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w01\ED00$\01企画係\84_社福軽減\01 補助金\02 補助金（市町→県）\01 所要額見込・市町への内示\R7\"/>
    </mc:Choice>
  </mc:AlternateContent>
  <xr:revisionPtr revIDLastSave="0" documentId="8_{0FFC6060-D112-4CFE-9D66-201942BC4252}" xr6:coauthVersionLast="47" xr6:coauthVersionMax="47" xr10:uidLastSave="{00000000-0000-0000-0000-000000000000}"/>
  <bookViews>
    <workbookView xWindow="28680" yWindow="-120" windowWidth="29040" windowHeight="15720" tabRatio="867" xr2:uid="{00000000-000D-0000-FFFF-FFFF00000000}"/>
  </bookViews>
  <sheets>
    <sheet name="所要額調書" sheetId="9" r:id="rId1"/>
    <sheet name="精算額調書" sheetId="10" r:id="rId2"/>
    <sheet name="総括表（その１・特養）" sheetId="1" r:id="rId3"/>
    <sheet name="総括表（その１・ショート）" sheetId="15" r:id="rId4"/>
    <sheet name="総括表（その１・デイ）" sheetId="14" r:id="rId5"/>
    <sheet name="総括表（その１・ヘルプ）" sheetId="16" r:id="rId6"/>
    <sheet name="総括表（その１・小規模多機能型）" sheetId="19" r:id="rId7"/>
    <sheet name="総括表（その２）" sheetId="8" r:id="rId8"/>
    <sheet name="本来収入額算出表" sheetId="2" r:id="rId9"/>
    <sheet name="軽減実績管理表（特養）" sheetId="3" r:id="rId10"/>
    <sheet name="軽減実績管理表（ショート）" sheetId="7" r:id="rId11"/>
    <sheet name="軽減実績管理表（デイ）" sheetId="6" r:id="rId12"/>
    <sheet name="軽減実績管理表（ヘルプ）" sheetId="17" r:id="rId13"/>
    <sheet name="軽減実績管理表（小規模多機能型）" sheetId="18" r:id="rId14"/>
  </sheets>
  <definedNames>
    <definedName name="_xlnm.Print_Titles" localSheetId="10">'軽減実績管理表（ショート）'!$A:$F</definedName>
    <definedName name="_xlnm.Print_Titles" localSheetId="11">'軽減実績管理表（デイ）'!$A:$F</definedName>
    <definedName name="_xlnm.Print_Titles" localSheetId="12">'軽減実績管理表（ヘルプ）'!$A:$F</definedName>
    <definedName name="_xlnm.Print_Titles" localSheetId="13">'軽減実績管理表（小規模多機能型）'!$A:$G</definedName>
    <definedName name="_xlnm.Print_Titles" localSheetId="9">'軽減実績管理表（特養）'!$A:$G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9" l="1"/>
  <c r="BC31" i="7"/>
  <c r="BC30" i="7"/>
  <c r="BC29" i="7"/>
  <c r="BC28" i="7"/>
  <c r="BC27" i="7"/>
  <c r="BC26" i="7"/>
  <c r="BC25" i="7"/>
  <c r="BC24" i="7"/>
  <c r="BC23" i="7"/>
  <c r="BC22" i="7"/>
  <c r="BC21" i="7"/>
  <c r="BC20" i="7"/>
  <c r="BC19" i="7"/>
  <c r="BC18" i="7"/>
  <c r="BC17" i="7"/>
  <c r="BC16" i="7"/>
  <c r="BC15" i="7"/>
  <c r="BC14" i="7"/>
  <c r="BC13" i="7"/>
  <c r="BC12" i="7"/>
  <c r="BC11" i="7"/>
  <c r="BC10" i="7"/>
  <c r="BC9" i="7"/>
  <c r="BC8" i="7"/>
  <c r="BC7" i="7"/>
  <c r="AY31" i="7"/>
  <c r="AY30" i="7"/>
  <c r="AY29" i="7"/>
  <c r="AY28" i="7"/>
  <c r="AY27" i="7"/>
  <c r="AY26" i="7"/>
  <c r="AY25" i="7"/>
  <c r="AY24" i="7"/>
  <c r="AY23" i="7"/>
  <c r="AY22" i="7"/>
  <c r="AY21" i="7"/>
  <c r="AY20" i="7"/>
  <c r="AY19" i="7"/>
  <c r="AY18" i="7"/>
  <c r="AY17" i="7"/>
  <c r="AY16" i="7"/>
  <c r="AY15" i="7"/>
  <c r="AY14" i="7"/>
  <c r="AY13" i="7"/>
  <c r="AY12" i="7"/>
  <c r="AY11" i="7"/>
  <c r="AY10" i="7"/>
  <c r="AY9" i="7"/>
  <c r="AY8" i="7"/>
  <c r="AY7" i="7"/>
  <c r="AU31" i="7"/>
  <c r="AU30" i="7"/>
  <c r="AU29" i="7"/>
  <c r="AU28" i="7"/>
  <c r="AU27" i="7"/>
  <c r="AU26" i="7"/>
  <c r="AU25" i="7"/>
  <c r="AU24" i="7"/>
  <c r="AU23" i="7"/>
  <c r="AU22" i="7"/>
  <c r="AU21" i="7"/>
  <c r="AU20" i="7"/>
  <c r="AU19" i="7"/>
  <c r="AU18" i="7"/>
  <c r="AU17" i="7"/>
  <c r="AU16" i="7"/>
  <c r="AU15" i="7"/>
  <c r="AU14" i="7"/>
  <c r="AU13" i="7"/>
  <c r="AU12" i="7"/>
  <c r="AU11" i="7"/>
  <c r="AU10" i="7"/>
  <c r="AU9" i="7"/>
  <c r="AU8" i="7"/>
  <c r="AU7" i="7"/>
  <c r="AQ31" i="7"/>
  <c r="AQ30" i="7"/>
  <c r="AQ29" i="7"/>
  <c r="AQ28" i="7"/>
  <c r="AQ27" i="7"/>
  <c r="AQ26" i="7"/>
  <c r="AQ25" i="7"/>
  <c r="AQ24" i="7"/>
  <c r="AQ23" i="7"/>
  <c r="AQ22" i="7"/>
  <c r="AQ21" i="7"/>
  <c r="AQ20" i="7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M31" i="7"/>
  <c r="AM30" i="7"/>
  <c r="AM29" i="7"/>
  <c r="AM28" i="7"/>
  <c r="AM27" i="7"/>
  <c r="AM26" i="7"/>
  <c r="AM25" i="7"/>
  <c r="AM24" i="7"/>
  <c r="AM23" i="7"/>
  <c r="AM22" i="7"/>
  <c r="AM21" i="7"/>
  <c r="AM20" i="7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3" i="7"/>
  <c r="AI12" i="7"/>
  <c r="AI11" i="7"/>
  <c r="AI10" i="7"/>
  <c r="AI9" i="7"/>
  <c r="AI8" i="7"/>
  <c r="AI7" i="7"/>
  <c r="AE31" i="7"/>
  <c r="AE30" i="7"/>
  <c r="AE29" i="7"/>
  <c r="AE28" i="7"/>
  <c r="AE27" i="7"/>
  <c r="AE26" i="7"/>
  <c r="AE25" i="7"/>
  <c r="AE24" i="7"/>
  <c r="AE23" i="7"/>
  <c r="AE22" i="7"/>
  <c r="AE21" i="7"/>
  <c r="AE20" i="7"/>
  <c r="AE19" i="7"/>
  <c r="AE18" i="7"/>
  <c r="AE17" i="7"/>
  <c r="AE16" i="7"/>
  <c r="AE15" i="7"/>
  <c r="AE14" i="7"/>
  <c r="AE13" i="7"/>
  <c r="AE12" i="7"/>
  <c r="AE11" i="7"/>
  <c r="AE10" i="7"/>
  <c r="AE9" i="7"/>
  <c r="AE8" i="7"/>
  <c r="AE7" i="7"/>
  <c r="AA31" i="7"/>
  <c r="AA30" i="7"/>
  <c r="AA29" i="7"/>
  <c r="AA28" i="7"/>
  <c r="AA27" i="7"/>
  <c r="AA26" i="7"/>
  <c r="AA25" i="7"/>
  <c r="AA24" i="7"/>
  <c r="AA23" i="7"/>
  <c r="AA22" i="7"/>
  <c r="AA21" i="7"/>
  <c r="AA20" i="7"/>
  <c r="AA19" i="7"/>
  <c r="AA18" i="7"/>
  <c r="AA17" i="7"/>
  <c r="AA16" i="7"/>
  <c r="AA15" i="7"/>
  <c r="AA14" i="7"/>
  <c r="AA13" i="7"/>
  <c r="AA12" i="7"/>
  <c r="AA11" i="7"/>
  <c r="AA10" i="7"/>
  <c r="AA9" i="7"/>
  <c r="AA8" i="7"/>
  <c r="AA7" i="7"/>
  <c r="W31" i="7"/>
  <c r="W30" i="7"/>
  <c r="W29" i="7"/>
  <c r="W28" i="7"/>
  <c r="W27" i="7"/>
  <c r="W26" i="7"/>
  <c r="W25" i="7"/>
  <c r="W24" i="7"/>
  <c r="W23" i="7"/>
  <c r="W22" i="7"/>
  <c r="W21" i="7"/>
  <c r="W20" i="7"/>
  <c r="W19" i="7"/>
  <c r="W18" i="7"/>
  <c r="W17" i="7"/>
  <c r="W16" i="7"/>
  <c r="W15" i="7"/>
  <c r="W14" i="7"/>
  <c r="W13" i="7"/>
  <c r="W12" i="7"/>
  <c r="W11" i="7"/>
  <c r="W10" i="7"/>
  <c r="W9" i="7"/>
  <c r="W8" i="7"/>
  <c r="W32" i="7" s="1"/>
  <c r="W7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S14" i="7"/>
  <c r="S13" i="7"/>
  <c r="S12" i="7"/>
  <c r="S11" i="7"/>
  <c r="S10" i="7"/>
  <c r="S9" i="7"/>
  <c r="S8" i="7"/>
  <c r="S7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O8" i="7"/>
  <c r="O7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BC31" i="3"/>
  <c r="BC30" i="3"/>
  <c r="BC29" i="3"/>
  <c r="BC28" i="3"/>
  <c r="BC27" i="3"/>
  <c r="BC26" i="3"/>
  <c r="BC25" i="3"/>
  <c r="BC24" i="3"/>
  <c r="BC23" i="3"/>
  <c r="BC22" i="3"/>
  <c r="BC21" i="3"/>
  <c r="BC20" i="3"/>
  <c r="BC19" i="3"/>
  <c r="BC18" i="3"/>
  <c r="BC17" i="3"/>
  <c r="BC16" i="3"/>
  <c r="BC15" i="3"/>
  <c r="BC14" i="3"/>
  <c r="BC13" i="3"/>
  <c r="BC12" i="3"/>
  <c r="BC11" i="3"/>
  <c r="BC10" i="3"/>
  <c r="BC9" i="3"/>
  <c r="BC8" i="3"/>
  <c r="BC7" i="3"/>
  <c r="AY31" i="3"/>
  <c r="AY30" i="3"/>
  <c r="AY29" i="3"/>
  <c r="AY28" i="3"/>
  <c r="AY27" i="3"/>
  <c r="AY26" i="3"/>
  <c r="AY25" i="3"/>
  <c r="AY24" i="3"/>
  <c r="AY23" i="3"/>
  <c r="AY22" i="3"/>
  <c r="AY21" i="3"/>
  <c r="AY20" i="3"/>
  <c r="AY19" i="3"/>
  <c r="AY18" i="3"/>
  <c r="AY17" i="3"/>
  <c r="AY16" i="3"/>
  <c r="AY15" i="3"/>
  <c r="AY14" i="3"/>
  <c r="AY13" i="3"/>
  <c r="AY12" i="3"/>
  <c r="AY11" i="3"/>
  <c r="AY10" i="3"/>
  <c r="AY9" i="3"/>
  <c r="AY8" i="3"/>
  <c r="AY7" i="3"/>
  <c r="AU31" i="3"/>
  <c r="AU30" i="3"/>
  <c r="AU29" i="3"/>
  <c r="AU28" i="3"/>
  <c r="AU27" i="3"/>
  <c r="AU26" i="3"/>
  <c r="AU25" i="3"/>
  <c r="AU24" i="3"/>
  <c r="AU23" i="3"/>
  <c r="AU22" i="3"/>
  <c r="AU21" i="3"/>
  <c r="AU20" i="3"/>
  <c r="AU19" i="3"/>
  <c r="AU18" i="3"/>
  <c r="AU17" i="3"/>
  <c r="AU16" i="3"/>
  <c r="AU15" i="3"/>
  <c r="AU14" i="3"/>
  <c r="AU13" i="3"/>
  <c r="AU12" i="3"/>
  <c r="AU11" i="3"/>
  <c r="AU10" i="3"/>
  <c r="AU9" i="3"/>
  <c r="AU8" i="3"/>
  <c r="AU7" i="3"/>
  <c r="AQ31" i="3"/>
  <c r="AQ30" i="3"/>
  <c r="AQ29" i="3"/>
  <c r="AQ28" i="3"/>
  <c r="AQ27" i="3"/>
  <c r="AQ26" i="3"/>
  <c r="AQ25" i="3"/>
  <c r="AQ24" i="3"/>
  <c r="AQ23" i="3"/>
  <c r="AQ22" i="3"/>
  <c r="AQ21" i="3"/>
  <c r="AQ20" i="3"/>
  <c r="AQ19" i="3"/>
  <c r="AQ18" i="3"/>
  <c r="AQ17" i="3"/>
  <c r="AQ16" i="3"/>
  <c r="AQ15" i="3"/>
  <c r="AQ14" i="3"/>
  <c r="AQ13" i="3"/>
  <c r="AQ12" i="3"/>
  <c r="AQ11" i="3"/>
  <c r="AQ10" i="3"/>
  <c r="AQ9" i="3"/>
  <c r="AQ8" i="3"/>
  <c r="AQ7" i="3"/>
  <c r="AM31" i="3"/>
  <c r="AM30" i="3"/>
  <c r="AM29" i="3"/>
  <c r="AM28" i="3"/>
  <c r="AM27" i="3"/>
  <c r="AM26" i="3"/>
  <c r="AM25" i="3"/>
  <c r="AM24" i="3"/>
  <c r="AM23" i="3"/>
  <c r="AM22" i="3"/>
  <c r="AM21" i="3"/>
  <c r="AM20" i="3"/>
  <c r="AM19" i="3"/>
  <c r="AM18" i="3"/>
  <c r="AM17" i="3"/>
  <c r="AM16" i="3"/>
  <c r="AM15" i="3"/>
  <c r="AM14" i="3"/>
  <c r="AM13" i="3"/>
  <c r="AM12" i="3"/>
  <c r="AM11" i="3"/>
  <c r="AM10" i="3"/>
  <c r="AM9" i="3"/>
  <c r="AM8" i="3"/>
  <c r="AM7" i="3"/>
  <c r="AI31" i="3"/>
  <c r="AI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E31" i="3"/>
  <c r="AE30" i="3"/>
  <c r="AE29" i="3"/>
  <c r="AE28" i="3"/>
  <c r="AE27" i="3"/>
  <c r="AE26" i="3"/>
  <c r="AE25" i="3"/>
  <c r="AE24" i="3"/>
  <c r="AE23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AE10" i="3"/>
  <c r="AE9" i="3"/>
  <c r="AE8" i="3"/>
  <c r="AE7" i="3"/>
  <c r="AA31" i="3"/>
  <c r="AA30" i="3"/>
  <c r="AA29" i="3"/>
  <c r="AA28" i="3"/>
  <c r="AA27" i="3"/>
  <c r="AA26" i="3"/>
  <c r="AA25" i="3"/>
  <c r="AA24" i="3"/>
  <c r="AA23" i="3"/>
  <c r="AA22" i="3"/>
  <c r="AA21" i="3"/>
  <c r="AA20" i="3"/>
  <c r="AA19" i="3"/>
  <c r="AA18" i="3"/>
  <c r="AA17" i="3"/>
  <c r="AA16" i="3"/>
  <c r="AA15" i="3"/>
  <c r="AA14" i="3"/>
  <c r="AA13" i="3"/>
  <c r="AA12" i="3"/>
  <c r="AA11" i="3"/>
  <c r="AA10" i="3"/>
  <c r="AA9" i="3"/>
  <c r="AA8" i="3"/>
  <c r="AA7" i="3"/>
  <c r="W31" i="3"/>
  <c r="W30" i="3"/>
  <c r="W29" i="3"/>
  <c r="W28" i="3"/>
  <c r="W27" i="3"/>
  <c r="W26" i="3"/>
  <c r="W25" i="3"/>
  <c r="W24" i="3"/>
  <c r="W23" i="3"/>
  <c r="W22" i="3"/>
  <c r="W21" i="3"/>
  <c r="W20" i="3"/>
  <c r="W19" i="3"/>
  <c r="W18" i="3"/>
  <c r="W17" i="3"/>
  <c r="W16" i="3"/>
  <c r="W15" i="3"/>
  <c r="W14" i="3"/>
  <c r="W13" i="3"/>
  <c r="W12" i="3"/>
  <c r="W11" i="3"/>
  <c r="W10" i="3"/>
  <c r="W9" i="3"/>
  <c r="W32" i="3" s="1"/>
  <c r="W8" i="3"/>
  <c r="W7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7" i="3"/>
  <c r="K8" i="3"/>
  <c r="K9" i="3"/>
  <c r="K10" i="3"/>
  <c r="K11" i="3"/>
  <c r="BC31" i="18"/>
  <c r="BC30" i="18"/>
  <c r="BC29" i="18"/>
  <c r="BC28" i="18"/>
  <c r="BC27" i="18"/>
  <c r="BC26" i="18"/>
  <c r="BC25" i="18"/>
  <c r="BC24" i="18"/>
  <c r="BC23" i="18"/>
  <c r="BC22" i="18"/>
  <c r="BC21" i="18"/>
  <c r="BC20" i="18"/>
  <c r="BC19" i="18"/>
  <c r="BC18" i="18"/>
  <c r="BC17" i="18"/>
  <c r="BC16" i="18"/>
  <c r="BC15" i="18"/>
  <c r="BC14" i="18"/>
  <c r="BC13" i="18"/>
  <c r="BC12" i="18"/>
  <c r="BC11" i="18"/>
  <c r="BC10" i="18"/>
  <c r="BC9" i="18"/>
  <c r="BC8" i="18"/>
  <c r="BC7" i="18"/>
  <c r="AY31" i="18"/>
  <c r="AY30" i="18"/>
  <c r="AY29" i="18"/>
  <c r="AY28" i="18"/>
  <c r="AY27" i="18"/>
  <c r="AY26" i="18"/>
  <c r="AY25" i="18"/>
  <c r="AY24" i="18"/>
  <c r="AY23" i="18"/>
  <c r="AY22" i="18"/>
  <c r="AY21" i="18"/>
  <c r="AY20" i="18"/>
  <c r="AY19" i="18"/>
  <c r="AY18" i="18"/>
  <c r="AY17" i="18"/>
  <c r="AY16" i="18"/>
  <c r="AY15" i="18"/>
  <c r="AY14" i="18"/>
  <c r="AY13" i="18"/>
  <c r="AY12" i="18"/>
  <c r="AY11" i="18"/>
  <c r="AY10" i="18"/>
  <c r="AY9" i="18"/>
  <c r="AY8" i="18"/>
  <c r="AY7" i="18"/>
  <c r="AU31" i="18"/>
  <c r="AU30" i="18"/>
  <c r="AU29" i="18"/>
  <c r="AU28" i="18"/>
  <c r="AU27" i="18"/>
  <c r="AU26" i="18"/>
  <c r="AU25" i="18"/>
  <c r="AU24" i="18"/>
  <c r="AU23" i="18"/>
  <c r="AU22" i="18"/>
  <c r="AU21" i="18"/>
  <c r="AU20" i="18"/>
  <c r="AU19" i="18"/>
  <c r="AU18" i="18"/>
  <c r="AU17" i="18"/>
  <c r="AU16" i="18"/>
  <c r="AU15" i="18"/>
  <c r="AU14" i="18"/>
  <c r="AU13" i="18"/>
  <c r="AU12" i="18"/>
  <c r="AU11" i="18"/>
  <c r="AU10" i="18"/>
  <c r="AU9" i="18"/>
  <c r="AU8" i="18"/>
  <c r="AU7" i="18"/>
  <c r="AQ31" i="18"/>
  <c r="AQ30" i="18"/>
  <c r="AQ29" i="18"/>
  <c r="AQ28" i="18"/>
  <c r="AQ27" i="18"/>
  <c r="AQ26" i="18"/>
  <c r="AQ25" i="18"/>
  <c r="AQ24" i="18"/>
  <c r="AQ23" i="18"/>
  <c r="AQ22" i="18"/>
  <c r="AQ21" i="18"/>
  <c r="AQ20" i="18"/>
  <c r="AQ19" i="18"/>
  <c r="AQ18" i="18"/>
  <c r="AQ17" i="18"/>
  <c r="AQ16" i="18"/>
  <c r="AQ15" i="18"/>
  <c r="AQ14" i="18"/>
  <c r="AQ13" i="18"/>
  <c r="AQ12" i="18"/>
  <c r="AQ11" i="18"/>
  <c r="AQ10" i="18"/>
  <c r="AQ9" i="18"/>
  <c r="AQ8" i="18"/>
  <c r="AQ7" i="18"/>
  <c r="AM31" i="18"/>
  <c r="AM30" i="18"/>
  <c r="AM29" i="18"/>
  <c r="AM28" i="18"/>
  <c r="AM27" i="18"/>
  <c r="AM26" i="18"/>
  <c r="AM25" i="18"/>
  <c r="AM24" i="18"/>
  <c r="AM23" i="18"/>
  <c r="AM22" i="18"/>
  <c r="AM21" i="18"/>
  <c r="AM20" i="18"/>
  <c r="AM19" i="18"/>
  <c r="AM18" i="18"/>
  <c r="AM17" i="18"/>
  <c r="AM16" i="18"/>
  <c r="AM15" i="18"/>
  <c r="AM14" i="18"/>
  <c r="AM13" i="18"/>
  <c r="AM12" i="18"/>
  <c r="AM11" i="18"/>
  <c r="AM10" i="18"/>
  <c r="AM9" i="18"/>
  <c r="AM8" i="18"/>
  <c r="AM7" i="18"/>
  <c r="AI31" i="18"/>
  <c r="AI30" i="18"/>
  <c r="AI29" i="18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E31" i="18"/>
  <c r="AE30" i="18"/>
  <c r="AE29" i="18"/>
  <c r="AE28" i="18"/>
  <c r="AE27" i="18"/>
  <c r="AE26" i="18"/>
  <c r="AE25" i="18"/>
  <c r="AE24" i="18"/>
  <c r="AE23" i="18"/>
  <c r="AE22" i="18"/>
  <c r="AE21" i="18"/>
  <c r="AE20" i="18"/>
  <c r="AE19" i="18"/>
  <c r="AE18" i="18"/>
  <c r="AE17" i="18"/>
  <c r="AE16" i="18"/>
  <c r="AE15" i="18"/>
  <c r="AE14" i="18"/>
  <c r="AE13" i="18"/>
  <c r="AE12" i="18"/>
  <c r="AE11" i="18"/>
  <c r="AE10" i="18"/>
  <c r="AE9" i="18"/>
  <c r="AE8" i="18"/>
  <c r="AE7" i="18"/>
  <c r="AA31" i="18"/>
  <c r="AA30" i="18"/>
  <c r="AA29" i="18"/>
  <c r="AA28" i="18"/>
  <c r="AA27" i="18"/>
  <c r="AA26" i="18"/>
  <c r="AA25" i="18"/>
  <c r="AA24" i="18"/>
  <c r="AA23" i="18"/>
  <c r="AA22" i="18"/>
  <c r="AA21" i="18"/>
  <c r="AA20" i="18"/>
  <c r="AA19" i="18"/>
  <c r="AA18" i="18"/>
  <c r="AA17" i="18"/>
  <c r="AA16" i="18"/>
  <c r="AA15" i="18"/>
  <c r="AA14" i="18"/>
  <c r="AA13" i="18"/>
  <c r="AA12" i="18"/>
  <c r="AA11" i="18"/>
  <c r="AA10" i="18"/>
  <c r="AA9" i="18"/>
  <c r="AA8" i="18"/>
  <c r="AA7" i="18"/>
  <c r="W31" i="18"/>
  <c r="W30" i="18"/>
  <c r="W29" i="18"/>
  <c r="W28" i="18"/>
  <c r="W27" i="18"/>
  <c r="W26" i="18"/>
  <c r="W25" i="18"/>
  <c r="W24" i="18"/>
  <c r="W23" i="18"/>
  <c r="W22" i="18"/>
  <c r="W21" i="18"/>
  <c r="W20" i="18"/>
  <c r="W19" i="18"/>
  <c r="W18" i="18"/>
  <c r="W17" i="18"/>
  <c r="W16" i="18"/>
  <c r="W15" i="18"/>
  <c r="W14" i="18"/>
  <c r="W13" i="18"/>
  <c r="W12" i="18"/>
  <c r="W11" i="18"/>
  <c r="W10" i="18"/>
  <c r="W9" i="18"/>
  <c r="W8" i="18"/>
  <c r="W7" i="18"/>
  <c r="S31" i="18"/>
  <c r="S30" i="18"/>
  <c r="S29" i="18"/>
  <c r="S28" i="18"/>
  <c r="S27" i="18"/>
  <c r="S26" i="18"/>
  <c r="S25" i="18"/>
  <c r="S24" i="18"/>
  <c r="S23" i="18"/>
  <c r="S22" i="18"/>
  <c r="S21" i="18"/>
  <c r="S20" i="18"/>
  <c r="S19" i="18"/>
  <c r="S18" i="18"/>
  <c r="S17" i="18"/>
  <c r="S16" i="18"/>
  <c r="S15" i="18"/>
  <c r="S14" i="18"/>
  <c r="S13" i="18"/>
  <c r="S12" i="18"/>
  <c r="S11" i="18"/>
  <c r="S10" i="18"/>
  <c r="S9" i="18"/>
  <c r="S8" i="18"/>
  <c r="S7" i="18"/>
  <c r="O31" i="18"/>
  <c r="O30" i="18"/>
  <c r="O29" i="18"/>
  <c r="O28" i="18"/>
  <c r="O27" i="18"/>
  <c r="O26" i="18"/>
  <c r="O25" i="18"/>
  <c r="O24" i="18"/>
  <c r="O23" i="18"/>
  <c r="O22" i="18"/>
  <c r="O21" i="18"/>
  <c r="O20" i="18"/>
  <c r="O19" i="18"/>
  <c r="O18" i="18"/>
  <c r="O17" i="18"/>
  <c r="O16" i="18"/>
  <c r="O15" i="18"/>
  <c r="O14" i="18"/>
  <c r="O13" i="18"/>
  <c r="O12" i="18"/>
  <c r="O11" i="18"/>
  <c r="O10" i="18"/>
  <c r="O9" i="18"/>
  <c r="O8" i="18"/>
  <c r="O7" i="18"/>
  <c r="K31" i="18"/>
  <c r="K9" i="18"/>
  <c r="K10" i="18"/>
  <c r="K11" i="18"/>
  <c r="K12" i="18"/>
  <c r="K13" i="18"/>
  <c r="K14" i="18"/>
  <c r="K15" i="18"/>
  <c r="K16" i="18"/>
  <c r="K17" i="18"/>
  <c r="K18" i="18"/>
  <c r="K19" i="18"/>
  <c r="K20" i="18"/>
  <c r="K21" i="18"/>
  <c r="K22" i="18"/>
  <c r="K23" i="18"/>
  <c r="K24" i="18"/>
  <c r="K25" i="18"/>
  <c r="K26" i="18"/>
  <c r="K27" i="18"/>
  <c r="K28" i="18"/>
  <c r="K29" i="18"/>
  <c r="K30" i="18"/>
  <c r="K8" i="18"/>
  <c r="K7" i="18"/>
  <c r="AQ31" i="17"/>
  <c r="AQ30" i="17"/>
  <c r="AQ29" i="17"/>
  <c r="AQ28" i="17"/>
  <c r="AQ27" i="17"/>
  <c r="AQ26" i="17"/>
  <c r="AQ25" i="17"/>
  <c r="AQ24" i="17"/>
  <c r="AQ23" i="17"/>
  <c r="AQ22" i="17"/>
  <c r="AQ21" i="17"/>
  <c r="AQ20" i="17"/>
  <c r="AQ19" i="17"/>
  <c r="AQ18" i="17"/>
  <c r="AQ17" i="17"/>
  <c r="AQ16" i="17"/>
  <c r="AQ15" i="17"/>
  <c r="AQ14" i="17"/>
  <c r="AQ13" i="17"/>
  <c r="AQ12" i="17"/>
  <c r="AQ11" i="17"/>
  <c r="AQ10" i="17"/>
  <c r="AQ9" i="17"/>
  <c r="AQ8" i="17"/>
  <c r="AQ7" i="17"/>
  <c r="AN31" i="17"/>
  <c r="AN30" i="17"/>
  <c r="AN29" i="17"/>
  <c r="AN28" i="17"/>
  <c r="AN27" i="17"/>
  <c r="AN26" i="17"/>
  <c r="AN25" i="17"/>
  <c r="AN24" i="17"/>
  <c r="AN23" i="17"/>
  <c r="AN22" i="17"/>
  <c r="AN21" i="17"/>
  <c r="AN20" i="17"/>
  <c r="AN19" i="17"/>
  <c r="AN18" i="17"/>
  <c r="AN17" i="17"/>
  <c r="AN16" i="17"/>
  <c r="AN15" i="17"/>
  <c r="AN14" i="17"/>
  <c r="AN13" i="17"/>
  <c r="AN12" i="17"/>
  <c r="AN11" i="17"/>
  <c r="AN10" i="17"/>
  <c r="AN9" i="17"/>
  <c r="AN8" i="17"/>
  <c r="AN7" i="17"/>
  <c r="AK31" i="17"/>
  <c r="AK30" i="17"/>
  <c r="AK29" i="17"/>
  <c r="AK28" i="17"/>
  <c r="AK27" i="17"/>
  <c r="AK26" i="17"/>
  <c r="AK25" i="17"/>
  <c r="AK24" i="17"/>
  <c r="AK23" i="17"/>
  <c r="AK22" i="17"/>
  <c r="AK21" i="17"/>
  <c r="AK20" i="17"/>
  <c r="AK19" i="17"/>
  <c r="AK18" i="17"/>
  <c r="AK17" i="17"/>
  <c r="AK16" i="17"/>
  <c r="AK15" i="17"/>
  <c r="AK14" i="17"/>
  <c r="AK13" i="17"/>
  <c r="AK12" i="17"/>
  <c r="AK11" i="17"/>
  <c r="AK10" i="17"/>
  <c r="AK9" i="17"/>
  <c r="AK8" i="17"/>
  <c r="AK7" i="17"/>
  <c r="AH31" i="17"/>
  <c r="AH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E31" i="17"/>
  <c r="AE30" i="17"/>
  <c r="AE29" i="17"/>
  <c r="AE28" i="17"/>
  <c r="AE27" i="17"/>
  <c r="AE26" i="17"/>
  <c r="AE25" i="17"/>
  <c r="AE24" i="17"/>
  <c r="AE23" i="17"/>
  <c r="AE22" i="17"/>
  <c r="AE21" i="17"/>
  <c r="AE20" i="17"/>
  <c r="AE19" i="17"/>
  <c r="AE18" i="17"/>
  <c r="AE17" i="17"/>
  <c r="AE16" i="17"/>
  <c r="AE15" i="17"/>
  <c r="AE14" i="17"/>
  <c r="AE13" i="17"/>
  <c r="AE12" i="17"/>
  <c r="AE11" i="17"/>
  <c r="AE10" i="17"/>
  <c r="AE9" i="17"/>
  <c r="AE8" i="17"/>
  <c r="AE7" i="17"/>
  <c r="AB31" i="17"/>
  <c r="AB30" i="17"/>
  <c r="AB29" i="17"/>
  <c r="AB28" i="17"/>
  <c r="AB27" i="17"/>
  <c r="AB26" i="17"/>
  <c r="AB25" i="17"/>
  <c r="AB24" i="17"/>
  <c r="AB23" i="17"/>
  <c r="AB22" i="17"/>
  <c r="AB21" i="17"/>
  <c r="AB20" i="17"/>
  <c r="AB19" i="17"/>
  <c r="AB18" i="17"/>
  <c r="AB17" i="17"/>
  <c r="AB16" i="17"/>
  <c r="AB15" i="17"/>
  <c r="AB14" i="17"/>
  <c r="AB13" i="17"/>
  <c r="AB12" i="17"/>
  <c r="AB11" i="17"/>
  <c r="AB10" i="17"/>
  <c r="AB9" i="17"/>
  <c r="AB8" i="17"/>
  <c r="AB7" i="17"/>
  <c r="Y31" i="17"/>
  <c r="Y30" i="17"/>
  <c r="Y29" i="17"/>
  <c r="Y28" i="17"/>
  <c r="Y27" i="17"/>
  <c r="Y26" i="17"/>
  <c r="Y25" i="17"/>
  <c r="Y24" i="17"/>
  <c r="Y23" i="17"/>
  <c r="Y22" i="17"/>
  <c r="Y21" i="17"/>
  <c r="Y20" i="17"/>
  <c r="Y19" i="17"/>
  <c r="Y18" i="17"/>
  <c r="Y17" i="17"/>
  <c r="Y16" i="17"/>
  <c r="Y15" i="17"/>
  <c r="Y14" i="17"/>
  <c r="Y13" i="17"/>
  <c r="Y12" i="17"/>
  <c r="Y11" i="17"/>
  <c r="Y10" i="17"/>
  <c r="Y9" i="17"/>
  <c r="Y8" i="17"/>
  <c r="Y7" i="17"/>
  <c r="V31" i="17"/>
  <c r="V30" i="17"/>
  <c r="V29" i="17"/>
  <c r="V28" i="17"/>
  <c r="V27" i="17"/>
  <c r="V26" i="17"/>
  <c r="V25" i="17"/>
  <c r="V24" i="17"/>
  <c r="V23" i="17"/>
  <c r="V22" i="17"/>
  <c r="V21" i="17"/>
  <c r="V20" i="17"/>
  <c r="V19" i="17"/>
  <c r="V18" i="17"/>
  <c r="V17" i="17"/>
  <c r="V16" i="17"/>
  <c r="V15" i="17"/>
  <c r="V14" i="17"/>
  <c r="V13" i="17"/>
  <c r="V12" i="17"/>
  <c r="V11" i="17"/>
  <c r="V10" i="17"/>
  <c r="V9" i="17"/>
  <c r="V8" i="17"/>
  <c r="V7" i="17"/>
  <c r="S31" i="17"/>
  <c r="S30" i="17"/>
  <c r="S29" i="17"/>
  <c r="S28" i="17"/>
  <c r="S27" i="17"/>
  <c r="S26" i="17"/>
  <c r="S25" i="17"/>
  <c r="S24" i="17"/>
  <c r="S23" i="17"/>
  <c r="S22" i="17"/>
  <c r="S21" i="17"/>
  <c r="S20" i="17"/>
  <c r="S19" i="17"/>
  <c r="S18" i="17"/>
  <c r="S17" i="17"/>
  <c r="S16" i="17"/>
  <c r="S15" i="17"/>
  <c r="S14" i="17"/>
  <c r="S13" i="17"/>
  <c r="S12" i="17"/>
  <c r="S11" i="17"/>
  <c r="S10" i="17"/>
  <c r="S9" i="17"/>
  <c r="S8" i="17"/>
  <c r="S7" i="17"/>
  <c r="P31" i="17"/>
  <c r="P30" i="17"/>
  <c r="P29" i="17"/>
  <c r="P28" i="17"/>
  <c r="P27" i="17"/>
  <c r="P26" i="17"/>
  <c r="P25" i="17"/>
  <c r="P24" i="17"/>
  <c r="P23" i="17"/>
  <c r="P22" i="17"/>
  <c r="P21" i="17"/>
  <c r="P20" i="17"/>
  <c r="P19" i="17"/>
  <c r="P18" i="17"/>
  <c r="P17" i="17"/>
  <c r="P16" i="17"/>
  <c r="P15" i="17"/>
  <c r="P14" i="17"/>
  <c r="P13" i="17"/>
  <c r="P12" i="17"/>
  <c r="P11" i="17"/>
  <c r="P10" i="17"/>
  <c r="P9" i="17"/>
  <c r="P8" i="17"/>
  <c r="P7" i="17"/>
  <c r="M31" i="17"/>
  <c r="M30" i="17"/>
  <c r="M29" i="17"/>
  <c r="M28" i="17"/>
  <c r="M27" i="17"/>
  <c r="M26" i="17"/>
  <c r="M25" i="17"/>
  <c r="M24" i="17"/>
  <c r="M23" i="17"/>
  <c r="M22" i="17"/>
  <c r="M21" i="17"/>
  <c r="M20" i="17"/>
  <c r="M19" i="17"/>
  <c r="M18" i="17"/>
  <c r="M17" i="17"/>
  <c r="M16" i="17"/>
  <c r="M15" i="17"/>
  <c r="M14" i="17"/>
  <c r="M13" i="17"/>
  <c r="M12" i="17"/>
  <c r="M11" i="17"/>
  <c r="M10" i="17"/>
  <c r="M9" i="17"/>
  <c r="M8" i="17"/>
  <c r="M7" i="17"/>
  <c r="J31" i="17"/>
  <c r="J9" i="17"/>
  <c r="J10" i="17"/>
  <c r="AT10" i="17" s="1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8" i="17"/>
  <c r="J7" i="17"/>
  <c r="BC31" i="6"/>
  <c r="BC30" i="6"/>
  <c r="BC29" i="6"/>
  <c r="BC28" i="6"/>
  <c r="BC27" i="6"/>
  <c r="BC26" i="6"/>
  <c r="BC25" i="6"/>
  <c r="BC24" i="6"/>
  <c r="BC23" i="6"/>
  <c r="BC22" i="6"/>
  <c r="BC21" i="6"/>
  <c r="BC20" i="6"/>
  <c r="BC19" i="6"/>
  <c r="BC18" i="6"/>
  <c r="BC17" i="6"/>
  <c r="BC16" i="6"/>
  <c r="BC15" i="6"/>
  <c r="BC14" i="6"/>
  <c r="BC13" i="6"/>
  <c r="BC12" i="6"/>
  <c r="BC11" i="6"/>
  <c r="BC10" i="6"/>
  <c r="BC9" i="6"/>
  <c r="BC8" i="6"/>
  <c r="BC7" i="6"/>
  <c r="AY31" i="6"/>
  <c r="AY30" i="6"/>
  <c r="AY29" i="6"/>
  <c r="AY28" i="6"/>
  <c r="AY27" i="6"/>
  <c r="AY26" i="6"/>
  <c r="AY25" i="6"/>
  <c r="AY24" i="6"/>
  <c r="AY23" i="6"/>
  <c r="AY22" i="6"/>
  <c r="AY21" i="6"/>
  <c r="AY20" i="6"/>
  <c r="AY19" i="6"/>
  <c r="AY18" i="6"/>
  <c r="AY17" i="6"/>
  <c r="AY16" i="6"/>
  <c r="AY15" i="6"/>
  <c r="AY14" i="6"/>
  <c r="AY13" i="6"/>
  <c r="AY12" i="6"/>
  <c r="AY11" i="6"/>
  <c r="AY10" i="6"/>
  <c r="AY9" i="6"/>
  <c r="AY8" i="6"/>
  <c r="AY7" i="6"/>
  <c r="AU31" i="6"/>
  <c r="AU30" i="6"/>
  <c r="AU29" i="6"/>
  <c r="AU28" i="6"/>
  <c r="AU27" i="6"/>
  <c r="AU26" i="6"/>
  <c r="AU25" i="6"/>
  <c r="AU24" i="6"/>
  <c r="AU23" i="6"/>
  <c r="AU22" i="6"/>
  <c r="AU21" i="6"/>
  <c r="AU20" i="6"/>
  <c r="AU19" i="6"/>
  <c r="AU18" i="6"/>
  <c r="AU17" i="6"/>
  <c r="AU16" i="6"/>
  <c r="AU15" i="6"/>
  <c r="AU14" i="6"/>
  <c r="AU13" i="6"/>
  <c r="AU12" i="6"/>
  <c r="AU11" i="6"/>
  <c r="AU10" i="6"/>
  <c r="AU9" i="6"/>
  <c r="AU8" i="6"/>
  <c r="AU7" i="6"/>
  <c r="AQ31" i="6"/>
  <c r="AQ30" i="6"/>
  <c r="AQ29" i="6"/>
  <c r="AQ28" i="6"/>
  <c r="AQ27" i="6"/>
  <c r="AQ26" i="6"/>
  <c r="AQ25" i="6"/>
  <c r="AQ24" i="6"/>
  <c r="AQ23" i="6"/>
  <c r="AQ22" i="6"/>
  <c r="AQ21" i="6"/>
  <c r="AQ20" i="6"/>
  <c r="AQ19" i="6"/>
  <c r="AQ18" i="6"/>
  <c r="AQ17" i="6"/>
  <c r="AQ16" i="6"/>
  <c r="AQ15" i="6"/>
  <c r="AQ14" i="6"/>
  <c r="AQ13" i="6"/>
  <c r="AQ12" i="6"/>
  <c r="AQ11" i="6"/>
  <c r="AQ10" i="6"/>
  <c r="AQ9" i="6"/>
  <c r="AQ8" i="6"/>
  <c r="AQ7" i="6"/>
  <c r="AM31" i="6"/>
  <c r="AM30" i="6"/>
  <c r="AM29" i="6"/>
  <c r="AM28" i="6"/>
  <c r="AM27" i="6"/>
  <c r="AM26" i="6"/>
  <c r="AM25" i="6"/>
  <c r="AM24" i="6"/>
  <c r="AM23" i="6"/>
  <c r="AM22" i="6"/>
  <c r="AM21" i="6"/>
  <c r="AM20" i="6"/>
  <c r="AM19" i="6"/>
  <c r="AM18" i="6"/>
  <c r="AM17" i="6"/>
  <c r="AM16" i="6"/>
  <c r="AM15" i="6"/>
  <c r="AM14" i="6"/>
  <c r="AM13" i="6"/>
  <c r="AM12" i="6"/>
  <c r="AM11" i="6"/>
  <c r="AM10" i="6"/>
  <c r="AM9" i="6"/>
  <c r="AM8" i="6"/>
  <c r="AM7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E31" i="6"/>
  <c r="AE30" i="6"/>
  <c r="AE29" i="6"/>
  <c r="AE28" i="6"/>
  <c r="AE27" i="6"/>
  <c r="AE26" i="6"/>
  <c r="AE25" i="6"/>
  <c r="AE24" i="6"/>
  <c r="AE23" i="6"/>
  <c r="AE22" i="6"/>
  <c r="AE21" i="6"/>
  <c r="AE20" i="6"/>
  <c r="AE19" i="6"/>
  <c r="AE18" i="6"/>
  <c r="AE17" i="6"/>
  <c r="AE16" i="6"/>
  <c r="AE15" i="6"/>
  <c r="AE14" i="6"/>
  <c r="AE13" i="6"/>
  <c r="AE12" i="6"/>
  <c r="AE11" i="6"/>
  <c r="AE10" i="6"/>
  <c r="AE9" i="6"/>
  <c r="AE8" i="6"/>
  <c r="AE7" i="6"/>
  <c r="AA31" i="6"/>
  <c r="AA30" i="6"/>
  <c r="AA29" i="6"/>
  <c r="AA28" i="6"/>
  <c r="AA27" i="6"/>
  <c r="AA26" i="6"/>
  <c r="AA25" i="6"/>
  <c r="AA24" i="6"/>
  <c r="AA23" i="6"/>
  <c r="AA22" i="6"/>
  <c r="AA21" i="6"/>
  <c r="AA20" i="6"/>
  <c r="AA19" i="6"/>
  <c r="AA18" i="6"/>
  <c r="AA17" i="6"/>
  <c r="AA16" i="6"/>
  <c r="AA15" i="6"/>
  <c r="AA14" i="6"/>
  <c r="AA13" i="6"/>
  <c r="AA12" i="6"/>
  <c r="AA11" i="6"/>
  <c r="AA10" i="6"/>
  <c r="AA9" i="6"/>
  <c r="AA8" i="6"/>
  <c r="AA7" i="6"/>
  <c r="W31" i="6"/>
  <c r="W30" i="6"/>
  <c r="W29" i="6"/>
  <c r="W28" i="6"/>
  <c r="W27" i="6"/>
  <c r="W26" i="6"/>
  <c r="W25" i="6"/>
  <c r="W24" i="6"/>
  <c r="W23" i="6"/>
  <c r="W22" i="6"/>
  <c r="W21" i="6"/>
  <c r="W20" i="6"/>
  <c r="W19" i="6"/>
  <c r="W18" i="6"/>
  <c r="W17" i="6"/>
  <c r="W16" i="6"/>
  <c r="W15" i="6"/>
  <c r="W14" i="6"/>
  <c r="W13" i="6"/>
  <c r="W12" i="6"/>
  <c r="W11" i="6"/>
  <c r="W10" i="6"/>
  <c r="W9" i="6"/>
  <c r="W8" i="6"/>
  <c r="W7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K31" i="6"/>
  <c r="K9" i="6"/>
  <c r="K10" i="6"/>
  <c r="K11" i="6"/>
  <c r="K12" i="6"/>
  <c r="K13" i="6"/>
  <c r="K14" i="6"/>
  <c r="BG14" i="6" s="1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8" i="6"/>
  <c r="K7" i="6"/>
  <c r="D10" i="8"/>
  <c r="O12" i="2"/>
  <c r="P27" i="2"/>
  <c r="O27" i="2"/>
  <c r="P23" i="2"/>
  <c r="O23" i="2"/>
  <c r="P20" i="2"/>
  <c r="O20" i="2"/>
  <c r="P16" i="2"/>
  <c r="O16" i="2"/>
  <c r="P12" i="2"/>
  <c r="Q25" i="2"/>
  <c r="Q26" i="2"/>
  <c r="Q24" i="2"/>
  <c r="Q21" i="2"/>
  <c r="Q18" i="2"/>
  <c r="Q17" i="2"/>
  <c r="Q14" i="2"/>
  <c r="Q15" i="2"/>
  <c r="Q13" i="2"/>
  <c r="Q11" i="2"/>
  <c r="Q10" i="2"/>
  <c r="Q9" i="2"/>
  <c r="N9" i="2"/>
  <c r="N10" i="2"/>
  <c r="N11" i="2"/>
  <c r="N13" i="2"/>
  <c r="N14" i="2"/>
  <c r="N15" i="2"/>
  <c r="N17" i="2"/>
  <c r="N18" i="2"/>
  <c r="N19" i="2"/>
  <c r="N21" i="2"/>
  <c r="N24" i="2"/>
  <c r="N25" i="2"/>
  <c r="R25" i="2"/>
  <c r="N26" i="2"/>
  <c r="R26" i="2" s="1"/>
  <c r="B11" i="19"/>
  <c r="H13" i="9"/>
  <c r="H13" i="10" s="1"/>
  <c r="D14" i="8"/>
  <c r="F14" i="8"/>
  <c r="H14" i="8"/>
  <c r="J14" i="8"/>
  <c r="L14" i="8"/>
  <c r="N14" i="8"/>
  <c r="P14" i="8"/>
  <c r="R14" i="8"/>
  <c r="T14" i="8"/>
  <c r="V14" i="8"/>
  <c r="F10" i="8"/>
  <c r="H10" i="8"/>
  <c r="J10" i="8"/>
  <c r="L10" i="8"/>
  <c r="N10" i="8"/>
  <c r="P10" i="8"/>
  <c r="R10" i="8"/>
  <c r="T10" i="8"/>
  <c r="X10" i="8" s="1"/>
  <c r="V10" i="8"/>
  <c r="D11" i="8"/>
  <c r="F11" i="8"/>
  <c r="H11" i="8"/>
  <c r="J11" i="8"/>
  <c r="L11" i="8"/>
  <c r="N11" i="8"/>
  <c r="P11" i="8"/>
  <c r="X11" i="8" s="1"/>
  <c r="R11" i="8"/>
  <c r="T11" i="8"/>
  <c r="V11" i="8"/>
  <c r="D12" i="8"/>
  <c r="F12" i="8"/>
  <c r="H12" i="8"/>
  <c r="J12" i="8"/>
  <c r="L12" i="8"/>
  <c r="N12" i="8"/>
  <c r="P12" i="8"/>
  <c r="R12" i="8"/>
  <c r="T12" i="8"/>
  <c r="V12" i="8"/>
  <c r="D13" i="8"/>
  <c r="F13" i="8"/>
  <c r="H13" i="8"/>
  <c r="J13" i="8"/>
  <c r="L13" i="8"/>
  <c r="N13" i="8"/>
  <c r="P13" i="8"/>
  <c r="R13" i="8"/>
  <c r="T13" i="8"/>
  <c r="V13" i="8"/>
  <c r="C14" i="8"/>
  <c r="C15" i="8" s="1"/>
  <c r="E14" i="8"/>
  <c r="G14" i="8"/>
  <c r="I14" i="8"/>
  <c r="K14" i="8"/>
  <c r="M14" i="8"/>
  <c r="O14" i="8"/>
  <c r="Q14" i="8"/>
  <c r="S14" i="8"/>
  <c r="U14" i="8"/>
  <c r="N27" i="2"/>
  <c r="N12" i="2"/>
  <c r="N20" i="2"/>
  <c r="N23" i="2"/>
  <c r="E12" i="2"/>
  <c r="E16" i="2"/>
  <c r="E28" i="2" s="1"/>
  <c r="E20" i="2"/>
  <c r="E23" i="2"/>
  <c r="E27" i="2"/>
  <c r="F12" i="2"/>
  <c r="F16" i="2"/>
  <c r="F20" i="2"/>
  <c r="F23" i="2"/>
  <c r="F27" i="2"/>
  <c r="G12" i="2"/>
  <c r="G16" i="2"/>
  <c r="G20" i="2"/>
  <c r="G23" i="2"/>
  <c r="G27" i="2"/>
  <c r="H12" i="2"/>
  <c r="H16" i="2"/>
  <c r="H20" i="2"/>
  <c r="H23" i="2"/>
  <c r="H27" i="2"/>
  <c r="I12" i="2"/>
  <c r="I16" i="2"/>
  <c r="I20" i="2"/>
  <c r="I23" i="2"/>
  <c r="I27" i="2"/>
  <c r="J12" i="2"/>
  <c r="J16" i="2"/>
  <c r="J20" i="2"/>
  <c r="J23" i="2"/>
  <c r="J27" i="2"/>
  <c r="K12" i="2"/>
  <c r="K16" i="2"/>
  <c r="K20" i="2"/>
  <c r="K23" i="2"/>
  <c r="K27" i="2"/>
  <c r="L12" i="2"/>
  <c r="L16" i="2"/>
  <c r="L20" i="2"/>
  <c r="L23" i="2"/>
  <c r="L27" i="2"/>
  <c r="M12" i="2"/>
  <c r="M28" i="2" s="1"/>
  <c r="M16" i="2"/>
  <c r="M20" i="2"/>
  <c r="M23" i="2"/>
  <c r="M27" i="2"/>
  <c r="D27" i="2"/>
  <c r="D12" i="2"/>
  <c r="D16" i="2"/>
  <c r="D20" i="2"/>
  <c r="D23" i="2"/>
  <c r="B24" i="2"/>
  <c r="C10" i="8"/>
  <c r="E10" i="8"/>
  <c r="G10" i="8"/>
  <c r="I10" i="8"/>
  <c r="K10" i="8"/>
  <c r="M10" i="8"/>
  <c r="O10" i="8"/>
  <c r="Q10" i="8"/>
  <c r="S10" i="8"/>
  <c r="U10" i="8"/>
  <c r="C11" i="8"/>
  <c r="E11" i="8"/>
  <c r="G11" i="8"/>
  <c r="I11" i="8"/>
  <c r="K11" i="8"/>
  <c r="M11" i="8"/>
  <c r="O11" i="8"/>
  <c r="Q11" i="8"/>
  <c r="S11" i="8"/>
  <c r="U11" i="8"/>
  <c r="C12" i="8"/>
  <c r="E12" i="8"/>
  <c r="G12" i="8"/>
  <c r="I12" i="8"/>
  <c r="K12" i="8"/>
  <c r="M12" i="8"/>
  <c r="O12" i="8"/>
  <c r="Q12" i="8"/>
  <c r="S12" i="8"/>
  <c r="U12" i="8"/>
  <c r="C13" i="8"/>
  <c r="E13" i="8"/>
  <c r="G13" i="8"/>
  <c r="I13" i="8"/>
  <c r="K13" i="8"/>
  <c r="M13" i="8"/>
  <c r="O13" i="8"/>
  <c r="Q13" i="8"/>
  <c r="S13" i="8"/>
  <c r="U13" i="8"/>
  <c r="BF7" i="18"/>
  <c r="BF8" i="18"/>
  <c r="BF9" i="18"/>
  <c r="BF10" i="18"/>
  <c r="BF11" i="18"/>
  <c r="BF12" i="18"/>
  <c r="BF13" i="18"/>
  <c r="BF14" i="18"/>
  <c r="BF15" i="18"/>
  <c r="BF16" i="18"/>
  <c r="BF17" i="18"/>
  <c r="BF18" i="18"/>
  <c r="BF19" i="18"/>
  <c r="BF20" i="18"/>
  <c r="BF21" i="18"/>
  <c r="BF22" i="18"/>
  <c r="BF23" i="18"/>
  <c r="BF24" i="18"/>
  <c r="BF25" i="18"/>
  <c r="BF26" i="18"/>
  <c r="BF27" i="18"/>
  <c r="BF28" i="18"/>
  <c r="BF29" i="18"/>
  <c r="BF30" i="18"/>
  <c r="BF31" i="18"/>
  <c r="BE7" i="18"/>
  <c r="BE8" i="18"/>
  <c r="BE9" i="18"/>
  <c r="BE10" i="18"/>
  <c r="BE11" i="18"/>
  <c r="BE32" i="18" s="1"/>
  <c r="BE12" i="18"/>
  <c r="BE13" i="18"/>
  <c r="BE14" i="18"/>
  <c r="BE15" i="18"/>
  <c r="BE16" i="18"/>
  <c r="BE17" i="18"/>
  <c r="BE18" i="18"/>
  <c r="BE19" i="18"/>
  <c r="BE20" i="18"/>
  <c r="BE21" i="18"/>
  <c r="BE22" i="18"/>
  <c r="BE23" i="18"/>
  <c r="BE24" i="18"/>
  <c r="BE25" i="18"/>
  <c r="BE26" i="18"/>
  <c r="BE27" i="18"/>
  <c r="BE28" i="18"/>
  <c r="BE29" i="18"/>
  <c r="BE30" i="18"/>
  <c r="BE31" i="18"/>
  <c r="BD7" i="18"/>
  <c r="BD8" i="18"/>
  <c r="BD9" i="18"/>
  <c r="BD10" i="18"/>
  <c r="BD11" i="18"/>
  <c r="BD12" i="18"/>
  <c r="BD13" i="18"/>
  <c r="BD14" i="18"/>
  <c r="BD15" i="18"/>
  <c r="BD16" i="18"/>
  <c r="BD17" i="18"/>
  <c r="BD18" i="18"/>
  <c r="BD19" i="18"/>
  <c r="BD20" i="18"/>
  <c r="BD21" i="18"/>
  <c r="BD22" i="18"/>
  <c r="BD23" i="18"/>
  <c r="BD24" i="18"/>
  <c r="BD25" i="18"/>
  <c r="BD26" i="18"/>
  <c r="BD27" i="18"/>
  <c r="BD28" i="18"/>
  <c r="BD29" i="18"/>
  <c r="BD30" i="18"/>
  <c r="BD31" i="18"/>
  <c r="BB32" i="18"/>
  <c r="BA32" i="18"/>
  <c r="AZ32" i="18"/>
  <c r="AX32" i="18"/>
  <c r="AW32" i="18"/>
  <c r="AV32" i="18"/>
  <c r="AT32" i="18"/>
  <c r="AS32" i="18"/>
  <c r="AR32" i="18"/>
  <c r="AP32" i="18"/>
  <c r="AO32" i="18"/>
  <c r="AN32" i="18"/>
  <c r="AL32" i="18"/>
  <c r="AK32" i="18"/>
  <c r="AJ32" i="18"/>
  <c r="AH32" i="18"/>
  <c r="AG32" i="18"/>
  <c r="AF32" i="18"/>
  <c r="AD32" i="18"/>
  <c r="AC32" i="18"/>
  <c r="AB32" i="18"/>
  <c r="Z32" i="18"/>
  <c r="Y32" i="18"/>
  <c r="X32" i="18"/>
  <c r="V32" i="18"/>
  <c r="U32" i="18"/>
  <c r="T32" i="18"/>
  <c r="R32" i="18"/>
  <c r="Q32" i="18"/>
  <c r="P32" i="18"/>
  <c r="N32" i="18"/>
  <c r="M32" i="18"/>
  <c r="L32" i="18"/>
  <c r="J32" i="18"/>
  <c r="I32" i="18"/>
  <c r="H32" i="18"/>
  <c r="BB32" i="6"/>
  <c r="AX32" i="6"/>
  <c r="AT32" i="6"/>
  <c r="AP32" i="6"/>
  <c r="AL32" i="6"/>
  <c r="AH32" i="6"/>
  <c r="AD32" i="6"/>
  <c r="Z32" i="6"/>
  <c r="V32" i="6"/>
  <c r="R32" i="6"/>
  <c r="N32" i="6"/>
  <c r="J32" i="6"/>
  <c r="BF8" i="7"/>
  <c r="BF9" i="7"/>
  <c r="BF10" i="7"/>
  <c r="BF11" i="7"/>
  <c r="BF12" i="7"/>
  <c r="BF13" i="7"/>
  <c r="BF14" i="7"/>
  <c r="BF15" i="7"/>
  <c r="BF16" i="7"/>
  <c r="BF17" i="7"/>
  <c r="BF18" i="7"/>
  <c r="BF19" i="7"/>
  <c r="BF20" i="7"/>
  <c r="BF21" i="7"/>
  <c r="BF22" i="7"/>
  <c r="BF23" i="7"/>
  <c r="BF24" i="7"/>
  <c r="BF25" i="7"/>
  <c r="BF26" i="7"/>
  <c r="BF27" i="7"/>
  <c r="BF28" i="7"/>
  <c r="BF29" i="7"/>
  <c r="BF30" i="7"/>
  <c r="BF31" i="7"/>
  <c r="BF7" i="7"/>
  <c r="BE7" i="7"/>
  <c r="BE8" i="7"/>
  <c r="BE9" i="7"/>
  <c r="BE10" i="7"/>
  <c r="BE11" i="7"/>
  <c r="BE12" i="7"/>
  <c r="BE13" i="7"/>
  <c r="BE14" i="7"/>
  <c r="BE15" i="7"/>
  <c r="BE16" i="7"/>
  <c r="BE17" i="7"/>
  <c r="BE18" i="7"/>
  <c r="BE19" i="7"/>
  <c r="BE20" i="7"/>
  <c r="BE21" i="7"/>
  <c r="BE22" i="7"/>
  <c r="BE23" i="7"/>
  <c r="BE24" i="7"/>
  <c r="BE25" i="7"/>
  <c r="BE26" i="7"/>
  <c r="BE27" i="7"/>
  <c r="BE28" i="7"/>
  <c r="BE29" i="7"/>
  <c r="BE30" i="7"/>
  <c r="BE31" i="7"/>
  <c r="BF7" i="6"/>
  <c r="BF8" i="6"/>
  <c r="BF9" i="6"/>
  <c r="BF10" i="6"/>
  <c r="BF11" i="6"/>
  <c r="BF12" i="6"/>
  <c r="BF13" i="6"/>
  <c r="BF14" i="6"/>
  <c r="BF15" i="6"/>
  <c r="BF16" i="6"/>
  <c r="BF17" i="6"/>
  <c r="BF18" i="6"/>
  <c r="BF19" i="6"/>
  <c r="BF20" i="6"/>
  <c r="BF21" i="6"/>
  <c r="BF22" i="6"/>
  <c r="BF23" i="6"/>
  <c r="BF24" i="6"/>
  <c r="BF25" i="6"/>
  <c r="BF26" i="6"/>
  <c r="BF27" i="6"/>
  <c r="BF28" i="6"/>
  <c r="BF29" i="6"/>
  <c r="BF30" i="6"/>
  <c r="BF31" i="6"/>
  <c r="AQ32" i="6"/>
  <c r="H12" i="9"/>
  <c r="H12" i="10" s="1"/>
  <c r="B11" i="16"/>
  <c r="B21" i="2"/>
  <c r="AR7" i="17"/>
  <c r="AR8" i="17"/>
  <c r="AR9" i="17"/>
  <c r="AR10" i="17"/>
  <c r="AR11" i="17"/>
  <c r="AR12" i="17"/>
  <c r="AR13" i="17"/>
  <c r="AR14" i="17"/>
  <c r="AR15" i="17"/>
  <c r="AR16" i="17"/>
  <c r="AR17" i="17"/>
  <c r="AR18" i="17"/>
  <c r="AR19" i="17"/>
  <c r="AR20" i="17"/>
  <c r="AR21" i="17"/>
  <c r="AR22" i="17"/>
  <c r="AR23" i="17"/>
  <c r="AR24" i="17"/>
  <c r="AR25" i="17"/>
  <c r="AR26" i="17"/>
  <c r="AR27" i="17"/>
  <c r="AR28" i="17"/>
  <c r="AR29" i="17"/>
  <c r="AR30" i="17"/>
  <c r="AR31" i="17"/>
  <c r="AO32" i="17"/>
  <c r="AL32" i="17"/>
  <c r="AI32" i="17"/>
  <c r="AF32" i="17"/>
  <c r="AC32" i="17"/>
  <c r="Z32" i="17"/>
  <c r="W32" i="17"/>
  <c r="T32" i="17"/>
  <c r="Q32" i="17"/>
  <c r="N32" i="17"/>
  <c r="K32" i="17"/>
  <c r="H32" i="17"/>
  <c r="V36" i="8"/>
  <c r="R36" i="8"/>
  <c r="P36" i="8"/>
  <c r="N36" i="8"/>
  <c r="L36" i="8"/>
  <c r="J36" i="8"/>
  <c r="H36" i="8"/>
  <c r="F36" i="8"/>
  <c r="D36" i="8"/>
  <c r="B11" i="15"/>
  <c r="B11" i="14"/>
  <c r="BE7" i="6"/>
  <c r="BE8" i="6"/>
  <c r="BE9" i="6"/>
  <c r="BE10" i="6"/>
  <c r="BE11" i="6"/>
  <c r="BE12" i="6"/>
  <c r="BE13" i="6"/>
  <c r="BE14" i="6"/>
  <c r="BE15" i="6"/>
  <c r="BE16" i="6"/>
  <c r="BE17" i="6"/>
  <c r="BE18" i="6"/>
  <c r="BE19" i="6"/>
  <c r="BE20" i="6"/>
  <c r="BE21" i="6"/>
  <c r="BE22" i="6"/>
  <c r="BE23" i="6"/>
  <c r="BE24" i="6"/>
  <c r="BE25" i="6"/>
  <c r="BE26" i="6"/>
  <c r="BE27" i="6"/>
  <c r="BE28" i="6"/>
  <c r="BE29" i="6"/>
  <c r="BE30" i="6"/>
  <c r="BE31" i="6"/>
  <c r="BA32" i="6"/>
  <c r="AW32" i="6"/>
  <c r="AS32" i="6"/>
  <c r="AO32" i="6"/>
  <c r="AK32" i="6"/>
  <c r="AG32" i="6"/>
  <c r="AC32" i="6"/>
  <c r="Y32" i="6"/>
  <c r="U32" i="6"/>
  <c r="Q32" i="6"/>
  <c r="I32" i="6"/>
  <c r="M32" i="6"/>
  <c r="BA32" i="7"/>
  <c r="AW32" i="7"/>
  <c r="AS32" i="7"/>
  <c r="AO32" i="7"/>
  <c r="AK32" i="7"/>
  <c r="AG32" i="7"/>
  <c r="AC32" i="7"/>
  <c r="Y32" i="7"/>
  <c r="U32" i="7"/>
  <c r="Q32" i="7"/>
  <c r="M32" i="7"/>
  <c r="I32" i="7"/>
  <c r="BD7" i="7"/>
  <c r="BD8" i="7"/>
  <c r="BD9" i="7"/>
  <c r="BD10" i="7"/>
  <c r="BD11" i="7"/>
  <c r="BD12" i="7"/>
  <c r="BD13" i="7"/>
  <c r="BD14" i="7"/>
  <c r="BD15" i="7"/>
  <c r="BD16" i="7"/>
  <c r="BD17" i="7"/>
  <c r="BD18" i="7"/>
  <c r="BD19" i="7"/>
  <c r="BD20" i="7"/>
  <c r="BD21" i="7"/>
  <c r="BD22" i="7"/>
  <c r="BD23" i="7"/>
  <c r="BD24" i="7"/>
  <c r="BD25" i="7"/>
  <c r="BD26" i="7"/>
  <c r="BD27" i="7"/>
  <c r="BD28" i="7"/>
  <c r="BD29" i="7"/>
  <c r="BD30" i="7"/>
  <c r="BD31" i="7"/>
  <c r="BB32" i="7"/>
  <c r="AZ32" i="7"/>
  <c r="AX32" i="7"/>
  <c r="AV32" i="7"/>
  <c r="AT32" i="7"/>
  <c r="AR32" i="7"/>
  <c r="AP32" i="7"/>
  <c r="AN32" i="7"/>
  <c r="AL32" i="7"/>
  <c r="AJ32" i="7"/>
  <c r="AH32" i="7"/>
  <c r="AF32" i="7"/>
  <c r="AD32" i="7"/>
  <c r="AB32" i="7"/>
  <c r="Z32" i="7"/>
  <c r="X32" i="7"/>
  <c r="V32" i="7"/>
  <c r="T32" i="7"/>
  <c r="R32" i="7"/>
  <c r="P32" i="7"/>
  <c r="N32" i="7"/>
  <c r="L32" i="7"/>
  <c r="J32" i="7"/>
  <c r="H32" i="7"/>
  <c r="BD7" i="6"/>
  <c r="BD8" i="6"/>
  <c r="BD32" i="6" s="1"/>
  <c r="BD9" i="6"/>
  <c r="BD10" i="6"/>
  <c r="BD11" i="6"/>
  <c r="BD12" i="6"/>
  <c r="BD13" i="6"/>
  <c r="BD14" i="6"/>
  <c r="BD15" i="6"/>
  <c r="BD16" i="6"/>
  <c r="BD17" i="6"/>
  <c r="BD18" i="6"/>
  <c r="BD19" i="6"/>
  <c r="BD20" i="6"/>
  <c r="BD21" i="6"/>
  <c r="BD22" i="6"/>
  <c r="BD23" i="6"/>
  <c r="BD24" i="6"/>
  <c r="BD25" i="6"/>
  <c r="BD26" i="6"/>
  <c r="BD27" i="6"/>
  <c r="BD28" i="6"/>
  <c r="BD29" i="6"/>
  <c r="BD30" i="6"/>
  <c r="BD31" i="6"/>
  <c r="AZ32" i="6"/>
  <c r="AV32" i="6"/>
  <c r="AR32" i="6"/>
  <c r="AN32" i="6"/>
  <c r="AJ32" i="6"/>
  <c r="AF32" i="6"/>
  <c r="AB32" i="6"/>
  <c r="X32" i="6"/>
  <c r="T32" i="6"/>
  <c r="P32" i="6"/>
  <c r="L32" i="6"/>
  <c r="H32" i="6"/>
  <c r="BF7" i="3"/>
  <c r="BF8" i="3"/>
  <c r="BF9" i="3"/>
  <c r="BF10" i="3"/>
  <c r="BF11" i="3"/>
  <c r="BF12" i="3"/>
  <c r="BF13" i="3"/>
  <c r="BF14" i="3"/>
  <c r="BF15" i="3"/>
  <c r="BF16" i="3"/>
  <c r="BF17" i="3"/>
  <c r="BF18" i="3"/>
  <c r="BF19" i="3"/>
  <c r="BF20" i="3"/>
  <c r="BF21" i="3"/>
  <c r="BF22" i="3"/>
  <c r="BF23" i="3"/>
  <c r="BF24" i="3"/>
  <c r="BF25" i="3"/>
  <c r="BF26" i="3"/>
  <c r="BF27" i="3"/>
  <c r="BF28" i="3"/>
  <c r="BF29" i="3"/>
  <c r="BF30" i="3"/>
  <c r="BF31" i="3"/>
  <c r="BE11" i="3"/>
  <c r="BE7" i="3"/>
  <c r="BE8" i="3"/>
  <c r="BE9" i="3"/>
  <c r="BE32" i="3" s="1"/>
  <c r="BE10" i="3"/>
  <c r="BE12" i="3"/>
  <c r="BE13" i="3"/>
  <c r="BE14" i="3"/>
  <c r="BE15" i="3"/>
  <c r="BE16" i="3"/>
  <c r="BE17" i="3"/>
  <c r="BE18" i="3"/>
  <c r="BE19" i="3"/>
  <c r="BE20" i="3"/>
  <c r="BE21" i="3"/>
  <c r="BE22" i="3"/>
  <c r="BE23" i="3"/>
  <c r="BE24" i="3"/>
  <c r="BE25" i="3"/>
  <c r="BE26" i="3"/>
  <c r="BE27" i="3"/>
  <c r="BE28" i="3"/>
  <c r="BE29" i="3"/>
  <c r="BE30" i="3"/>
  <c r="BE31" i="3"/>
  <c r="BD7" i="3"/>
  <c r="BD8" i="3"/>
  <c r="BD9" i="3"/>
  <c r="BD32" i="3" s="1"/>
  <c r="BD10" i="3"/>
  <c r="BD11" i="3"/>
  <c r="BD12" i="3"/>
  <c r="BD13" i="3"/>
  <c r="BD14" i="3"/>
  <c r="BD15" i="3"/>
  <c r="BD16" i="3"/>
  <c r="BD17" i="3"/>
  <c r="BD18" i="3"/>
  <c r="BD19" i="3"/>
  <c r="BD20" i="3"/>
  <c r="BD21" i="3"/>
  <c r="BD22" i="3"/>
  <c r="BD23" i="3"/>
  <c r="BD24" i="3"/>
  <c r="BD25" i="3"/>
  <c r="BD26" i="3"/>
  <c r="BD27" i="3"/>
  <c r="BD28" i="3"/>
  <c r="BD29" i="3"/>
  <c r="BD30" i="3"/>
  <c r="BD31" i="3"/>
  <c r="BB32" i="3"/>
  <c r="BA32" i="3"/>
  <c r="AZ32" i="3"/>
  <c r="AX32" i="3"/>
  <c r="AW32" i="3"/>
  <c r="AV32" i="3"/>
  <c r="AT32" i="3"/>
  <c r="AS32" i="3"/>
  <c r="AR32" i="3"/>
  <c r="AP32" i="3"/>
  <c r="AO32" i="3"/>
  <c r="AN32" i="3"/>
  <c r="AL32" i="3"/>
  <c r="AK32" i="3"/>
  <c r="AJ32" i="3"/>
  <c r="AH32" i="3"/>
  <c r="AG32" i="3"/>
  <c r="AF32" i="3"/>
  <c r="AD32" i="3"/>
  <c r="AC32" i="3"/>
  <c r="AB32" i="3"/>
  <c r="Z32" i="3"/>
  <c r="Y32" i="3"/>
  <c r="X32" i="3"/>
  <c r="V32" i="3"/>
  <c r="U32" i="3"/>
  <c r="T32" i="3"/>
  <c r="R32" i="3"/>
  <c r="Q32" i="3"/>
  <c r="P32" i="3"/>
  <c r="N32" i="3"/>
  <c r="M32" i="3"/>
  <c r="L32" i="3"/>
  <c r="J32" i="3"/>
  <c r="I32" i="3"/>
  <c r="H32" i="3"/>
  <c r="G6" i="9"/>
  <c r="G6" i="10" s="1"/>
  <c r="H11" i="9"/>
  <c r="H11" i="10"/>
  <c r="H10" i="9"/>
  <c r="H10" i="10" s="1"/>
  <c r="H9" i="10"/>
  <c r="H8" i="9"/>
  <c r="H8" i="10" s="1"/>
  <c r="V25" i="8"/>
  <c r="B27" i="10" s="1"/>
  <c r="T25" i="8"/>
  <c r="R25" i="8"/>
  <c r="B25" i="9" s="1"/>
  <c r="P25" i="8"/>
  <c r="N25" i="8"/>
  <c r="B23" i="10" s="1"/>
  <c r="L25" i="8"/>
  <c r="B22" i="10" s="1"/>
  <c r="B22" i="9"/>
  <c r="D25" i="8"/>
  <c r="B18" i="9" s="1"/>
  <c r="F25" i="8"/>
  <c r="B19" i="9" s="1"/>
  <c r="H25" i="8"/>
  <c r="B20" i="10" s="1"/>
  <c r="J25" i="8"/>
  <c r="B21" i="9" s="1"/>
  <c r="I28" i="10"/>
  <c r="G7" i="10"/>
  <c r="I7" i="10"/>
  <c r="B11" i="1"/>
  <c r="B18" i="1" s="1"/>
  <c r="E4" i="8"/>
  <c r="E3" i="8"/>
  <c r="D4" i="2"/>
  <c r="D3" i="2"/>
  <c r="B17" i="2"/>
  <c r="B13" i="2"/>
  <c r="B9" i="2"/>
  <c r="B20" i="9"/>
  <c r="B23" i="9"/>
  <c r="B18" i="10"/>
  <c r="BG29" i="18"/>
  <c r="BG21" i="18"/>
  <c r="BG25" i="18"/>
  <c r="BG27" i="18"/>
  <c r="BG28" i="18"/>
  <c r="BG24" i="18"/>
  <c r="AT25" i="17"/>
  <c r="AT23" i="17"/>
  <c r="AT13" i="17"/>
  <c r="AT9" i="17"/>
  <c r="AT29" i="17"/>
  <c r="AT27" i="17"/>
  <c r="AT8" i="17"/>
  <c r="AT24" i="17"/>
  <c r="AT28" i="17"/>
  <c r="AT12" i="17"/>
  <c r="J32" i="17"/>
  <c r="BG9" i="6"/>
  <c r="BG24" i="6"/>
  <c r="K32" i="6"/>
  <c r="BG25" i="7"/>
  <c r="BG13" i="7"/>
  <c r="BG13" i="3"/>
  <c r="BG17" i="3"/>
  <c r="BG18" i="7"/>
  <c r="B24" i="10"/>
  <c r="B24" i="9"/>
  <c r="R21" i="2"/>
  <c r="R23" i="2" s="1"/>
  <c r="C11" i="16" s="1"/>
  <c r="Q23" i="2"/>
  <c r="AA32" i="18"/>
  <c r="S32" i="18"/>
  <c r="BG22" i="7"/>
  <c r="BG7" i="18"/>
  <c r="K32" i="18"/>
  <c r="AY32" i="18"/>
  <c r="BC32" i="18"/>
  <c r="AM32" i="7"/>
  <c r="BC32" i="7"/>
  <c r="B19" i="10"/>
  <c r="R10" i="2"/>
  <c r="Q20" i="2"/>
  <c r="R17" i="2"/>
  <c r="N16" i="2"/>
  <c r="N28" i="2"/>
  <c r="R14" i="2"/>
  <c r="O28" i="2"/>
  <c r="BG25" i="3"/>
  <c r="O32" i="6"/>
  <c r="M32" i="17"/>
  <c r="Y32" i="17"/>
  <c r="AK32" i="17"/>
  <c r="AE32" i="17"/>
  <c r="AQ32" i="17"/>
  <c r="O32" i="18"/>
  <c r="AU32" i="18"/>
  <c r="B27" i="9"/>
  <c r="O32" i="3"/>
  <c r="AQ32" i="3"/>
  <c r="AU32" i="3"/>
  <c r="AA32" i="3"/>
  <c r="S32" i="3"/>
  <c r="BG8" i="7"/>
  <c r="BG27" i="7"/>
  <c r="BG20" i="7"/>
  <c r="BG11" i="7"/>
  <c r="BG15" i="7"/>
  <c r="BG19" i="7"/>
  <c r="BG7" i="7"/>
  <c r="BG9" i="3"/>
  <c r="BG15" i="3"/>
  <c r="BG10" i="3"/>
  <c r="BG23" i="3"/>
  <c r="BG19" i="3"/>
  <c r="BG27" i="3"/>
  <c r="BG8" i="3"/>
  <c r="BG11" i="3"/>
  <c r="BG7" i="3"/>
  <c r="BG24" i="3"/>
  <c r="BG16" i="3"/>
  <c r="BG12" i="3"/>
  <c r="N19" i="8" l="1"/>
  <c r="R19" i="8"/>
  <c r="H19" i="8"/>
  <c r="H18" i="8"/>
  <c r="J18" i="8"/>
  <c r="P32" i="17"/>
  <c r="BG26" i="18"/>
  <c r="BG18" i="18"/>
  <c r="BG10" i="18"/>
  <c r="BG18" i="3"/>
  <c r="AE32" i="7"/>
  <c r="L28" i="2"/>
  <c r="Q12" i="2"/>
  <c r="BC32" i="3"/>
  <c r="BG12" i="7"/>
  <c r="BG10" i="7"/>
  <c r="K28" i="2"/>
  <c r="Q27" i="2"/>
  <c r="BG12" i="6"/>
  <c r="BG20" i="6"/>
  <c r="BG28" i="6"/>
  <c r="AI32" i="6"/>
  <c r="AM32" i="6"/>
  <c r="AU32" i="6"/>
  <c r="K32" i="7"/>
  <c r="B25" i="10"/>
  <c r="I28" i="2"/>
  <c r="N15" i="8"/>
  <c r="E23" i="9" s="1"/>
  <c r="B21" i="10"/>
  <c r="BG30" i="18"/>
  <c r="BG14" i="18"/>
  <c r="BG31" i="18"/>
  <c r="BG30" i="3"/>
  <c r="BG14" i="3"/>
  <c r="AQ32" i="7"/>
  <c r="R13" i="2"/>
  <c r="P28" i="2"/>
  <c r="O32" i="7"/>
  <c r="BG16" i="7"/>
  <c r="BG24" i="7"/>
  <c r="BG14" i="7"/>
  <c r="G28" i="2"/>
  <c r="R11" i="2"/>
  <c r="AE32" i="6"/>
  <c r="AY32" i="6"/>
  <c r="AH32" i="17"/>
  <c r="C12" i="16"/>
  <c r="E11" i="16"/>
  <c r="E12" i="16" s="1"/>
  <c r="BF32" i="6"/>
  <c r="H28" i="2"/>
  <c r="R24" i="2"/>
  <c r="R18" i="2"/>
  <c r="R20" i="2" s="1"/>
  <c r="C11" i="14" s="1"/>
  <c r="BG11" i="6"/>
  <c r="BG15" i="6"/>
  <c r="BG19" i="6"/>
  <c r="BG27" i="6"/>
  <c r="BG17" i="6"/>
  <c r="BG21" i="6"/>
  <c r="BG25" i="6"/>
  <c r="BG29" i="6"/>
  <c r="BG31" i="3"/>
  <c r="F19" i="8"/>
  <c r="L19" i="8"/>
  <c r="J28" i="2"/>
  <c r="AT22" i="17"/>
  <c r="AN32" i="17"/>
  <c r="AT16" i="17"/>
  <c r="AT15" i="17"/>
  <c r="AT31" i="17"/>
  <c r="BG17" i="18"/>
  <c r="BG13" i="18"/>
  <c r="BG9" i="18"/>
  <c r="BG32" i="18" s="1"/>
  <c r="D11" i="19" s="1"/>
  <c r="D12" i="19" s="1"/>
  <c r="BG8" i="18"/>
  <c r="BG12" i="18"/>
  <c r="BG16" i="18"/>
  <c r="BG20" i="18"/>
  <c r="W32" i="18"/>
  <c r="BG11" i="18"/>
  <c r="BG15" i="18"/>
  <c r="BG19" i="18"/>
  <c r="BG23" i="18"/>
  <c r="BG22" i="18"/>
  <c r="AE32" i="18"/>
  <c r="AI32" i="18"/>
  <c r="AM32" i="18"/>
  <c r="AQ32" i="18"/>
  <c r="K32" i="3"/>
  <c r="BG29" i="3"/>
  <c r="BG21" i="3"/>
  <c r="BG20" i="3"/>
  <c r="BG28" i="3"/>
  <c r="BG22" i="3"/>
  <c r="BG26" i="3"/>
  <c r="AI32" i="3"/>
  <c r="AI32" i="7"/>
  <c r="BG9" i="7"/>
  <c r="BG17" i="7"/>
  <c r="BG21" i="7"/>
  <c r="BG29" i="7"/>
  <c r="AU32" i="7"/>
  <c r="AY32" i="7"/>
  <c r="BG23" i="7"/>
  <c r="BG31" i="7"/>
  <c r="F18" i="8"/>
  <c r="E15" i="8"/>
  <c r="P15" i="8"/>
  <c r="E24" i="9" s="1"/>
  <c r="H15" i="8"/>
  <c r="E20" i="9" s="1"/>
  <c r="S32" i="6"/>
  <c r="AT14" i="17"/>
  <c r="AT30" i="17"/>
  <c r="V32" i="17"/>
  <c r="AB32" i="17"/>
  <c r="AM32" i="3"/>
  <c r="AY32" i="3"/>
  <c r="AA32" i="7"/>
  <c r="T18" i="8"/>
  <c r="BD32" i="18"/>
  <c r="W11" i="8"/>
  <c r="W10" i="8"/>
  <c r="F28" i="2"/>
  <c r="R9" i="2"/>
  <c r="BC32" i="6"/>
  <c r="S32" i="17"/>
  <c r="U15" i="8"/>
  <c r="BF32" i="18"/>
  <c r="N18" i="8"/>
  <c r="P19" i="8"/>
  <c r="J19" i="8"/>
  <c r="T19" i="8"/>
  <c r="D19" i="8"/>
  <c r="BG7" i="6"/>
  <c r="B26" i="9"/>
  <c r="B26" i="10"/>
  <c r="K15" i="8"/>
  <c r="X12" i="8"/>
  <c r="R27" i="2"/>
  <c r="C11" i="19" s="1"/>
  <c r="BG30" i="6"/>
  <c r="BG26" i="6"/>
  <c r="BG22" i="6"/>
  <c r="BG10" i="6"/>
  <c r="BG23" i="6"/>
  <c r="BG31" i="6"/>
  <c r="BG18" i="6"/>
  <c r="AE32" i="3"/>
  <c r="BG28" i="7"/>
  <c r="BG26" i="7"/>
  <c r="BG30" i="7"/>
  <c r="BE32" i="7"/>
  <c r="W13" i="8"/>
  <c r="W12" i="8"/>
  <c r="AA32" i="6"/>
  <c r="BG8" i="6"/>
  <c r="P18" i="8"/>
  <c r="V18" i="8"/>
  <c r="D18" i="8"/>
  <c r="BF32" i="3"/>
  <c r="BD32" i="7"/>
  <c r="BE32" i="6"/>
  <c r="X13" i="8"/>
  <c r="R18" i="8"/>
  <c r="L18" i="8"/>
  <c r="V19" i="8"/>
  <c r="BF32" i="7"/>
  <c r="M15" i="8"/>
  <c r="Q15" i="8"/>
  <c r="I15" i="8"/>
  <c r="D28" i="2"/>
  <c r="Q16" i="2"/>
  <c r="Q28" i="2" s="1"/>
  <c r="AR32" i="17"/>
  <c r="S15" i="8"/>
  <c r="G15" i="8"/>
  <c r="V15" i="8"/>
  <c r="E27" i="9" s="1"/>
  <c r="R15" i="8"/>
  <c r="J15" i="8"/>
  <c r="E21" i="9" s="1"/>
  <c r="T15" i="8"/>
  <c r="E26" i="9" s="1"/>
  <c r="R15" i="2"/>
  <c r="R16" i="2" s="1"/>
  <c r="C11" i="15" s="1"/>
  <c r="BG13" i="6"/>
  <c r="BG16" i="6"/>
  <c r="W32" i="6"/>
  <c r="R12" i="2"/>
  <c r="AT7" i="17"/>
  <c r="AT20" i="17"/>
  <c r="AT17" i="17"/>
  <c r="AT21" i="17"/>
  <c r="AT11" i="17"/>
  <c r="AT19" i="17"/>
  <c r="AT18" i="17"/>
  <c r="AT26" i="17"/>
  <c r="S32" i="7"/>
  <c r="D15" i="8"/>
  <c r="O15" i="8"/>
  <c r="L15" i="8"/>
  <c r="E22" i="9" s="1"/>
  <c r="F15" i="8"/>
  <c r="E19" i="10" s="1"/>
  <c r="W14" i="8"/>
  <c r="X14" i="8"/>
  <c r="E23" i="10" l="1"/>
  <c r="E21" i="10"/>
  <c r="E20" i="10"/>
  <c r="E24" i="10"/>
  <c r="E11" i="14"/>
  <c r="E12" i="14" s="1"/>
  <c r="C12" i="14"/>
  <c r="BG32" i="3"/>
  <c r="W15" i="8"/>
  <c r="BG32" i="7"/>
  <c r="D11" i="15" s="1"/>
  <c r="E26" i="10"/>
  <c r="E27" i="10"/>
  <c r="E22" i="10"/>
  <c r="D12" i="15"/>
  <c r="E18" i="10"/>
  <c r="E18" i="9"/>
  <c r="X19" i="8"/>
  <c r="AT32" i="17"/>
  <c r="D11" i="16" s="1"/>
  <c r="E25" i="9"/>
  <c r="E25" i="10"/>
  <c r="E19" i="9"/>
  <c r="C18" i="1"/>
  <c r="R28" i="2"/>
  <c r="C11" i="1"/>
  <c r="C12" i="1" s="1"/>
  <c r="E11" i="15"/>
  <c r="E12" i="15" s="1"/>
  <c r="C12" i="15"/>
  <c r="C12" i="19"/>
  <c r="E11" i="19"/>
  <c r="J21" i="8"/>
  <c r="T21" i="8"/>
  <c r="N21" i="8"/>
  <c r="H21" i="8"/>
  <c r="F21" i="8"/>
  <c r="D21" i="8"/>
  <c r="L21" i="8"/>
  <c r="P21" i="8"/>
  <c r="R21" i="8"/>
  <c r="V21" i="8"/>
  <c r="X18" i="8"/>
  <c r="N20" i="8"/>
  <c r="H20" i="8"/>
  <c r="R20" i="8"/>
  <c r="J20" i="8"/>
  <c r="V20" i="8"/>
  <c r="L20" i="8"/>
  <c r="P20" i="8"/>
  <c r="F20" i="8"/>
  <c r="D20" i="8"/>
  <c r="T20" i="8"/>
  <c r="BG32" i="6"/>
  <c r="D11" i="14" s="1"/>
  <c r="F22" i="8"/>
  <c r="L22" i="8"/>
  <c r="H22" i="8"/>
  <c r="V22" i="8"/>
  <c r="N22" i="8"/>
  <c r="T22" i="8"/>
  <c r="P22" i="8"/>
  <c r="X15" i="8"/>
  <c r="D22" i="8"/>
  <c r="R22" i="8"/>
  <c r="J22" i="8"/>
  <c r="F11" i="15" l="1"/>
  <c r="D18" i="1"/>
  <c r="D19" i="1" s="1"/>
  <c r="D11" i="1"/>
  <c r="D12" i="1" s="1"/>
  <c r="X20" i="8"/>
  <c r="E28" i="9"/>
  <c r="E28" i="10"/>
  <c r="E12" i="19"/>
  <c r="F11" i="19"/>
  <c r="D18" i="9"/>
  <c r="E12" i="1"/>
  <c r="F12" i="1" s="1"/>
  <c r="D18" i="10"/>
  <c r="F11" i="16"/>
  <c r="D12" i="16"/>
  <c r="D28" i="10"/>
  <c r="D28" i="9"/>
  <c r="F11" i="14"/>
  <c r="D12" i="14"/>
  <c r="X21" i="8"/>
  <c r="E18" i="1"/>
  <c r="F18" i="1" s="1"/>
  <c r="F19" i="1" s="1"/>
  <c r="C19" i="1"/>
  <c r="G11" i="15"/>
  <c r="G12" i="15" s="1"/>
  <c r="F12" i="15"/>
  <c r="X22" i="8"/>
  <c r="G11" i="14" l="1"/>
  <c r="G12" i="14" s="1"/>
  <c r="F12" i="14"/>
  <c r="G11" i="16"/>
  <c r="G12" i="16" s="1"/>
  <c r="F12" i="16"/>
  <c r="F12" i="19"/>
  <c r="G11" i="19"/>
  <c r="G12" i="19" s="1"/>
  <c r="D37" i="8"/>
  <c r="N37" i="8"/>
  <c r="F37" i="8"/>
  <c r="R37" i="8"/>
  <c r="V37" i="8"/>
  <c r="J37" i="8"/>
  <c r="H37" i="8"/>
  <c r="P37" i="8"/>
  <c r="L37" i="8"/>
  <c r="T37" i="8"/>
  <c r="G12" i="1"/>
  <c r="D39" i="8"/>
  <c r="H39" i="8"/>
  <c r="R39" i="8"/>
  <c r="J39" i="8"/>
  <c r="F39" i="8"/>
  <c r="V39" i="8"/>
  <c r="P39" i="8"/>
  <c r="L39" i="8"/>
  <c r="T39" i="8"/>
  <c r="N39" i="8"/>
  <c r="X37" i="8" l="1"/>
  <c r="R41" i="8"/>
  <c r="J41" i="8"/>
  <c r="H41" i="8"/>
  <c r="P41" i="8"/>
  <c r="F41" i="8"/>
  <c r="V41" i="8"/>
  <c r="D41" i="8"/>
  <c r="X41" i="8" s="1"/>
  <c r="N41" i="8"/>
  <c r="T41" i="8"/>
  <c r="L41" i="8"/>
  <c r="X39" i="8"/>
  <c r="N42" i="8"/>
  <c r="J42" i="8"/>
  <c r="L42" i="8"/>
  <c r="F42" i="8"/>
  <c r="V42" i="8"/>
  <c r="P42" i="8"/>
  <c r="H42" i="8"/>
  <c r="R42" i="8"/>
  <c r="D42" i="8"/>
  <c r="T42" i="8"/>
  <c r="F18" i="9"/>
  <c r="F28" i="9" s="1"/>
  <c r="H12" i="1"/>
  <c r="F18" i="10"/>
  <c r="F28" i="10" s="1"/>
  <c r="N40" i="8"/>
  <c r="R40" i="8"/>
  <c r="D40" i="8"/>
  <c r="H40" i="8"/>
  <c r="L40" i="8"/>
  <c r="T40" i="8"/>
  <c r="J40" i="8"/>
  <c r="V40" i="8"/>
  <c r="F40" i="8"/>
  <c r="P40" i="8"/>
  <c r="F28" i="8" l="1"/>
  <c r="R28" i="8"/>
  <c r="T28" i="8"/>
  <c r="N28" i="8"/>
  <c r="P28" i="8"/>
  <c r="L28" i="8"/>
  <c r="J28" i="8"/>
  <c r="V28" i="8"/>
  <c r="H28" i="8"/>
  <c r="D28" i="8"/>
  <c r="L30" i="8"/>
  <c r="R30" i="8"/>
  <c r="T30" i="8"/>
  <c r="H30" i="8"/>
  <c r="J30" i="8"/>
  <c r="N30" i="8"/>
  <c r="F30" i="8"/>
  <c r="P30" i="8"/>
  <c r="V30" i="8"/>
  <c r="D30" i="8"/>
  <c r="F29" i="8"/>
  <c r="L29" i="8"/>
  <c r="H29" i="8"/>
  <c r="J43" i="8"/>
  <c r="J29" i="8"/>
  <c r="X40" i="8"/>
  <c r="D29" i="8" s="1"/>
  <c r="V38" i="8"/>
  <c r="N38" i="8"/>
  <c r="L38" i="8"/>
  <c r="L43" i="8" s="1"/>
  <c r="J38" i="8"/>
  <c r="H38" i="8"/>
  <c r="H43" i="8" s="1"/>
  <c r="R38" i="8"/>
  <c r="R43" i="8" s="1"/>
  <c r="D38" i="8"/>
  <c r="H19" i="1"/>
  <c r="T38" i="8"/>
  <c r="T43" i="8" s="1"/>
  <c r="P38" i="8"/>
  <c r="P43" i="8" s="1"/>
  <c r="F38" i="8"/>
  <c r="F43" i="8" s="1"/>
  <c r="X42" i="8"/>
  <c r="V43" i="8"/>
  <c r="N43" i="8"/>
  <c r="P26" i="8"/>
  <c r="L26" i="8"/>
  <c r="R26" i="8"/>
  <c r="F26" i="8"/>
  <c r="J26" i="8"/>
  <c r="H26" i="8"/>
  <c r="T26" i="8"/>
  <c r="V26" i="8"/>
  <c r="D26" i="8"/>
  <c r="N26" i="8"/>
  <c r="V29" i="8" l="1"/>
  <c r="X26" i="8"/>
  <c r="Y26" i="8" s="1"/>
  <c r="N29" i="8"/>
  <c r="R29" i="8"/>
  <c r="T29" i="8"/>
  <c r="X38" i="8"/>
  <c r="D43" i="8"/>
  <c r="X28" i="8"/>
  <c r="Y28" i="8" s="1"/>
  <c r="L31" i="8"/>
  <c r="N31" i="8"/>
  <c r="F31" i="8"/>
  <c r="D31" i="8"/>
  <c r="R31" i="8"/>
  <c r="J31" i="8"/>
  <c r="H31" i="8"/>
  <c r="T31" i="8"/>
  <c r="P31" i="8"/>
  <c r="V31" i="8"/>
  <c r="X30" i="8"/>
  <c r="Y30" i="8" s="1"/>
  <c r="P29" i="8"/>
  <c r="X29" i="8" s="1"/>
  <c r="Y29" i="8" s="1"/>
  <c r="X31" i="8" l="1"/>
  <c r="Y31" i="8" s="1"/>
  <c r="L32" i="8"/>
  <c r="F27" i="8"/>
  <c r="F32" i="8" s="1"/>
  <c r="R27" i="8"/>
  <c r="R32" i="8" s="1"/>
  <c r="D27" i="8"/>
  <c r="H27" i="8"/>
  <c r="H32" i="8" s="1"/>
  <c r="T27" i="8"/>
  <c r="T32" i="8" s="1"/>
  <c r="P27" i="8"/>
  <c r="P32" i="8" s="1"/>
  <c r="L27" i="8"/>
  <c r="V27" i="8"/>
  <c r="V32" i="8" s="1"/>
  <c r="J27" i="8"/>
  <c r="J32" i="8" s="1"/>
  <c r="N27" i="8"/>
  <c r="N32" i="8" s="1"/>
  <c r="X43" i="8"/>
  <c r="H27" i="10" l="1"/>
  <c r="J27" i="10" s="1"/>
  <c r="H27" i="9"/>
  <c r="H23" i="10"/>
  <c r="J23" i="10" s="1"/>
  <c r="H23" i="9"/>
  <c r="H24" i="9"/>
  <c r="H24" i="10"/>
  <c r="J24" i="10" s="1"/>
  <c r="H25" i="10"/>
  <c r="J25" i="10" s="1"/>
  <c r="H25" i="9"/>
  <c r="H21" i="10"/>
  <c r="J21" i="10" s="1"/>
  <c r="H21" i="9"/>
  <c r="H26" i="10"/>
  <c r="J26" i="10" s="1"/>
  <c r="H26" i="9"/>
  <c r="H19" i="9"/>
  <c r="H19" i="10"/>
  <c r="J19" i="10" s="1"/>
  <c r="H20" i="9"/>
  <c r="H20" i="10"/>
  <c r="J20" i="10" s="1"/>
  <c r="H22" i="9"/>
  <c r="H22" i="10"/>
  <c r="J22" i="10" s="1"/>
  <c r="X27" i="8"/>
  <c r="D32" i="8"/>
  <c r="H18" i="10" l="1"/>
  <c r="H18" i="9"/>
  <c r="H28" i="9" s="1"/>
  <c r="Y27" i="8"/>
  <c r="X32" i="8"/>
  <c r="G28" i="9" l="1"/>
  <c r="G18" i="9"/>
  <c r="G28" i="10"/>
  <c r="G18" i="10"/>
  <c r="J18" i="10"/>
  <c r="J28" i="10" s="1"/>
  <c r="H28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</author>
  </authors>
  <commentList>
    <comment ref="G5" authorId="0" shapeId="0" xr:uid="{00000000-0006-0000-09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変倍係数
「１」：老齢福祉年金受給者
「２」：生活保護受給者が個室を利用する場合
「３」：H25・H26・H27・H30・R1・R2生活扶助基準見直しに伴う特例措置対象者
「４」：H25・H26・H27・H30・R1・R2生活扶助基準見直しに伴う特例措置対象者のうち、老齢福祉年金受給者
「５」：特定入所者介護サービス費（補足給付）の非該当者
その他は、何も記入しない。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</author>
  </authors>
  <commentList>
    <comment ref="G5" authorId="0" shapeId="0" xr:uid="{00000000-0006-0000-0A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変倍係数
「１」：老齢福祉年金受給者
「２」：生活保護受給者が個室を利用する場合
「３」：H25・H26・H27・H30・R1・R2生活扶助基準見直しに伴う特例措置対象者
「４」：H25・H26・H27・H30・R1・R2生活扶助基準見直しに伴う特例措置対象者のうち、老齢福祉年金受給者
「５」：特定入所者介護（予防）サービス費（補足給付）の非該当者
その他は、何も記入しない。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</author>
  </authors>
  <commentList>
    <comment ref="G5" authorId="0" shapeId="0" xr:uid="{00000000-0006-0000-0B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変倍係数
「１」：老齢福祉年金受給者
「３」：H25・H26・H27・H30・R1・R2生活扶助基準見直しに伴う特例措置対象者
「４」：H25・H26・H27・H30・R1・R2生活扶助基準見直しに伴う特例措置対象者のうち、老齢福祉年金受給者
その他は、何も記入しない。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</author>
  </authors>
  <commentList>
    <comment ref="G5" authorId="0" shapeId="0" xr:uid="{00000000-0006-0000-0C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変倍係数
「１」：老齢福祉年金受給者
「３」：H25・H26・H27・H30・R1・R2生活扶助基準見直しに伴う特例措置対象者
「４」：H25・H26・H27・H30・R1・R2生活扶助基準見直しに伴う特例措置対象者のうち、老齢福祉年金受給者
その他は、何も記入しない。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</author>
  </authors>
  <commentList>
    <comment ref="G5" authorId="0" shapeId="0" xr:uid="{00000000-0006-0000-0D00-000001000000}">
      <text>
        <r>
          <rPr>
            <sz val="9"/>
            <color indexed="81"/>
            <rFont val="ＭＳ Ｐゴシック"/>
            <family val="3"/>
            <charset val="128"/>
          </rPr>
          <t>変倍係数
「１」：老齢福祉年金受給者
「３」：H25・H26・H27・H30・R1・R2生活扶助基準見直しに伴う特例措置対象者
「４」：H25・H26・H27・H30・R1・R2生活扶助基準見直しに伴う特例措置対象者のうち、老齢福祉年金受給者
その他は、何も記入しない。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<sst xmlns="http://schemas.openxmlformats.org/spreadsheetml/2006/main" count="699" uniqueCount="204">
  <si>
    <t>Ａ</t>
    <phoneticPr fontId="2"/>
  </si>
  <si>
    <t>Ｂ</t>
    <phoneticPr fontId="2"/>
  </si>
  <si>
    <t>Ｃ</t>
    <phoneticPr fontId="2"/>
  </si>
  <si>
    <t>Ｄ</t>
    <phoneticPr fontId="2"/>
  </si>
  <si>
    <t>法人名</t>
    <rPh sb="0" eb="2">
      <t>ホウジン</t>
    </rPh>
    <rPh sb="2" eb="3">
      <t>メイ</t>
    </rPh>
    <phoneticPr fontId="2"/>
  </si>
  <si>
    <t>４　月　分</t>
    <rPh sb="2" eb="5">
      <t>ガツブン</t>
    </rPh>
    <phoneticPr fontId="2"/>
  </si>
  <si>
    <t>５　月　分</t>
    <rPh sb="2" eb="5">
      <t>ガツブン</t>
    </rPh>
    <phoneticPr fontId="2"/>
  </si>
  <si>
    <t>６　月　分</t>
    <rPh sb="2" eb="5">
      <t>ガツブン</t>
    </rPh>
    <phoneticPr fontId="2"/>
  </si>
  <si>
    <t>７　月　分</t>
    <rPh sb="2" eb="5">
      <t>ガツブン</t>
    </rPh>
    <phoneticPr fontId="2"/>
  </si>
  <si>
    <t>８　月　分</t>
    <rPh sb="2" eb="5">
      <t>ガツブン</t>
    </rPh>
    <phoneticPr fontId="2"/>
  </si>
  <si>
    <t>９　月　分</t>
    <rPh sb="2" eb="5">
      <t>ガツブン</t>
    </rPh>
    <phoneticPr fontId="2"/>
  </si>
  <si>
    <t>１０　月　分</t>
    <rPh sb="3" eb="6">
      <t>ガツブン</t>
    </rPh>
    <phoneticPr fontId="2"/>
  </si>
  <si>
    <t>１１　月　分</t>
    <rPh sb="3" eb="6">
      <t>ガツブン</t>
    </rPh>
    <phoneticPr fontId="2"/>
  </si>
  <si>
    <t>１２　月　分</t>
    <rPh sb="3" eb="6">
      <t>ガツブン</t>
    </rPh>
    <phoneticPr fontId="2"/>
  </si>
  <si>
    <t>１　月　分</t>
    <rPh sb="2" eb="5">
      <t>ガツブン</t>
    </rPh>
    <phoneticPr fontId="2"/>
  </si>
  <si>
    <t>２　月　分</t>
    <rPh sb="2" eb="5">
      <t>ガツブン</t>
    </rPh>
    <phoneticPr fontId="2"/>
  </si>
  <si>
    <t>３　月　分</t>
    <rPh sb="2" eb="5">
      <t>ガツブン</t>
    </rPh>
    <phoneticPr fontId="2"/>
  </si>
  <si>
    <t>年　間　合　計</t>
    <rPh sb="0" eb="3">
      <t>ネンカン</t>
    </rPh>
    <rPh sb="4" eb="7">
      <t>ゴウケイ</t>
    </rPh>
    <phoneticPr fontId="2"/>
  </si>
  <si>
    <t>氏　名</t>
    <rPh sb="0" eb="3">
      <t>シメイ</t>
    </rPh>
    <phoneticPr fontId="2"/>
  </si>
  <si>
    <t>有効期限</t>
    <rPh sb="0" eb="2">
      <t>ユウコウ</t>
    </rPh>
    <rPh sb="2" eb="4">
      <t>キゲン</t>
    </rPh>
    <phoneticPr fontId="2"/>
  </si>
  <si>
    <t>合　　計</t>
    <rPh sb="0" eb="4">
      <t>ゴウケイ</t>
    </rPh>
    <phoneticPr fontId="2"/>
  </si>
  <si>
    <t>事業所名</t>
    <rPh sb="0" eb="3">
      <t>ジギョウショ</t>
    </rPh>
    <rPh sb="3" eb="4">
      <t>メイ</t>
    </rPh>
    <phoneticPr fontId="2"/>
  </si>
  <si>
    <t>（単位／円）</t>
    <rPh sb="1" eb="3">
      <t>タンイ</t>
    </rPh>
    <rPh sb="4" eb="5">
      <t>エン</t>
    </rPh>
    <phoneticPr fontId="2"/>
  </si>
  <si>
    <t>（単位／円）</t>
    <rPh sb="1" eb="3">
      <t>タンイ</t>
    </rPh>
    <rPh sb="4" eb="5">
      <t>エン</t>
    </rPh>
    <phoneticPr fontId="2"/>
  </si>
  <si>
    <t>（単位／円）</t>
    <rPh sb="1" eb="3">
      <t>タンイ</t>
    </rPh>
    <rPh sb="4" eb="5">
      <t>エン</t>
    </rPh>
    <phoneticPr fontId="2"/>
  </si>
  <si>
    <t>本来の利用者負担</t>
    <rPh sb="0" eb="2">
      <t>ホンライ</t>
    </rPh>
    <rPh sb="3" eb="6">
      <t>リヨウシャ</t>
    </rPh>
    <rPh sb="6" eb="8">
      <t>フタン</t>
    </rPh>
    <phoneticPr fontId="2"/>
  </si>
  <si>
    <t>Ａ×１％</t>
    <phoneticPr fontId="2"/>
  </si>
  <si>
    <t>区分</t>
    <rPh sb="0" eb="2">
      <t>クブン</t>
    </rPh>
    <phoneticPr fontId="2"/>
  </si>
  <si>
    <t>施設・事業所名</t>
    <rPh sb="0" eb="2">
      <t>シセツ</t>
    </rPh>
    <rPh sb="3" eb="6">
      <t>ジギョウショ</t>
    </rPh>
    <rPh sb="6" eb="7">
      <t>メイ</t>
    </rPh>
    <phoneticPr fontId="2"/>
  </si>
  <si>
    <t>Ａ</t>
    <phoneticPr fontId="2"/>
  </si>
  <si>
    <t>Ｂ</t>
    <phoneticPr fontId="2"/>
  </si>
  <si>
    <t>Ｃ</t>
    <phoneticPr fontId="2"/>
  </si>
  <si>
    <t>（単位／円）</t>
    <rPh sb="1" eb="3">
      <t>タンイ</t>
    </rPh>
    <rPh sb="4" eb="5">
      <t>エン</t>
    </rPh>
    <phoneticPr fontId="2"/>
  </si>
  <si>
    <t>区　　分</t>
    <rPh sb="0" eb="4">
      <t>クブン</t>
    </rPh>
    <phoneticPr fontId="2"/>
  </si>
  <si>
    <t>４月分</t>
    <rPh sb="1" eb="3">
      <t>ガツブン</t>
    </rPh>
    <phoneticPr fontId="2"/>
  </si>
  <si>
    <t>５月分</t>
    <rPh sb="1" eb="3">
      <t>ガツブン</t>
    </rPh>
    <phoneticPr fontId="2"/>
  </si>
  <si>
    <t>６月分</t>
    <rPh sb="1" eb="3">
      <t>ガツブン</t>
    </rPh>
    <phoneticPr fontId="2"/>
  </si>
  <si>
    <t>７月分</t>
    <rPh sb="1" eb="3">
      <t>ガツブン</t>
    </rPh>
    <phoneticPr fontId="2"/>
  </si>
  <si>
    <t>８月分</t>
    <rPh sb="1" eb="3">
      <t>ガツブン</t>
    </rPh>
    <phoneticPr fontId="2"/>
  </si>
  <si>
    <t>９月分</t>
    <rPh sb="1" eb="3">
      <t>ガツブン</t>
    </rPh>
    <phoneticPr fontId="2"/>
  </si>
  <si>
    <t>１０月分</t>
    <rPh sb="2" eb="4">
      <t>ガツブン</t>
    </rPh>
    <phoneticPr fontId="2"/>
  </si>
  <si>
    <t>１１月分</t>
    <rPh sb="2" eb="4">
      <t>ガツブン</t>
    </rPh>
    <phoneticPr fontId="2"/>
  </si>
  <si>
    <t>小計</t>
    <rPh sb="0" eb="2">
      <t>ショウケイ</t>
    </rPh>
    <phoneticPr fontId="2"/>
  </si>
  <si>
    <t>計</t>
    <rPh sb="0" eb="1">
      <t>ケイ</t>
    </rPh>
    <phoneticPr fontId="2"/>
  </si>
  <si>
    <t>Ａ</t>
    <phoneticPr fontId="2"/>
  </si>
  <si>
    <t>Ｈ</t>
    <phoneticPr fontId="2"/>
  </si>
  <si>
    <t>Ｉ</t>
    <phoneticPr fontId="2"/>
  </si>
  <si>
    <t>Ｊ</t>
    <phoneticPr fontId="2"/>
  </si>
  <si>
    <t>公費助成額算定表</t>
    <rPh sb="0" eb="2">
      <t>コウヒ</t>
    </rPh>
    <rPh sb="2" eb="5">
      <t>ジョセイガク</t>
    </rPh>
    <rPh sb="5" eb="7">
      <t>サンテイ</t>
    </rPh>
    <rPh sb="7" eb="8">
      <t>ヒョウ</t>
    </rPh>
    <phoneticPr fontId="2"/>
  </si>
  <si>
    <t>（単位／円）</t>
    <rPh sb="1" eb="3">
      <t>タンイ</t>
    </rPh>
    <rPh sb="4" eb="5">
      <t>エン</t>
    </rPh>
    <phoneticPr fontId="2"/>
  </si>
  <si>
    <t>利用者負担額</t>
    <rPh sb="0" eb="3">
      <t>リヨウシャ</t>
    </rPh>
    <rPh sb="3" eb="6">
      <t>フタンガク</t>
    </rPh>
    <phoneticPr fontId="2"/>
  </si>
  <si>
    <t>施設名</t>
    <rPh sb="0" eb="2">
      <t>シセツ</t>
    </rPh>
    <rPh sb="2" eb="3">
      <t>メイ</t>
    </rPh>
    <phoneticPr fontId="2"/>
  </si>
  <si>
    <t>補助基本額</t>
    <rPh sb="0" eb="2">
      <t>ホジョ</t>
    </rPh>
    <rPh sb="2" eb="5">
      <t>キホンガク</t>
    </rPh>
    <phoneticPr fontId="2"/>
  </si>
  <si>
    <t>Ｅ</t>
    <phoneticPr fontId="2"/>
  </si>
  <si>
    <t>Ｆ</t>
    <phoneticPr fontId="2"/>
  </si>
  <si>
    <t>計</t>
    <rPh sb="0" eb="1">
      <t>ケイ</t>
    </rPh>
    <phoneticPr fontId="2"/>
  </si>
  <si>
    <t>合　　計</t>
    <rPh sb="0" eb="4">
      <t>ゴウケイ</t>
    </rPh>
    <phoneticPr fontId="2"/>
  </si>
  <si>
    <t>利用者負担額</t>
    <rPh sb="0" eb="3">
      <t>リヨウシャ</t>
    </rPh>
    <rPh sb="3" eb="6">
      <t>フタンガク</t>
    </rPh>
    <phoneticPr fontId="2"/>
  </si>
  <si>
    <t>法人合計</t>
    <rPh sb="0" eb="2">
      <t>ホウジン</t>
    </rPh>
    <rPh sb="2" eb="4">
      <t>ゴウケイ</t>
    </rPh>
    <phoneticPr fontId="2"/>
  </si>
  <si>
    <t>No</t>
    <phoneticPr fontId="2"/>
  </si>
  <si>
    <t>確認番号</t>
    <rPh sb="0" eb="2">
      <t>カクニン</t>
    </rPh>
    <rPh sb="2" eb="4">
      <t>バンゴウ</t>
    </rPh>
    <phoneticPr fontId="2"/>
  </si>
  <si>
    <t>適用年月日</t>
    <rPh sb="0" eb="2">
      <t>テキヨウ</t>
    </rPh>
    <rPh sb="2" eb="5">
      <t>ネンガッピ</t>
    </rPh>
    <phoneticPr fontId="2"/>
  </si>
  <si>
    <t>確認番号</t>
    <rPh sb="0" eb="2">
      <t>カクニン</t>
    </rPh>
    <rPh sb="2" eb="4">
      <t>バンゴウ</t>
    </rPh>
    <phoneticPr fontId="2"/>
  </si>
  <si>
    <t>適用年月日</t>
    <rPh sb="0" eb="2">
      <t>テキヨウ</t>
    </rPh>
    <rPh sb="2" eb="5">
      <t>ネンガッピ</t>
    </rPh>
    <phoneticPr fontId="2"/>
  </si>
  <si>
    <t>1/2助成対象額</t>
    <rPh sb="3" eb="8">
      <t>ジョセイガク</t>
    </rPh>
    <phoneticPr fontId="2"/>
  </si>
  <si>
    <t>（Ｂ－Ｃ）</t>
    <phoneticPr fontId="2"/>
  </si>
  <si>
    <t>合　　計</t>
    <rPh sb="0" eb="4">
      <t>ゴウケイ</t>
    </rPh>
    <phoneticPr fontId="2"/>
  </si>
  <si>
    <t>別紙２－１　総括表（その１）</t>
    <rPh sb="0" eb="2">
      <t>ベッシ</t>
    </rPh>
    <rPh sb="6" eb="8">
      <t>ソウカツ</t>
    </rPh>
    <rPh sb="8" eb="9">
      <t>ヒョウ</t>
    </rPh>
    <phoneticPr fontId="2"/>
  </si>
  <si>
    <t>別紙２－２　総括表（その２）</t>
    <rPh sb="0" eb="2">
      <t>ベッシ</t>
    </rPh>
    <rPh sb="6" eb="9">
      <t>ソウカツヒョウ</t>
    </rPh>
    <phoneticPr fontId="2"/>
  </si>
  <si>
    <t>別紙３　本来の利用者負担収入額算出表</t>
    <rPh sb="0" eb="2">
      <t>ベッシ</t>
    </rPh>
    <rPh sb="4" eb="6">
      <t>ホンライ</t>
    </rPh>
    <rPh sb="7" eb="10">
      <t>リヨウシャ</t>
    </rPh>
    <rPh sb="10" eb="12">
      <t>フタン</t>
    </rPh>
    <rPh sb="12" eb="15">
      <t>シュウニュウガク</t>
    </rPh>
    <rPh sb="15" eb="17">
      <t>サンシュツ</t>
    </rPh>
    <rPh sb="17" eb="18">
      <t>ヒョウ</t>
    </rPh>
    <phoneticPr fontId="2"/>
  </si>
  <si>
    <t>推計額（Ｚ）の算定の考え方（独自推計の場合のみ記載）</t>
    <rPh sb="0" eb="2">
      <t>スイケイ</t>
    </rPh>
    <rPh sb="2" eb="3">
      <t>ガク</t>
    </rPh>
    <rPh sb="7" eb="9">
      <t>サンテイ</t>
    </rPh>
    <rPh sb="10" eb="13">
      <t>カンガエカタ</t>
    </rPh>
    <rPh sb="14" eb="16">
      <t>ドクジ</t>
    </rPh>
    <rPh sb="16" eb="18">
      <t>スイケイ</t>
    </rPh>
    <rPh sb="19" eb="21">
      <t>バアイ</t>
    </rPh>
    <rPh sb="23" eb="25">
      <t>キサイ</t>
    </rPh>
    <phoneticPr fontId="2"/>
  </si>
  <si>
    <t>申請－別紙１</t>
    <rPh sb="0" eb="2">
      <t>シンセイ</t>
    </rPh>
    <rPh sb="3" eb="5">
      <t>ベッシ</t>
    </rPh>
    <phoneticPr fontId="2"/>
  </si>
  <si>
    <t>（単位／円）</t>
    <rPh sb="1" eb="3">
      <t>タンイ</t>
    </rPh>
    <rPh sb="4" eb="5">
      <t>センエン</t>
    </rPh>
    <phoneticPr fontId="2"/>
  </si>
  <si>
    <t>本来の利用者負担</t>
    <rPh sb="0" eb="2">
      <t>ホンライ</t>
    </rPh>
    <rPh sb="3" eb="6">
      <t>リヨウシャ</t>
    </rPh>
    <rPh sb="6" eb="8">
      <t>フタン</t>
    </rPh>
    <phoneticPr fontId="2"/>
  </si>
  <si>
    <t>補助基本額</t>
    <rPh sb="0" eb="2">
      <t>ホジョ</t>
    </rPh>
    <rPh sb="2" eb="5">
      <t>キホンガク</t>
    </rPh>
    <phoneticPr fontId="2"/>
  </si>
  <si>
    <t>補助所要額</t>
    <rPh sb="0" eb="2">
      <t>ホジョ</t>
    </rPh>
    <rPh sb="2" eb="5">
      <t>ショヨウガク</t>
    </rPh>
    <phoneticPr fontId="2"/>
  </si>
  <si>
    <t>備　考</t>
    <rPh sb="0" eb="3">
      <t>ビコウ</t>
    </rPh>
    <phoneticPr fontId="2"/>
  </si>
  <si>
    <t>（全体額）</t>
    <rPh sb="1" eb="3">
      <t>ゼンタイ</t>
    </rPh>
    <rPh sb="3" eb="4">
      <t>ガク</t>
    </rPh>
    <phoneticPr fontId="2"/>
  </si>
  <si>
    <t>（配分額）</t>
    <rPh sb="1" eb="4">
      <t>ハイブンガク</t>
    </rPh>
    <phoneticPr fontId="2"/>
  </si>
  <si>
    <t>実績－別紙１</t>
    <rPh sb="0" eb="2">
      <t>ジッセキ</t>
    </rPh>
    <rPh sb="3" eb="5">
      <t>ベッシ</t>
    </rPh>
    <phoneticPr fontId="2"/>
  </si>
  <si>
    <t>年間額</t>
    <rPh sb="0" eb="2">
      <t>ネンカン</t>
    </rPh>
    <rPh sb="2" eb="3">
      <t>ガク</t>
    </rPh>
    <phoneticPr fontId="2"/>
  </si>
  <si>
    <t>月分合計　　</t>
    <rPh sb="0" eb="1">
      <t>ガツ</t>
    </rPh>
    <rPh sb="1" eb="2">
      <t>ブン</t>
    </rPh>
    <rPh sb="2" eb="4">
      <t>ゴウケイ</t>
    </rPh>
    <phoneticPr fontId="2"/>
  </si>
  <si>
    <t>（Ｙ＋Ｚ）</t>
    <phoneticPr fontId="2"/>
  </si>
  <si>
    <t>Ｙ</t>
    <phoneticPr fontId="2"/>
  </si>
  <si>
    <t>１２月分</t>
    <rPh sb="2" eb="4">
      <t>ガツブン</t>
    </rPh>
    <phoneticPr fontId="2"/>
  </si>
  <si>
    <t>１月分</t>
    <rPh sb="1" eb="3">
      <t>ガツブン</t>
    </rPh>
    <phoneticPr fontId="2"/>
  </si>
  <si>
    <t>４月から１</t>
    <rPh sb="1" eb="2">
      <t>ガツ</t>
    </rPh>
    <phoneticPr fontId="2"/>
  </si>
  <si>
    <t>２月から３月</t>
    <rPh sb="1" eb="2">
      <t>ガツ</t>
    </rPh>
    <rPh sb="5" eb="6">
      <t>ガツ</t>
    </rPh>
    <phoneticPr fontId="2"/>
  </si>
  <si>
    <t>Ａ’</t>
    <phoneticPr fontId="2"/>
  </si>
  <si>
    <t>Ｂ’</t>
    <phoneticPr fontId="2"/>
  </si>
  <si>
    <t>補助所要額</t>
    <rPh sb="0" eb="2">
      <t>ホジョ</t>
    </rPh>
    <rPh sb="2" eb="4">
      <t>ショヨウ</t>
    </rPh>
    <rPh sb="4" eb="5">
      <t>ガク</t>
    </rPh>
    <phoneticPr fontId="2"/>
  </si>
  <si>
    <t>Ｄ</t>
    <phoneticPr fontId="2"/>
  </si>
  <si>
    <t>Ｅ</t>
    <phoneticPr fontId="2"/>
  </si>
  <si>
    <t>Ｆ</t>
    <phoneticPr fontId="2"/>
  </si>
  <si>
    <t>（Ｄ －D’）</t>
    <phoneticPr fontId="2"/>
  </si>
  <si>
    <t>Ｃ’</t>
    <phoneticPr fontId="2"/>
  </si>
  <si>
    <t>（Ｂ’－Ｃ’）　Ｄ’</t>
  </si>
  <si>
    <t>=補助所要額</t>
    <phoneticPr fontId="2"/>
  </si>
  <si>
    <t>補助所要額計</t>
    <rPh sb="0" eb="2">
      <t>ホジョ</t>
    </rPh>
    <rPh sb="2" eb="4">
      <t>ショヨウ</t>
    </rPh>
    <rPh sb="4" eb="5">
      <t>ガク</t>
    </rPh>
    <rPh sb="5" eb="6">
      <t>ケイ</t>
    </rPh>
    <phoneticPr fontId="2"/>
  </si>
  <si>
    <t>全額補助対象額算出</t>
    <rPh sb="0" eb="2">
      <t>ゼンガク</t>
    </rPh>
    <rPh sb="2" eb="4">
      <t>ホジョ</t>
    </rPh>
    <rPh sb="4" eb="6">
      <t>タイショウ</t>
    </rPh>
    <rPh sb="6" eb="7">
      <t>ガク</t>
    </rPh>
    <rPh sb="7" eb="9">
      <t>サンシュツ</t>
    </rPh>
    <phoneticPr fontId="2"/>
  </si>
  <si>
    <t>1/2助成対象額･所要額算出</t>
    <rPh sb="3" eb="5">
      <t>ジョセイ</t>
    </rPh>
    <rPh sb="5" eb="7">
      <t>タイショウ</t>
    </rPh>
    <rPh sb="7" eb="8">
      <t>ガク</t>
    </rPh>
    <rPh sb="9" eb="11">
      <t>ショヨウ</t>
    </rPh>
    <rPh sb="11" eb="12">
      <t>ガク</t>
    </rPh>
    <rPh sb="12" eb="14">
      <t>サンシュツ</t>
    </rPh>
    <phoneticPr fontId="2"/>
  </si>
  <si>
    <t>Ｆ＋Ｄ’</t>
    <phoneticPr fontId="2"/>
  </si>
  <si>
    <t>Ｅ×1/2</t>
    <phoneticPr fontId="2"/>
  </si>
  <si>
    <t>収入額（４～３月)</t>
    <rPh sb="0" eb="3">
      <t>シュウニュウガク</t>
    </rPh>
    <rPh sb="7" eb="8">
      <t>ツキ</t>
    </rPh>
    <phoneticPr fontId="2"/>
  </si>
  <si>
    <t>（４～３月）</t>
    <rPh sb="4" eb="5">
      <t>ガツ</t>
    </rPh>
    <phoneticPr fontId="2"/>
  </si>
  <si>
    <t>社会福祉法人等名</t>
    <rPh sb="0" eb="6">
      <t>シャカイフクシホウジン</t>
    </rPh>
    <rPh sb="6" eb="7">
      <t>トウ</t>
    </rPh>
    <rPh sb="7" eb="8">
      <t>メイ</t>
    </rPh>
    <phoneticPr fontId="2"/>
  </si>
  <si>
    <t>調書作成担当者名</t>
    <rPh sb="0" eb="2">
      <t>チョウショ</t>
    </rPh>
    <rPh sb="2" eb="4">
      <t>サクセイ</t>
    </rPh>
    <rPh sb="4" eb="8">
      <t>タントウシャメイ</t>
    </rPh>
    <phoneticPr fontId="2"/>
  </si>
  <si>
    <t>電話番号</t>
    <rPh sb="0" eb="2">
      <t>デンワ</t>
    </rPh>
    <rPh sb="2" eb="4">
      <t>バンゴウ</t>
    </rPh>
    <phoneticPr fontId="2"/>
  </si>
  <si>
    <t>事業所名</t>
    <rPh sb="0" eb="3">
      <t>ジギョウショ</t>
    </rPh>
    <rPh sb="3" eb="4">
      <t>メイ</t>
    </rPh>
    <phoneticPr fontId="2"/>
  </si>
  <si>
    <t>収入額（全体額）　　</t>
    <rPh sb="0" eb="3">
      <t>シュウニュウガク</t>
    </rPh>
    <rPh sb="4" eb="6">
      <t>ゼンタイ</t>
    </rPh>
    <rPh sb="6" eb="7">
      <t>ガク</t>
    </rPh>
    <phoneticPr fontId="2"/>
  </si>
  <si>
    <t>合　　　　　　　　計</t>
    <rPh sb="0" eb="10">
      <t>ゴウケイ</t>
    </rPh>
    <phoneticPr fontId="2"/>
  </si>
  <si>
    <t xml:space="preserve">        　　別紙２－２　総括表（その２）の　２市町村別公費助成配分額の合計の額　　</t>
    <rPh sb="10" eb="12">
      <t>ベッシ</t>
    </rPh>
    <rPh sb="16" eb="18">
      <t>ソウカツ</t>
    </rPh>
    <rPh sb="18" eb="19">
      <t>ヒョウ</t>
    </rPh>
    <rPh sb="27" eb="30">
      <t>シチョウソン</t>
    </rPh>
    <rPh sb="30" eb="31">
      <t>ベツ</t>
    </rPh>
    <rPh sb="31" eb="33">
      <t>コウヒ</t>
    </rPh>
    <rPh sb="33" eb="38">
      <t>ジョセイガク</t>
    </rPh>
    <rPh sb="39" eb="41">
      <t>ゴウケイ</t>
    </rPh>
    <rPh sb="42" eb="43">
      <t>ガク</t>
    </rPh>
    <phoneticPr fontId="2"/>
  </si>
  <si>
    <t>収入額（全体額）</t>
    <rPh sb="0" eb="3">
      <t>シュウニュウガク</t>
    </rPh>
    <rPh sb="4" eb="6">
      <t>ゼンタイ</t>
    </rPh>
    <rPh sb="6" eb="7">
      <t>ガク</t>
    </rPh>
    <phoneticPr fontId="2"/>
  </si>
  <si>
    <t>利用者負担額</t>
    <rPh sb="0" eb="3">
      <t>リヨウシャ</t>
    </rPh>
    <rPh sb="3" eb="5">
      <t>フタン</t>
    </rPh>
    <rPh sb="5" eb="6">
      <t>ガク</t>
    </rPh>
    <phoneticPr fontId="2"/>
  </si>
  <si>
    <t>有効期限</t>
    <rPh sb="0" eb="2">
      <t>ユウコウ</t>
    </rPh>
    <rPh sb="2" eb="4">
      <t>キゲン</t>
    </rPh>
    <phoneticPr fontId="2"/>
  </si>
  <si>
    <t>既交付決定額</t>
    <rPh sb="0" eb="1">
      <t>キ</t>
    </rPh>
    <rPh sb="1" eb="3">
      <t>コウフ</t>
    </rPh>
    <rPh sb="3" eb="6">
      <t>ケッテイガク</t>
    </rPh>
    <phoneticPr fontId="2"/>
  </si>
  <si>
    <t>差　　引　　額</t>
    <rPh sb="0" eb="4">
      <t>サシヒキ</t>
    </rPh>
    <rPh sb="6" eb="7">
      <t>ガク</t>
    </rPh>
    <phoneticPr fontId="2"/>
  </si>
  <si>
    <t>Ｆ</t>
    <phoneticPr fontId="2"/>
  </si>
  <si>
    <t>（Ｅ－Ｆ）</t>
    <phoneticPr fontId="2"/>
  </si>
  <si>
    <t>Ｇ</t>
    <phoneticPr fontId="2"/>
  </si>
  <si>
    <t>食費負担限度額</t>
    <rPh sb="0" eb="2">
      <t>ショクヒ</t>
    </rPh>
    <rPh sb="2" eb="4">
      <t>フタン</t>
    </rPh>
    <rPh sb="4" eb="7">
      <t>ゲンドガク</t>
    </rPh>
    <phoneticPr fontId="2"/>
  </si>
  <si>
    <t>居住費</t>
    <rPh sb="0" eb="3">
      <t>キョジュウヒ</t>
    </rPh>
    <phoneticPr fontId="2"/>
  </si>
  <si>
    <t>食費</t>
    <rPh sb="0" eb="2">
      <t>ショクヒ</t>
    </rPh>
    <phoneticPr fontId="2"/>
  </si>
  <si>
    <t>Ａ’×10％</t>
    <phoneticPr fontId="2"/>
  </si>
  <si>
    <t>２分の１助成合計</t>
    <rPh sb="1" eb="2">
      <t>ブン</t>
    </rPh>
    <rPh sb="4" eb="6">
      <t>ジョセイ</t>
    </rPh>
    <rPh sb="6" eb="8">
      <t>ゴウケイ</t>
    </rPh>
    <phoneticPr fontId="2"/>
  </si>
  <si>
    <t>全額合計</t>
    <rPh sb="0" eb="2">
      <t>ゼンガク</t>
    </rPh>
    <rPh sb="2" eb="4">
      <t>ゴウケイ</t>
    </rPh>
    <phoneticPr fontId="2"/>
  </si>
  <si>
    <t>事業所合計</t>
    <rPh sb="0" eb="3">
      <t>ジギョウショ</t>
    </rPh>
    <rPh sb="3" eb="5">
      <t>ゴウケイ</t>
    </rPh>
    <phoneticPr fontId="2"/>
  </si>
  <si>
    <t>Ｄ×1/2</t>
    <phoneticPr fontId="2"/>
  </si>
  <si>
    <t>Ｄ×1/2</t>
    <phoneticPr fontId="2"/>
  </si>
  <si>
    <t>市町名</t>
    <rPh sb="0" eb="2">
      <t>シチョウ</t>
    </rPh>
    <rPh sb="2" eb="3">
      <t>メイ</t>
    </rPh>
    <phoneticPr fontId="2"/>
  </si>
  <si>
    <t>ショート分</t>
    <rPh sb="4" eb="5">
      <t>ブン</t>
    </rPh>
    <phoneticPr fontId="2"/>
  </si>
  <si>
    <t>デイ分</t>
    <rPh sb="2" eb="3">
      <t>ブン</t>
    </rPh>
    <phoneticPr fontId="2"/>
  </si>
  <si>
    <t>２．市町別按分率</t>
    <rPh sb="2" eb="4">
      <t>シチョウ</t>
    </rPh>
    <rPh sb="4" eb="5">
      <t>ベツ</t>
    </rPh>
    <rPh sb="5" eb="7">
      <t>アンブン</t>
    </rPh>
    <rPh sb="7" eb="8">
      <t>リツ</t>
    </rPh>
    <phoneticPr fontId="2"/>
  </si>
  <si>
    <t>3　市町別公費助成配分額</t>
    <rPh sb="2" eb="4">
      <t>シチョウ</t>
    </rPh>
    <rPh sb="4" eb="5">
      <t>ベツ</t>
    </rPh>
    <rPh sb="5" eb="7">
      <t>コウヒ</t>
    </rPh>
    <rPh sb="7" eb="9">
      <t>ジョセイ</t>
    </rPh>
    <rPh sb="9" eb="12">
      <t>ハイブンガク</t>
    </rPh>
    <phoneticPr fontId="2"/>
  </si>
  <si>
    <t>特養分（１０／１０）</t>
    <rPh sb="0" eb="2">
      <t>トクヨウ</t>
    </rPh>
    <rPh sb="2" eb="3">
      <t>ブン</t>
    </rPh>
    <phoneticPr fontId="2"/>
  </si>
  <si>
    <t>特養分（１／２）</t>
    <rPh sb="0" eb="1">
      <t>トク</t>
    </rPh>
    <rPh sb="1" eb="3">
      <t>ヨウブン</t>
    </rPh>
    <phoneticPr fontId="2"/>
  </si>
  <si>
    <t>ヘルプ分</t>
    <rPh sb="3" eb="4">
      <t>ブン</t>
    </rPh>
    <phoneticPr fontId="2"/>
  </si>
  <si>
    <t>小計</t>
    <rPh sb="0" eb="2">
      <t>ショウケイ</t>
    </rPh>
    <phoneticPr fontId="2"/>
  </si>
  <si>
    <t>負担軽減対象者</t>
    <rPh sb="0" eb="2">
      <t>フタン</t>
    </rPh>
    <rPh sb="2" eb="4">
      <t>ケイゲン</t>
    </rPh>
    <rPh sb="4" eb="7">
      <t>タイショウシャ</t>
    </rPh>
    <phoneticPr fontId="2"/>
  </si>
  <si>
    <t>軽減確認証有効期間</t>
    <rPh sb="0" eb="2">
      <t>ケイゲン</t>
    </rPh>
    <rPh sb="2" eb="5">
      <t>カクニンショウ</t>
    </rPh>
    <rPh sb="5" eb="7">
      <t>ユウコウ</t>
    </rPh>
    <rPh sb="7" eb="9">
      <t>キカン</t>
    </rPh>
    <phoneticPr fontId="2"/>
  </si>
  <si>
    <t>軽減額</t>
    <rPh sb="0" eb="2">
      <t>ケイゲン</t>
    </rPh>
    <rPh sb="2" eb="3">
      <t>ガク</t>
    </rPh>
    <phoneticPr fontId="2"/>
  </si>
  <si>
    <t>軽減総額</t>
    <rPh sb="0" eb="2">
      <t>ケイゲン</t>
    </rPh>
    <rPh sb="2" eb="3">
      <t>ソウ</t>
    </rPh>
    <rPh sb="3" eb="4">
      <t>ガク</t>
    </rPh>
    <phoneticPr fontId="2"/>
  </si>
  <si>
    <t>軽減総額</t>
    <rPh sb="0" eb="2">
      <t>ケイゲン</t>
    </rPh>
    <rPh sb="2" eb="4">
      <t>ソウガク</t>
    </rPh>
    <phoneticPr fontId="2"/>
  </si>
  <si>
    <t>（市町別）</t>
    <rPh sb="1" eb="2">
      <t>シ</t>
    </rPh>
    <rPh sb="2" eb="3">
      <t>マチ</t>
    </rPh>
    <rPh sb="3" eb="4">
      <t>ベツ</t>
    </rPh>
    <phoneticPr fontId="2"/>
  </si>
  <si>
    <t>G</t>
    <phoneticPr fontId="2"/>
  </si>
  <si>
    <t>１　市町別軽減額集計表</t>
    <rPh sb="2" eb="4">
      <t>シチョウ</t>
    </rPh>
    <rPh sb="4" eb="5">
      <t>ベツ</t>
    </rPh>
    <rPh sb="5" eb="7">
      <t>ケイゲン</t>
    </rPh>
    <rPh sb="7" eb="8">
      <t>ガク</t>
    </rPh>
    <rPh sb="8" eb="11">
      <t>シュウケイヒョウ</t>
    </rPh>
    <phoneticPr fontId="2"/>
  </si>
  <si>
    <t>E</t>
    <phoneticPr fontId="2"/>
  </si>
  <si>
    <t>F</t>
    <phoneticPr fontId="2"/>
  </si>
  <si>
    <t>特養等</t>
    <rPh sb="0" eb="2">
      <t>トクヨウ</t>
    </rPh>
    <rPh sb="2" eb="3">
      <t>トウ</t>
    </rPh>
    <phoneticPr fontId="2"/>
  </si>
  <si>
    <t>ショート等</t>
    <rPh sb="4" eb="5">
      <t>トウ</t>
    </rPh>
    <phoneticPr fontId="2"/>
  </si>
  <si>
    <t>デイ等</t>
    <rPh sb="2" eb="3">
      <t>トウ</t>
    </rPh>
    <phoneticPr fontId="2"/>
  </si>
  <si>
    <t>ヘルプ等</t>
    <rPh sb="3" eb="4">
      <t>トウ</t>
    </rPh>
    <phoneticPr fontId="2"/>
  </si>
  <si>
    <t>特養ホーム等</t>
    <rPh sb="0" eb="1">
      <t>トク</t>
    </rPh>
    <rPh sb="1" eb="2">
      <t>オサム</t>
    </rPh>
    <rPh sb="5" eb="6">
      <t>トウ</t>
    </rPh>
    <phoneticPr fontId="2"/>
  </si>
  <si>
    <t>ショートステイ等</t>
    <rPh sb="7" eb="8">
      <t>トウ</t>
    </rPh>
    <phoneticPr fontId="2"/>
  </si>
  <si>
    <t>デイサービス等</t>
    <rPh sb="6" eb="7">
      <t>トウ</t>
    </rPh>
    <phoneticPr fontId="2"/>
  </si>
  <si>
    <t>ホームヘルプ等</t>
    <rPh sb="6" eb="7">
      <t>トウ</t>
    </rPh>
    <phoneticPr fontId="2"/>
  </si>
  <si>
    <t>特養等分</t>
    <rPh sb="0" eb="2">
      <t>トクヨウ</t>
    </rPh>
    <rPh sb="2" eb="3">
      <t>トウ</t>
    </rPh>
    <rPh sb="3" eb="4">
      <t>ブン</t>
    </rPh>
    <phoneticPr fontId="2"/>
  </si>
  <si>
    <t>ショート等分</t>
    <rPh sb="4" eb="5">
      <t>トウ</t>
    </rPh>
    <rPh sb="5" eb="6">
      <t>ブン</t>
    </rPh>
    <phoneticPr fontId="2"/>
  </si>
  <si>
    <t>デイ等分</t>
    <rPh sb="2" eb="3">
      <t>トウ</t>
    </rPh>
    <rPh sb="3" eb="4">
      <t>ブン</t>
    </rPh>
    <phoneticPr fontId="2"/>
  </si>
  <si>
    <t>ヘルプ等分</t>
    <rPh sb="3" eb="4">
      <t>トウ</t>
    </rPh>
    <rPh sb="4" eb="5">
      <t>ブン</t>
    </rPh>
    <phoneticPr fontId="2"/>
  </si>
  <si>
    <t>特養等分（１０／１０）</t>
    <rPh sb="0" eb="2">
      <t>トクヨウ</t>
    </rPh>
    <rPh sb="2" eb="3">
      <t>トウ</t>
    </rPh>
    <rPh sb="3" eb="4">
      <t>ブン</t>
    </rPh>
    <phoneticPr fontId="2"/>
  </si>
  <si>
    <t>特養等分（１／２）</t>
    <rPh sb="0" eb="1">
      <t>トク</t>
    </rPh>
    <rPh sb="1" eb="2">
      <t>オサム</t>
    </rPh>
    <rPh sb="2" eb="4">
      <t>トウブン</t>
    </rPh>
    <phoneticPr fontId="2"/>
  </si>
  <si>
    <t>特養等</t>
    <rPh sb="0" eb="1">
      <t>トクベツ</t>
    </rPh>
    <rPh sb="1" eb="2">
      <t>ヨウゴ</t>
    </rPh>
    <rPh sb="2" eb="3">
      <t>トウ</t>
    </rPh>
    <phoneticPr fontId="2"/>
  </si>
  <si>
    <t>短期入所等</t>
    <rPh sb="0" eb="2">
      <t>タンキ</t>
    </rPh>
    <rPh sb="2" eb="4">
      <t>ニュウショ</t>
    </rPh>
    <rPh sb="4" eb="5">
      <t>トウ</t>
    </rPh>
    <phoneticPr fontId="2"/>
  </si>
  <si>
    <t>通所介護等</t>
    <rPh sb="0" eb="2">
      <t>ツウショ</t>
    </rPh>
    <rPh sb="2" eb="4">
      <t>カイゴ</t>
    </rPh>
    <rPh sb="4" eb="5">
      <t>トウ</t>
    </rPh>
    <phoneticPr fontId="2"/>
  </si>
  <si>
    <t>宿泊費</t>
    <rPh sb="0" eb="3">
      <t>シュクハクヒ</t>
    </rPh>
    <phoneticPr fontId="2"/>
  </si>
  <si>
    <t>施設・事業所所在地市町名</t>
    <rPh sb="0" eb="2">
      <t>シセツ</t>
    </rPh>
    <rPh sb="3" eb="6">
      <t>ジギョウショ</t>
    </rPh>
    <rPh sb="6" eb="8">
      <t>ショザイ</t>
    </rPh>
    <rPh sb="8" eb="9">
      <t>チ</t>
    </rPh>
    <rPh sb="9" eb="11">
      <t>シチョウ</t>
    </rPh>
    <rPh sb="11" eb="12">
      <t>メイ</t>
    </rPh>
    <phoneticPr fontId="2"/>
  </si>
  <si>
    <t>施設・事業所所在地市町名</t>
    <rPh sb="0" eb="2">
      <t>シセツ</t>
    </rPh>
    <rPh sb="3" eb="6">
      <t>ジギョウショ</t>
    </rPh>
    <rPh sb="6" eb="11">
      <t>ショザイチシチョウ</t>
    </rPh>
    <rPh sb="11" eb="12">
      <t>メイ</t>
    </rPh>
    <phoneticPr fontId="2"/>
  </si>
  <si>
    <t>施設・事業所所在地市町名</t>
    <rPh sb="0" eb="2">
      <t>シセツ</t>
    </rPh>
    <rPh sb="3" eb="6">
      <t>ジギョウショ</t>
    </rPh>
    <rPh sb="6" eb="9">
      <t>ショザイチ</t>
    </rPh>
    <rPh sb="9" eb="11">
      <t>シチョウ</t>
    </rPh>
    <rPh sb="11" eb="12">
      <t>メイ</t>
    </rPh>
    <phoneticPr fontId="2"/>
  </si>
  <si>
    <t>補助金申請先市町名</t>
    <rPh sb="0" eb="3">
      <t>ホジョキン</t>
    </rPh>
    <rPh sb="3" eb="5">
      <t>シンセイ</t>
    </rPh>
    <rPh sb="5" eb="6">
      <t>サキ</t>
    </rPh>
    <rPh sb="6" eb="8">
      <t>シチョウ</t>
    </rPh>
    <rPh sb="8" eb="9">
      <t>メイ</t>
    </rPh>
    <phoneticPr fontId="2"/>
  </si>
  <si>
    <t xml:space="preserve">        　　別紙２－２　総括表（その２）の　２市町別公費助成配分額の合計の額　　</t>
    <rPh sb="10" eb="12">
      <t>ベッシ</t>
    </rPh>
    <rPh sb="16" eb="18">
      <t>ソウカツ</t>
    </rPh>
    <rPh sb="18" eb="19">
      <t>ヒョウ</t>
    </rPh>
    <rPh sb="27" eb="29">
      <t>シチョウ</t>
    </rPh>
    <rPh sb="29" eb="30">
      <t>ベツ</t>
    </rPh>
    <rPh sb="30" eb="32">
      <t>コウヒ</t>
    </rPh>
    <rPh sb="32" eb="37">
      <t>ジョセイガク</t>
    </rPh>
    <rPh sb="38" eb="40">
      <t>ゴウケイ</t>
    </rPh>
    <rPh sb="41" eb="42">
      <t>ガク</t>
    </rPh>
    <phoneticPr fontId="2"/>
  </si>
  <si>
    <t>＊Ｃ欄　（（軽減総額－サービス種類全体の本来の利用者負担収入額×１％）－（特養等の軽減総額－特養等の本来の利用者負担収入額×10％））＋</t>
    <rPh sb="2" eb="3">
      <t>ラン</t>
    </rPh>
    <rPh sb="6" eb="8">
      <t>ケイゲン</t>
    </rPh>
    <rPh sb="8" eb="10">
      <t>ソウガク</t>
    </rPh>
    <rPh sb="15" eb="17">
      <t>シュルイ</t>
    </rPh>
    <rPh sb="17" eb="19">
      <t>ゼンタイ</t>
    </rPh>
    <rPh sb="20" eb="22">
      <t>ホンライ</t>
    </rPh>
    <rPh sb="23" eb="26">
      <t>リヨウシャ</t>
    </rPh>
    <rPh sb="26" eb="28">
      <t>フタン</t>
    </rPh>
    <rPh sb="28" eb="30">
      <t>シュウニュウ</t>
    </rPh>
    <rPh sb="30" eb="31">
      <t>ガク</t>
    </rPh>
    <rPh sb="37" eb="39">
      <t>トクヨウ</t>
    </rPh>
    <rPh sb="39" eb="40">
      <t>トウ</t>
    </rPh>
    <rPh sb="41" eb="43">
      <t>ケイゲン</t>
    </rPh>
    <rPh sb="43" eb="45">
      <t>ソウガク</t>
    </rPh>
    <rPh sb="46" eb="48">
      <t>トクヨウ</t>
    </rPh>
    <rPh sb="48" eb="49">
      <t>トウ</t>
    </rPh>
    <rPh sb="50" eb="52">
      <t>ホンライ</t>
    </rPh>
    <rPh sb="53" eb="56">
      <t>リヨウシャ</t>
    </rPh>
    <rPh sb="56" eb="58">
      <t>フタン</t>
    </rPh>
    <rPh sb="58" eb="61">
      <t>シュウニュウガク</t>
    </rPh>
    <phoneticPr fontId="2"/>
  </si>
  <si>
    <t xml:space="preserve"> 　　　　　　  (特養等の軽減総額-特養等の本来の利用者負担収入額×10%)</t>
    <rPh sb="12" eb="13">
      <t>トウ</t>
    </rPh>
    <rPh sb="14" eb="16">
      <t>ケイゲン</t>
    </rPh>
    <rPh sb="21" eb="22">
      <t>トウ</t>
    </rPh>
    <phoneticPr fontId="2"/>
  </si>
  <si>
    <t>特養等の軽減総額が特養等の本来の利用者負担収入額の10％を越えない場合は、０円処理</t>
    <rPh sb="0" eb="2">
      <t>トクヨウ</t>
    </rPh>
    <rPh sb="2" eb="3">
      <t>トウ</t>
    </rPh>
    <rPh sb="4" eb="6">
      <t>ケイゲン</t>
    </rPh>
    <rPh sb="6" eb="8">
      <t>ソウガク</t>
    </rPh>
    <rPh sb="9" eb="11">
      <t>トクヨウ</t>
    </rPh>
    <rPh sb="11" eb="12">
      <t>トウ</t>
    </rPh>
    <rPh sb="13" eb="15">
      <t>ホンライ</t>
    </rPh>
    <rPh sb="16" eb="19">
      <t>リヨウシャ</t>
    </rPh>
    <rPh sb="19" eb="21">
      <t>フタン</t>
    </rPh>
    <rPh sb="21" eb="24">
      <t>シュウニュウガク</t>
    </rPh>
    <rPh sb="29" eb="30">
      <t>コ</t>
    </rPh>
    <rPh sb="33" eb="35">
      <t>バアイ</t>
    </rPh>
    <rPh sb="38" eb="39">
      <t>エン</t>
    </rPh>
    <rPh sb="39" eb="41">
      <t>ショリ</t>
    </rPh>
    <phoneticPr fontId="2"/>
  </si>
  <si>
    <t>　Ｄ欄　　Ｃ欄で算定した額の１／２の額（ただし特養等の10％を越える部分については、１０／１０　（イ×１／２の額＋ロの額）</t>
    <rPh sb="2" eb="3">
      <t>ラン</t>
    </rPh>
    <rPh sb="6" eb="7">
      <t>ラン</t>
    </rPh>
    <rPh sb="8" eb="10">
      <t>サンテイ</t>
    </rPh>
    <rPh sb="12" eb="13">
      <t>ガク</t>
    </rPh>
    <rPh sb="18" eb="19">
      <t>ガク</t>
    </rPh>
    <rPh sb="23" eb="25">
      <t>トクヨウ</t>
    </rPh>
    <rPh sb="25" eb="26">
      <t>トウ</t>
    </rPh>
    <rPh sb="31" eb="32">
      <t>コ</t>
    </rPh>
    <rPh sb="34" eb="36">
      <t>ブブン</t>
    </rPh>
    <rPh sb="55" eb="56">
      <t>ガク</t>
    </rPh>
    <rPh sb="59" eb="60">
      <t>ガク</t>
    </rPh>
    <phoneticPr fontId="2"/>
  </si>
  <si>
    <t>　　　　　　各市町ごと、補助区分ごと（1/2、10/10）に１円未満の端数を切り捨てるため、別紙２－１　総括表（その１）の補助所要額計の法人合計額とは一致しない場合がある</t>
    <rPh sb="6" eb="7">
      <t>カク</t>
    </rPh>
    <rPh sb="7" eb="9">
      <t>シチョウ</t>
    </rPh>
    <rPh sb="12" eb="14">
      <t>ホジョ</t>
    </rPh>
    <rPh sb="14" eb="16">
      <t>クブン</t>
    </rPh>
    <rPh sb="31" eb="34">
      <t>エンミマン</t>
    </rPh>
    <rPh sb="35" eb="37">
      <t>ハスウ</t>
    </rPh>
    <rPh sb="38" eb="39">
      <t>キ</t>
    </rPh>
    <rPh sb="40" eb="41">
      <t>ス</t>
    </rPh>
    <rPh sb="46" eb="48">
      <t>ベッシ</t>
    </rPh>
    <rPh sb="52" eb="54">
      <t>ソウカツ</t>
    </rPh>
    <rPh sb="54" eb="55">
      <t>ヒョウ</t>
    </rPh>
    <rPh sb="61" eb="63">
      <t>ホジョ</t>
    </rPh>
    <rPh sb="63" eb="66">
      <t>ショヨウガク</t>
    </rPh>
    <rPh sb="66" eb="67">
      <t>ケイ</t>
    </rPh>
    <rPh sb="68" eb="70">
      <t>ホウジン</t>
    </rPh>
    <rPh sb="70" eb="73">
      <t>ゴウケイガク</t>
    </rPh>
    <rPh sb="75" eb="77">
      <t>イッチ</t>
    </rPh>
    <rPh sb="80" eb="82">
      <t>バアイ</t>
    </rPh>
    <phoneticPr fontId="2"/>
  </si>
  <si>
    <t>滞在費</t>
    <rPh sb="0" eb="3">
      <t>タイザイヒ</t>
    </rPh>
    <phoneticPr fontId="2"/>
  </si>
  <si>
    <t>小規模等</t>
    <rPh sb="0" eb="3">
      <t>ショウキボ</t>
    </rPh>
    <rPh sb="3" eb="4">
      <t>トウ</t>
    </rPh>
    <phoneticPr fontId="2"/>
  </si>
  <si>
    <t>利用者負担額</t>
    <rPh sb="0" eb="3">
      <t>リヨウシャ</t>
    </rPh>
    <rPh sb="3" eb="6">
      <t>フタンガク</t>
    </rPh>
    <phoneticPr fontId="2"/>
  </si>
  <si>
    <t>上段＝イ（2-1総括表の上段に同じ）、下段＝ロ（同2-1下段に同じ）　　　　　</t>
    <rPh sb="0" eb="2">
      <t>ジョウダン</t>
    </rPh>
    <rPh sb="8" eb="11">
      <t>ソウカツヒョウ</t>
    </rPh>
    <rPh sb="12" eb="14">
      <t>ジョウダン</t>
    </rPh>
    <rPh sb="15" eb="16">
      <t>オナ</t>
    </rPh>
    <rPh sb="19" eb="21">
      <t>ゲダン</t>
    </rPh>
    <rPh sb="24" eb="25">
      <t>ドウ</t>
    </rPh>
    <rPh sb="28" eb="30">
      <t>ゲダン</t>
    </rPh>
    <rPh sb="31" eb="32">
      <t>オナ</t>
    </rPh>
    <phoneticPr fontId="2"/>
  </si>
  <si>
    <t>上段＝イ(2-1総括表の上段に同じ、下段＝ロ（同下段に同じ）　　特養等の軽減総額が特養等の本来の利用者負担収入額の10％を超えないときは、０円処理　　　　</t>
    <rPh sb="0" eb="2">
      <t>ジョウダン</t>
    </rPh>
    <rPh sb="8" eb="11">
      <t>ソウカツヒョウ</t>
    </rPh>
    <rPh sb="12" eb="14">
      <t>ジョウダン</t>
    </rPh>
    <rPh sb="15" eb="16">
      <t>オナ</t>
    </rPh>
    <rPh sb="18" eb="20">
      <t>ゲダン</t>
    </rPh>
    <rPh sb="23" eb="24">
      <t>ドウ</t>
    </rPh>
    <rPh sb="24" eb="26">
      <t>ゲダン</t>
    </rPh>
    <rPh sb="27" eb="28">
      <t>オナ</t>
    </rPh>
    <rPh sb="32" eb="35">
      <t>トクヨウトウ</t>
    </rPh>
    <rPh sb="36" eb="38">
      <t>ケイゲン</t>
    </rPh>
    <rPh sb="38" eb="40">
      <t>ソウガク</t>
    </rPh>
    <rPh sb="41" eb="44">
      <t>トクヨウトウ</t>
    </rPh>
    <rPh sb="45" eb="47">
      <t>ホンライ</t>
    </rPh>
    <rPh sb="48" eb="51">
      <t>リヨウシャ</t>
    </rPh>
    <rPh sb="51" eb="53">
      <t>フタン</t>
    </rPh>
    <rPh sb="53" eb="56">
      <t>シュウニュウガク</t>
    </rPh>
    <rPh sb="61" eb="62">
      <t>コ</t>
    </rPh>
    <rPh sb="70" eb="71">
      <t>エン</t>
    </rPh>
    <rPh sb="71" eb="73">
      <t>ショリ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</si>
  <si>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</si>
  <si>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</si>
  <si>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</si>
  <si>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</si>
  <si>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２月分</t>
    <rPh sb="2" eb="3">
      <t>ブン</t>
    </rPh>
    <phoneticPr fontId="2"/>
  </si>
  <si>
    <t>３月分</t>
    <rPh sb="2" eb="3">
      <t>ブン</t>
    </rPh>
    <phoneticPr fontId="2"/>
  </si>
  <si>
    <t>　Ｚ</t>
    <phoneticPr fontId="2"/>
  </si>
  <si>
    <t>分合計　　　　</t>
    <rPh sb="0" eb="1">
      <t>ガツブン</t>
    </rPh>
    <rPh sb="1" eb="3">
      <t>ゴウケイ</t>
    </rPh>
    <phoneticPr fontId="2"/>
  </si>
  <si>
    <t>変倍
係数
（1,3,4）</t>
    <rPh sb="0" eb="1">
      <t>ヘン</t>
    </rPh>
    <rPh sb="1" eb="2">
      <t>バイ</t>
    </rPh>
    <rPh sb="3" eb="5">
      <t>ケイスウ</t>
    </rPh>
    <phoneticPr fontId="2"/>
  </si>
  <si>
    <t>変倍
係数
（1～5）</t>
    <rPh sb="0" eb="1">
      <t>ヘン</t>
    </rPh>
    <rPh sb="1" eb="2">
      <t>バイ</t>
    </rPh>
    <rPh sb="3" eb="5">
      <t>ケイスウ</t>
    </rPh>
    <phoneticPr fontId="2"/>
  </si>
  <si>
    <t>　　　　　　各市町ごと、補助区分ごと（1/2、10/10）に１円未満の端数を切り捨てるため、別紙２－１　総括表（その１）の補助所要額計の法人合計額とは一致しない場合がある。</t>
    <rPh sb="6" eb="7">
      <t>カク</t>
    </rPh>
    <rPh sb="7" eb="8">
      <t>シ</t>
    </rPh>
    <rPh sb="8" eb="9">
      <t>マチ</t>
    </rPh>
    <rPh sb="12" eb="14">
      <t>ホジョ</t>
    </rPh>
    <rPh sb="14" eb="16">
      <t>クブン</t>
    </rPh>
    <rPh sb="31" eb="34">
      <t>エンミマン</t>
    </rPh>
    <rPh sb="35" eb="37">
      <t>ハスウ</t>
    </rPh>
    <rPh sb="38" eb="39">
      <t>キ</t>
    </rPh>
    <rPh sb="40" eb="41">
      <t>ス</t>
    </rPh>
    <rPh sb="46" eb="48">
      <t>ベッシ</t>
    </rPh>
    <rPh sb="52" eb="54">
      <t>ソウカツ</t>
    </rPh>
    <rPh sb="54" eb="55">
      <t>ヒョウ</t>
    </rPh>
    <rPh sb="61" eb="63">
      <t>ホジョ</t>
    </rPh>
    <rPh sb="63" eb="66">
      <t>ショヨウガク</t>
    </rPh>
    <rPh sb="66" eb="67">
      <t>ケイ</t>
    </rPh>
    <rPh sb="68" eb="70">
      <t>ホウジン</t>
    </rPh>
    <rPh sb="70" eb="73">
      <t>ゴウケイガク</t>
    </rPh>
    <rPh sb="75" eb="77">
      <t>イッチ</t>
    </rPh>
    <rPh sb="80" eb="82">
      <t>バアイ</t>
    </rPh>
    <phoneticPr fontId="2"/>
  </si>
  <si>
    <t>別紙４－２　負担軽減実績管理表</t>
    <rPh sb="0" eb="2">
      <t>ベッシ</t>
    </rPh>
    <rPh sb="6" eb="8">
      <t>フタン</t>
    </rPh>
    <rPh sb="8" eb="10">
      <t>ケイゲン</t>
    </rPh>
    <rPh sb="10" eb="12">
      <t>ジッセキ</t>
    </rPh>
    <rPh sb="12" eb="15">
      <t>カンリヒョウ</t>
    </rPh>
    <phoneticPr fontId="2"/>
  </si>
  <si>
    <t>（ショートステイ、介護予防ショート）</t>
    <phoneticPr fontId="2"/>
  </si>
  <si>
    <t>別紙４－１　負担軽減実績管理表</t>
    <rPh sb="0" eb="2">
      <t>ベッシ</t>
    </rPh>
    <rPh sb="6" eb="8">
      <t>フタン</t>
    </rPh>
    <rPh sb="8" eb="10">
      <t>ケイゲン</t>
    </rPh>
    <rPh sb="10" eb="12">
      <t>ジッセキ</t>
    </rPh>
    <rPh sb="12" eb="15">
      <t>カンリヒョウ</t>
    </rPh>
    <phoneticPr fontId="2"/>
  </si>
  <si>
    <t>（特別養護老人ホーム、地域密着型特養）</t>
  </si>
  <si>
    <t>別紙４－３　負担軽減実績管理表</t>
    <rPh sb="0" eb="2">
      <t>ベッシ</t>
    </rPh>
    <rPh sb="6" eb="8">
      <t>フタン</t>
    </rPh>
    <rPh sb="8" eb="10">
      <t>ケイゲン</t>
    </rPh>
    <rPh sb="10" eb="12">
      <t>ジッセキ</t>
    </rPh>
    <rPh sb="12" eb="15">
      <t>カンリヒョウ</t>
    </rPh>
    <phoneticPr fontId="2"/>
  </si>
  <si>
    <t>（デイサービス、地域密着型デイ、認知症対応型デイ、介護予防認知症デイ）</t>
    <phoneticPr fontId="2"/>
  </si>
  <si>
    <t>別紙４－４　負担軽減実績管理表</t>
    <rPh sb="0" eb="2">
      <t>ベッシ</t>
    </rPh>
    <rPh sb="6" eb="8">
      <t>フタン</t>
    </rPh>
    <rPh sb="8" eb="10">
      <t>ケイゲン</t>
    </rPh>
    <rPh sb="10" eb="12">
      <t>ジッセキ</t>
    </rPh>
    <rPh sb="12" eb="15">
      <t>カンリヒョウ</t>
    </rPh>
    <phoneticPr fontId="2"/>
  </si>
  <si>
    <t>（ホームヘルプ、夜間対応型ヘルプ、定期巡回・随時対応型訪問介護看護）</t>
    <phoneticPr fontId="2"/>
  </si>
  <si>
    <t>別紙４－５　負担軽減実績管理表</t>
    <rPh sb="0" eb="2">
      <t>ベッシ</t>
    </rPh>
    <rPh sb="6" eb="8">
      <t>フタン</t>
    </rPh>
    <rPh sb="8" eb="10">
      <t>ケイゲン</t>
    </rPh>
    <rPh sb="10" eb="12">
      <t>ジッセキ</t>
    </rPh>
    <rPh sb="12" eb="15">
      <t>カンリヒョウ</t>
    </rPh>
    <phoneticPr fontId="2"/>
  </si>
  <si>
    <t>（小規模多機能型、介護予防小規模多機能型、看護小規模多機能型居宅介護）</t>
    <phoneticPr fontId="2"/>
  </si>
  <si>
    <t>令和７年度社会福祉法人等による生計困難者に対する介護保険サービスに係る利用者負担額軽減制度事業補助金精算額調書</t>
    <rPh sb="0" eb="2">
      <t>レイワ</t>
    </rPh>
    <rPh sb="3" eb="4">
      <t>ネン</t>
    </rPh>
    <rPh sb="4" eb="5">
      <t>ド</t>
    </rPh>
    <rPh sb="5" eb="11">
      <t>シャカイフクシホウジン</t>
    </rPh>
    <rPh sb="11" eb="12">
      <t>トウ</t>
    </rPh>
    <rPh sb="15" eb="17">
      <t>セイケイ</t>
    </rPh>
    <rPh sb="17" eb="19">
      <t>コンナン</t>
    </rPh>
    <rPh sb="19" eb="20">
      <t>シャ</t>
    </rPh>
    <rPh sb="21" eb="22">
      <t>タイ</t>
    </rPh>
    <rPh sb="24" eb="26">
      <t>カイゴ</t>
    </rPh>
    <rPh sb="26" eb="28">
      <t>ホケン</t>
    </rPh>
    <rPh sb="33" eb="34">
      <t>カカ</t>
    </rPh>
    <rPh sb="35" eb="38">
      <t>リヨウシャ</t>
    </rPh>
    <rPh sb="38" eb="41">
      <t>フタンガク</t>
    </rPh>
    <rPh sb="41" eb="43">
      <t>ケイゲン</t>
    </rPh>
    <rPh sb="43" eb="45">
      <t>セイド</t>
    </rPh>
    <rPh sb="45" eb="47">
      <t>ジギョウ</t>
    </rPh>
    <rPh sb="47" eb="50">
      <t>ホジョキン</t>
    </rPh>
    <rPh sb="50" eb="52">
      <t>セイサン</t>
    </rPh>
    <rPh sb="52" eb="53">
      <t>ガク</t>
    </rPh>
    <rPh sb="53" eb="55">
      <t>チョウショ</t>
    </rPh>
    <phoneticPr fontId="2"/>
  </si>
  <si>
    <t>令和７年度社会福祉法人等による生計困難者に対する介護保険サービスに係る利用者負担額軽減制度事業補助金所要額調書</t>
    <rPh sb="0" eb="2">
      <t>レイワ</t>
    </rPh>
    <rPh sb="3" eb="5">
      <t>ネンド</t>
    </rPh>
    <rPh sb="4" eb="5">
      <t>ド</t>
    </rPh>
    <rPh sb="5" eb="11">
      <t>シャカイフクシホウジン</t>
    </rPh>
    <rPh sb="11" eb="12">
      <t>トウ</t>
    </rPh>
    <rPh sb="15" eb="17">
      <t>セイケイ</t>
    </rPh>
    <rPh sb="17" eb="19">
      <t>コンナン</t>
    </rPh>
    <rPh sb="19" eb="20">
      <t>シャ</t>
    </rPh>
    <rPh sb="21" eb="22">
      <t>タイ</t>
    </rPh>
    <rPh sb="24" eb="26">
      <t>カイゴ</t>
    </rPh>
    <rPh sb="26" eb="28">
      <t>ホケン</t>
    </rPh>
    <rPh sb="33" eb="34">
      <t>カカ</t>
    </rPh>
    <rPh sb="35" eb="38">
      <t>リヨウシャ</t>
    </rPh>
    <rPh sb="38" eb="41">
      <t>フタンガク</t>
    </rPh>
    <rPh sb="41" eb="43">
      <t>ケイゲン</t>
    </rPh>
    <rPh sb="43" eb="45">
      <t>セイド</t>
    </rPh>
    <rPh sb="45" eb="47">
      <t>ジギョウ</t>
    </rPh>
    <rPh sb="47" eb="50">
      <t>ホジョキン</t>
    </rPh>
    <rPh sb="50" eb="53">
      <t>ショヨウガク</t>
    </rPh>
    <rPh sb="53" eb="55">
      <t>チョウショ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</si>
</sst>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;[Red]\-0\ "/>
    <numFmt numFmtId="177" formatCode="#,##0.0000000;[Red]\-#,##0.0000000"/>
    <numFmt numFmtId="178" formatCode="0_);[Red]\(0\)"/>
    <numFmt numFmtId="179" formatCode="0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8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8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1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38" fontId="4" fillId="0" borderId="0" xfId="1" applyFont="1" applyAlignment="1">
      <alignment vertical="center"/>
    </xf>
    <xf numFmtId="38" fontId="3" fillId="0" borderId="0" xfId="1" applyFont="1" applyAlignment="1">
      <alignment vertical="center"/>
    </xf>
    <xf numFmtId="38" fontId="6" fillId="0" borderId="0" xfId="1" applyFont="1" applyAlignment="1">
      <alignment vertical="center"/>
    </xf>
    <xf numFmtId="38" fontId="3" fillId="0" borderId="0" xfId="1" applyFont="1" applyBorder="1" applyAlignment="1">
      <alignment vertical="center"/>
    </xf>
    <xf numFmtId="38" fontId="3" fillId="0" borderId="1" xfId="1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38" fontId="3" fillId="0" borderId="0" xfId="1" applyFont="1" applyAlignment="1">
      <alignment horizontal="right" vertical="center"/>
    </xf>
    <xf numFmtId="38" fontId="4" fillId="0" borderId="0" xfId="1" applyNumberFormat="1" applyFont="1" applyAlignment="1">
      <alignment vertical="center"/>
    </xf>
    <xf numFmtId="38" fontId="3" fillId="0" borderId="0" xfId="1" applyNumberFormat="1" applyFont="1" applyAlignment="1">
      <alignment vertical="center"/>
    </xf>
    <xf numFmtId="38" fontId="3" fillId="0" borderId="1" xfId="1" applyNumberFormat="1" applyFont="1" applyBorder="1" applyAlignment="1" applyProtection="1">
      <alignment vertical="center"/>
    </xf>
    <xf numFmtId="38" fontId="3" fillId="0" borderId="0" xfId="1" applyNumberFormat="1" applyFont="1" applyAlignment="1">
      <alignment horizontal="right" vertical="center"/>
    </xf>
    <xf numFmtId="38" fontId="3" fillId="0" borderId="2" xfId="1" applyNumberFormat="1" applyFont="1" applyBorder="1" applyAlignment="1">
      <alignment vertical="center"/>
    </xf>
    <xf numFmtId="49" fontId="1" fillId="0" borderId="3" xfId="1" applyNumberFormat="1" applyFont="1" applyBorder="1" applyAlignment="1" applyProtection="1">
      <alignment vertical="center"/>
      <protection locked="0"/>
    </xf>
    <xf numFmtId="38" fontId="1" fillId="0" borderId="0" xfId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8" fontId="1" fillId="0" borderId="3" xfId="1" applyFont="1" applyBorder="1" applyAlignment="1" applyProtection="1">
      <alignment vertical="center"/>
      <protection locked="0"/>
    </xf>
    <xf numFmtId="38" fontId="7" fillId="0" borderId="4" xfId="1" applyFont="1" applyBorder="1" applyAlignment="1" applyProtection="1">
      <alignment vertical="center"/>
      <protection locked="0"/>
    </xf>
    <xf numFmtId="38" fontId="7" fillId="0" borderId="5" xfId="1" applyFont="1" applyBorder="1" applyAlignment="1" applyProtection="1">
      <alignment vertical="center"/>
      <protection locked="0"/>
    </xf>
    <xf numFmtId="38" fontId="7" fillId="0" borderId="6" xfId="1" applyNumberFormat="1" applyFont="1" applyBorder="1" applyAlignment="1" applyProtection="1">
      <alignment vertical="center"/>
      <protection locked="0"/>
    </xf>
    <xf numFmtId="38" fontId="7" fillId="0" borderId="7" xfId="1" applyNumberFormat="1" applyFont="1" applyBorder="1" applyAlignment="1" applyProtection="1">
      <alignment vertical="center"/>
      <protection locked="0"/>
    </xf>
    <xf numFmtId="38" fontId="7" fillId="0" borderId="8" xfId="1" applyNumberFormat="1" applyFont="1" applyBorder="1" applyAlignment="1" applyProtection="1">
      <alignment vertical="center"/>
      <protection locked="0"/>
    </xf>
    <xf numFmtId="38" fontId="7" fillId="0" borderId="9" xfId="1" applyNumberFormat="1" applyFont="1" applyBorder="1" applyAlignment="1" applyProtection="1">
      <alignment vertical="center"/>
      <protection locked="0"/>
    </xf>
    <xf numFmtId="38" fontId="7" fillId="0" borderId="10" xfId="1" applyNumberFormat="1" applyFont="1" applyBorder="1" applyAlignment="1" applyProtection="1">
      <alignment vertical="center"/>
      <protection locked="0"/>
    </xf>
    <xf numFmtId="38" fontId="7" fillId="0" borderId="11" xfId="1" applyNumberFormat="1" applyFont="1" applyBorder="1" applyAlignment="1" applyProtection="1">
      <alignment vertical="center"/>
      <protection locked="0"/>
    </xf>
    <xf numFmtId="38" fontId="7" fillId="0" borderId="12" xfId="1" applyNumberFormat="1" applyFont="1" applyBorder="1" applyAlignment="1" applyProtection="1">
      <alignment vertical="center"/>
      <protection locked="0"/>
    </xf>
    <xf numFmtId="38" fontId="7" fillId="0" borderId="13" xfId="1" applyNumberFormat="1" applyFont="1" applyBorder="1" applyAlignment="1" applyProtection="1">
      <alignment vertical="center"/>
      <protection locked="0"/>
    </xf>
    <xf numFmtId="38" fontId="7" fillId="0" borderId="14" xfId="1" applyNumberFormat="1" applyFont="1" applyBorder="1" applyAlignment="1" applyProtection="1">
      <alignment vertical="center"/>
      <protection locked="0"/>
    </xf>
    <xf numFmtId="38" fontId="7" fillId="0" borderId="6" xfId="1" applyFont="1" applyBorder="1" applyAlignment="1" applyProtection="1">
      <alignment vertical="center"/>
      <protection locked="0"/>
    </xf>
    <xf numFmtId="38" fontId="7" fillId="0" borderId="8" xfId="1" applyFont="1" applyBorder="1" applyAlignment="1" applyProtection="1">
      <alignment vertical="center"/>
      <protection locked="0"/>
    </xf>
    <xf numFmtId="38" fontId="7" fillId="0" borderId="9" xfId="1" applyFont="1" applyBorder="1" applyAlignment="1" applyProtection="1">
      <alignment vertical="center"/>
      <protection locked="0"/>
    </xf>
    <xf numFmtId="38" fontId="7" fillId="0" borderId="11" xfId="1" applyFont="1" applyBorder="1" applyAlignment="1" applyProtection="1">
      <alignment vertical="center"/>
      <protection locked="0"/>
    </xf>
    <xf numFmtId="38" fontId="7" fillId="0" borderId="12" xfId="1" applyFont="1" applyBorder="1" applyAlignment="1" applyProtection="1">
      <alignment vertical="center"/>
      <protection locked="0"/>
    </xf>
    <xf numFmtId="38" fontId="7" fillId="0" borderId="14" xfId="1" applyFont="1" applyBorder="1" applyAlignment="1" applyProtection="1">
      <alignment vertical="center"/>
      <protection locked="0"/>
    </xf>
    <xf numFmtId="38" fontId="1" fillId="2" borderId="3" xfId="1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right" vertical="center"/>
    </xf>
    <xf numFmtId="0" fontId="3" fillId="2" borderId="19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vertical="center"/>
    </xf>
    <xf numFmtId="38" fontId="3" fillId="2" borderId="7" xfId="0" applyNumberFormat="1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38" fontId="3" fillId="2" borderId="18" xfId="0" applyNumberFormat="1" applyFont="1" applyFill="1" applyBorder="1" applyAlignment="1">
      <alignment vertical="center"/>
    </xf>
    <xf numFmtId="38" fontId="3" fillId="2" borderId="13" xfId="1" applyFont="1" applyFill="1" applyBorder="1" applyAlignment="1">
      <alignment vertical="center"/>
    </xf>
    <xf numFmtId="38" fontId="3" fillId="2" borderId="18" xfId="1" applyFont="1" applyFill="1" applyBorder="1" applyAlignment="1">
      <alignment vertical="center"/>
    </xf>
    <xf numFmtId="38" fontId="1" fillId="2" borderId="1" xfId="1" applyFont="1" applyFill="1" applyBorder="1" applyAlignment="1">
      <alignment horizontal="center" vertical="center"/>
    </xf>
    <xf numFmtId="38" fontId="1" fillId="2" borderId="1" xfId="1" applyFont="1" applyFill="1" applyBorder="1" applyAlignment="1">
      <alignment vertical="center"/>
    </xf>
    <xf numFmtId="38" fontId="3" fillId="2" borderId="1" xfId="1" applyFont="1" applyFill="1" applyBorder="1" applyAlignment="1">
      <alignment vertical="center"/>
    </xf>
    <xf numFmtId="38" fontId="3" fillId="2" borderId="2" xfId="1" applyFont="1" applyFill="1" applyBorder="1" applyAlignment="1">
      <alignment vertical="center"/>
    </xf>
    <xf numFmtId="38" fontId="3" fillId="2" borderId="22" xfId="1" applyFont="1" applyFill="1" applyBorder="1" applyAlignment="1">
      <alignment vertical="center"/>
    </xf>
    <xf numFmtId="38" fontId="3" fillId="2" borderId="23" xfId="1" applyFont="1" applyFill="1" applyBorder="1" applyAlignment="1">
      <alignment vertical="center"/>
    </xf>
    <xf numFmtId="38" fontId="7" fillId="2" borderId="24" xfId="1" applyFont="1" applyFill="1" applyBorder="1" applyAlignment="1">
      <alignment horizontal="left" vertical="center"/>
    </xf>
    <xf numFmtId="38" fontId="7" fillId="2" borderId="23" xfId="1" applyFont="1" applyFill="1" applyBorder="1" applyAlignment="1">
      <alignment horizontal="center" vertical="center"/>
    </xf>
    <xf numFmtId="38" fontId="3" fillId="2" borderId="25" xfId="1" applyFont="1" applyFill="1" applyBorder="1" applyAlignment="1">
      <alignment horizontal="center" vertical="center"/>
    </xf>
    <xf numFmtId="38" fontId="3" fillId="2" borderId="26" xfId="1" applyFont="1" applyFill="1" applyBorder="1" applyAlignment="1">
      <alignment horizontal="center" vertical="center"/>
    </xf>
    <xf numFmtId="38" fontId="3" fillId="2" borderId="27" xfId="1" applyFont="1" applyFill="1" applyBorder="1" applyAlignment="1">
      <alignment horizontal="center" vertical="center"/>
    </xf>
    <xf numFmtId="38" fontId="3" fillId="2" borderId="28" xfId="1" applyFont="1" applyFill="1" applyBorder="1" applyAlignment="1">
      <alignment horizontal="center" vertical="center"/>
    </xf>
    <xf numFmtId="38" fontId="3" fillId="2" borderId="29" xfId="1" applyFont="1" applyFill="1" applyBorder="1" applyAlignment="1">
      <alignment horizontal="center" vertical="center"/>
    </xf>
    <xf numFmtId="38" fontId="3" fillId="2" borderId="30" xfId="1" applyFont="1" applyFill="1" applyBorder="1" applyAlignment="1">
      <alignment horizontal="center" vertical="center"/>
    </xf>
    <xf numFmtId="38" fontId="3" fillId="2" borderId="31" xfId="1" applyFont="1" applyFill="1" applyBorder="1" applyAlignment="1">
      <alignment horizontal="center" vertical="center"/>
    </xf>
    <xf numFmtId="38" fontId="3" fillId="2" borderId="32" xfId="1" applyFont="1" applyFill="1" applyBorder="1" applyAlignment="1">
      <alignment horizontal="center" vertical="center"/>
    </xf>
    <xf numFmtId="38" fontId="7" fillId="2" borderId="6" xfId="1" applyFont="1" applyFill="1" applyBorder="1" applyAlignment="1">
      <alignment vertical="center"/>
    </xf>
    <xf numFmtId="38" fontId="7" fillId="2" borderId="33" xfId="1" applyFont="1" applyFill="1" applyBorder="1" applyAlignment="1">
      <alignment vertical="center"/>
    </xf>
    <xf numFmtId="38" fontId="7" fillId="2" borderId="34" xfId="1" applyFont="1" applyFill="1" applyBorder="1" applyAlignment="1">
      <alignment vertical="center"/>
    </xf>
    <xf numFmtId="38" fontId="7" fillId="2" borderId="9" xfId="1" applyFont="1" applyFill="1" applyBorder="1" applyAlignment="1">
      <alignment vertical="center"/>
    </xf>
    <xf numFmtId="38" fontId="7" fillId="2" borderId="10" xfId="1" applyFont="1" applyFill="1" applyBorder="1" applyAlignment="1">
      <alignment vertical="center"/>
    </xf>
    <xf numFmtId="38" fontId="7" fillId="2" borderId="35" xfId="1" applyFont="1" applyFill="1" applyBorder="1" applyAlignment="1">
      <alignment vertical="center"/>
    </xf>
    <xf numFmtId="38" fontId="7" fillId="2" borderId="5" xfId="1" applyFont="1" applyFill="1" applyBorder="1" applyAlignment="1">
      <alignment vertical="center"/>
    </xf>
    <xf numFmtId="38" fontId="7" fillId="2" borderId="12" xfId="1" applyFont="1" applyFill="1" applyBorder="1" applyAlignment="1">
      <alignment vertical="center"/>
    </xf>
    <xf numFmtId="38" fontId="7" fillId="2" borderId="36" xfId="1" applyFont="1" applyFill="1" applyBorder="1" applyAlignment="1">
      <alignment vertical="center"/>
    </xf>
    <xf numFmtId="38" fontId="7" fillId="2" borderId="37" xfId="1" applyFont="1" applyFill="1" applyBorder="1" applyAlignment="1">
      <alignment horizontal="center" vertical="center"/>
    </xf>
    <xf numFmtId="38" fontId="7" fillId="2" borderId="38" xfId="1" applyFont="1" applyFill="1" applyBorder="1" applyAlignment="1">
      <alignment vertical="center"/>
    </xf>
    <xf numFmtId="38" fontId="7" fillId="2" borderId="18" xfId="1" applyFont="1" applyFill="1" applyBorder="1" applyAlignment="1">
      <alignment vertical="center"/>
    </xf>
    <xf numFmtId="38" fontId="7" fillId="2" borderId="37" xfId="1" applyFont="1" applyFill="1" applyBorder="1" applyAlignment="1">
      <alignment vertical="center"/>
    </xf>
    <xf numFmtId="38" fontId="7" fillId="2" borderId="32" xfId="1" applyFont="1" applyFill="1" applyBorder="1" applyAlignment="1">
      <alignment vertical="center"/>
    </xf>
    <xf numFmtId="38" fontId="7" fillId="2" borderId="39" xfId="1" applyFont="1" applyFill="1" applyBorder="1" applyAlignment="1">
      <alignment horizontal="center" vertical="center"/>
    </xf>
    <xf numFmtId="38" fontId="7" fillId="2" borderId="40" xfId="1" applyFont="1" applyFill="1" applyBorder="1" applyAlignment="1">
      <alignment vertical="center"/>
    </xf>
    <xf numFmtId="177" fontId="7" fillId="2" borderId="27" xfId="1" applyNumberFormat="1" applyFont="1" applyFill="1" applyBorder="1" applyAlignment="1">
      <alignment vertical="center"/>
    </xf>
    <xf numFmtId="177" fontId="7" fillId="2" borderId="41" xfId="1" applyNumberFormat="1" applyFont="1" applyFill="1" applyBorder="1" applyAlignment="1">
      <alignment vertical="center"/>
    </xf>
    <xf numFmtId="177" fontId="7" fillId="2" borderId="40" xfId="1" applyNumberFormat="1" applyFont="1" applyFill="1" applyBorder="1" applyAlignment="1">
      <alignment vertical="center"/>
    </xf>
    <xf numFmtId="38" fontId="7" fillId="2" borderId="26" xfId="1" applyFont="1" applyFill="1" applyBorder="1" applyAlignment="1">
      <alignment vertical="center"/>
    </xf>
    <xf numFmtId="38" fontId="3" fillId="2" borderId="42" xfId="1" applyFont="1" applyFill="1" applyBorder="1" applyAlignment="1">
      <alignment vertical="center"/>
    </xf>
    <xf numFmtId="38" fontId="3" fillId="2" borderId="1" xfId="1" applyFont="1" applyFill="1" applyBorder="1" applyAlignment="1">
      <alignment horizontal="center" vertical="center"/>
    </xf>
    <xf numFmtId="38" fontId="3" fillId="2" borderId="2" xfId="1" applyFont="1" applyFill="1" applyBorder="1" applyAlignment="1">
      <alignment horizontal="center" vertical="center"/>
    </xf>
    <xf numFmtId="38" fontId="7" fillId="2" borderId="27" xfId="1" applyFont="1" applyFill="1" applyBorder="1" applyAlignment="1">
      <alignment vertical="center"/>
    </xf>
    <xf numFmtId="38" fontId="7" fillId="2" borderId="28" xfId="1" applyFont="1" applyFill="1" applyBorder="1" applyAlignment="1">
      <alignment vertical="center"/>
    </xf>
    <xf numFmtId="38" fontId="7" fillId="2" borderId="41" xfId="1" applyFont="1" applyFill="1" applyBorder="1" applyAlignment="1">
      <alignment vertical="center"/>
    </xf>
    <xf numFmtId="38" fontId="7" fillId="2" borderId="43" xfId="1" applyFont="1" applyFill="1" applyBorder="1" applyAlignment="1">
      <alignment vertical="center"/>
    </xf>
    <xf numFmtId="38" fontId="7" fillId="2" borderId="44" xfId="1" applyFont="1" applyFill="1" applyBorder="1" applyAlignment="1">
      <alignment horizontal="center" vertical="center"/>
    </xf>
    <xf numFmtId="38" fontId="7" fillId="2" borderId="1" xfId="1" applyFont="1" applyFill="1" applyBorder="1" applyAlignment="1">
      <alignment horizontal="center" vertical="center"/>
    </xf>
    <xf numFmtId="38" fontId="7" fillId="2" borderId="45" xfId="1" applyFont="1" applyFill="1" applyBorder="1" applyAlignment="1">
      <alignment vertical="center"/>
    </xf>
    <xf numFmtId="38" fontId="7" fillId="2" borderId="46" xfId="1" applyFont="1" applyFill="1" applyBorder="1" applyAlignment="1">
      <alignment vertical="center"/>
    </xf>
    <xf numFmtId="38" fontId="7" fillId="2" borderId="2" xfId="1" applyFont="1" applyFill="1" applyBorder="1" applyAlignment="1">
      <alignment vertical="center"/>
    </xf>
    <xf numFmtId="38" fontId="7" fillId="2" borderId="1" xfId="1" applyFont="1" applyFill="1" applyBorder="1" applyAlignment="1">
      <alignment vertical="center"/>
    </xf>
    <xf numFmtId="38" fontId="1" fillId="2" borderId="1" xfId="1" applyFont="1" applyFill="1" applyBorder="1" applyAlignment="1">
      <alignment horizontal="left" vertical="center"/>
    </xf>
    <xf numFmtId="38" fontId="3" fillId="2" borderId="47" xfId="1" applyFont="1" applyFill="1" applyBorder="1" applyAlignment="1">
      <alignment horizontal="center" vertical="center"/>
    </xf>
    <xf numFmtId="38" fontId="3" fillId="2" borderId="0" xfId="1" applyFont="1" applyFill="1" applyBorder="1" applyAlignment="1">
      <alignment horizontal="center" vertical="center"/>
    </xf>
    <xf numFmtId="38" fontId="7" fillId="2" borderId="24" xfId="1" applyFont="1" applyFill="1" applyBorder="1" applyAlignment="1">
      <alignment vertical="center"/>
    </xf>
    <xf numFmtId="38" fontId="3" fillId="2" borderId="48" xfId="1" applyFont="1" applyFill="1" applyBorder="1" applyAlignment="1">
      <alignment horizontal="center" vertical="center"/>
    </xf>
    <xf numFmtId="38" fontId="3" fillId="2" borderId="49" xfId="1" applyFont="1" applyFill="1" applyBorder="1" applyAlignment="1">
      <alignment horizontal="center" vertical="center"/>
    </xf>
    <xf numFmtId="38" fontId="3" fillId="2" borderId="22" xfId="1" applyFont="1" applyFill="1" applyBorder="1" applyAlignment="1">
      <alignment horizontal="center" vertical="center"/>
    </xf>
    <xf numFmtId="38" fontId="3" fillId="2" borderId="16" xfId="1" applyFont="1" applyFill="1" applyBorder="1" applyAlignment="1">
      <alignment horizontal="center" vertical="center"/>
    </xf>
    <xf numFmtId="38" fontId="3" fillId="2" borderId="50" xfId="1" applyFont="1" applyFill="1" applyBorder="1" applyAlignment="1">
      <alignment horizontal="center" vertical="center"/>
    </xf>
    <xf numFmtId="38" fontId="3" fillId="2" borderId="51" xfId="1" applyFont="1" applyFill="1" applyBorder="1" applyAlignment="1">
      <alignment horizontal="center" vertical="center"/>
    </xf>
    <xf numFmtId="38" fontId="3" fillId="2" borderId="18" xfId="1" applyFont="1" applyFill="1" applyBorder="1" applyAlignment="1">
      <alignment horizontal="center" vertical="center"/>
    </xf>
    <xf numFmtId="38" fontId="7" fillId="2" borderId="8" xfId="1" applyFont="1" applyFill="1" applyBorder="1" applyAlignment="1">
      <alignment vertical="center"/>
    </xf>
    <xf numFmtId="38" fontId="7" fillId="2" borderId="52" xfId="1" applyFont="1" applyFill="1" applyBorder="1" applyAlignment="1">
      <alignment vertical="center"/>
    </xf>
    <xf numFmtId="38" fontId="3" fillId="2" borderId="53" xfId="1" applyFont="1" applyFill="1" applyBorder="1" applyAlignment="1">
      <alignment horizontal="center" vertical="center"/>
    </xf>
    <xf numFmtId="38" fontId="3" fillId="2" borderId="15" xfId="1" applyFont="1" applyFill="1" applyBorder="1" applyAlignment="1">
      <alignment horizontal="center" vertical="center"/>
    </xf>
    <xf numFmtId="38" fontId="3" fillId="2" borderId="37" xfId="1" applyFont="1" applyFill="1" applyBorder="1" applyAlignment="1">
      <alignment horizontal="center" vertical="center"/>
    </xf>
    <xf numFmtId="38" fontId="7" fillId="2" borderId="53" xfId="1" applyNumberFormat="1" applyFont="1" applyFill="1" applyBorder="1" applyAlignment="1">
      <alignment horizontal="center" vertical="center"/>
    </xf>
    <xf numFmtId="38" fontId="7" fillId="2" borderId="37" xfId="1" applyNumberFormat="1" applyFont="1" applyFill="1" applyBorder="1" applyAlignment="1">
      <alignment horizontal="center" vertical="center"/>
    </xf>
    <xf numFmtId="38" fontId="7" fillId="2" borderId="13" xfId="1" applyNumberFormat="1" applyFont="1" applyFill="1" applyBorder="1" applyAlignment="1">
      <alignment horizontal="center" vertical="center"/>
    </xf>
    <xf numFmtId="38" fontId="7" fillId="2" borderId="54" xfId="1" applyNumberFormat="1" applyFont="1" applyFill="1" applyBorder="1" applyAlignment="1">
      <alignment horizontal="center" vertical="center"/>
    </xf>
    <xf numFmtId="38" fontId="7" fillId="2" borderId="44" xfId="1" applyNumberFormat="1" applyFont="1" applyFill="1" applyBorder="1" applyAlignment="1">
      <alignment horizontal="center" vertical="center"/>
    </xf>
    <xf numFmtId="38" fontId="7" fillId="2" borderId="52" xfId="1" applyNumberFormat="1" applyFont="1" applyFill="1" applyBorder="1" applyAlignment="1">
      <alignment vertical="center"/>
    </xf>
    <xf numFmtId="38" fontId="7" fillId="2" borderId="6" xfId="1" applyNumberFormat="1" applyFont="1" applyFill="1" applyBorder="1" applyAlignment="1">
      <alignment vertical="center"/>
    </xf>
    <xf numFmtId="38" fontId="7" fillId="2" borderId="55" xfId="1" applyNumberFormat="1" applyFont="1" applyFill="1" applyBorder="1" applyAlignment="1">
      <alignment vertical="center"/>
    </xf>
    <xf numFmtId="38" fontId="7" fillId="2" borderId="56" xfId="1" applyNumberFormat="1" applyFont="1" applyFill="1" applyBorder="1" applyAlignment="1">
      <alignment vertical="center"/>
    </xf>
    <xf numFmtId="38" fontId="7" fillId="2" borderId="36" xfId="1" applyNumberFormat="1" applyFont="1" applyFill="1" applyBorder="1" applyAlignment="1">
      <alignment vertical="center"/>
    </xf>
    <xf numFmtId="38" fontId="7" fillId="2" borderId="12" xfId="1" applyNumberFormat="1" applyFont="1" applyFill="1" applyBorder="1" applyAlignment="1">
      <alignment vertical="center"/>
    </xf>
    <xf numFmtId="38" fontId="7" fillId="2" borderId="57" xfId="1" applyNumberFormat="1" applyFont="1" applyFill="1" applyBorder="1" applyAlignment="1">
      <alignment vertical="center"/>
    </xf>
    <xf numFmtId="38" fontId="7" fillId="2" borderId="31" xfId="1" applyNumberFormat="1" applyFont="1" applyFill="1" applyBorder="1" applyAlignment="1">
      <alignment vertical="center"/>
    </xf>
    <xf numFmtId="38" fontId="7" fillId="2" borderId="26" xfId="1" applyNumberFormat="1" applyFont="1" applyFill="1" applyBorder="1" applyAlignment="1">
      <alignment vertical="center"/>
    </xf>
    <xf numFmtId="38" fontId="7" fillId="2" borderId="32" xfId="1" applyNumberFormat="1" applyFont="1" applyFill="1" applyBorder="1" applyAlignment="1">
      <alignment vertical="center"/>
    </xf>
    <xf numFmtId="38" fontId="7" fillId="2" borderId="38" xfId="1" applyNumberFormat="1" applyFont="1" applyFill="1" applyBorder="1" applyAlignment="1">
      <alignment vertical="center"/>
    </xf>
    <xf numFmtId="38" fontId="7" fillId="2" borderId="44" xfId="1" applyNumberFormat="1" applyFont="1" applyFill="1" applyBorder="1" applyAlignment="1">
      <alignment vertical="center"/>
    </xf>
    <xf numFmtId="38" fontId="7" fillId="2" borderId="53" xfId="1" applyFont="1" applyFill="1" applyBorder="1" applyAlignment="1">
      <alignment horizontal="center" vertical="center"/>
    </xf>
    <xf numFmtId="38" fontId="7" fillId="2" borderId="13" xfId="1" applyFont="1" applyFill="1" applyBorder="1" applyAlignment="1">
      <alignment horizontal="center" vertical="center"/>
    </xf>
    <xf numFmtId="38" fontId="7" fillId="2" borderId="54" xfId="1" applyFont="1" applyFill="1" applyBorder="1" applyAlignment="1">
      <alignment horizontal="center" vertical="center"/>
    </xf>
    <xf numFmtId="38" fontId="7" fillId="2" borderId="55" xfId="1" applyFont="1" applyFill="1" applyBorder="1" applyAlignment="1">
      <alignment vertical="center"/>
    </xf>
    <xf numFmtId="38" fontId="7" fillId="2" borderId="57" xfId="1" applyFont="1" applyFill="1" applyBorder="1" applyAlignment="1">
      <alignment vertical="center"/>
    </xf>
    <xf numFmtId="38" fontId="7" fillId="2" borderId="56" xfId="1" applyFont="1" applyFill="1" applyBorder="1" applyAlignment="1">
      <alignment vertical="center"/>
    </xf>
    <xf numFmtId="38" fontId="7" fillId="2" borderId="31" xfId="1" applyFont="1" applyFill="1" applyBorder="1" applyAlignment="1">
      <alignment vertical="center"/>
    </xf>
    <xf numFmtId="49" fontId="3" fillId="2" borderId="58" xfId="0" applyNumberFormat="1" applyFont="1" applyFill="1" applyBorder="1" applyAlignment="1">
      <alignment vertical="center" shrinkToFit="1"/>
    </xf>
    <xf numFmtId="49" fontId="1" fillId="2" borderId="1" xfId="1" applyNumberFormat="1" applyFont="1" applyFill="1" applyBorder="1" applyAlignment="1">
      <alignment horizontal="left" vertical="center"/>
    </xf>
    <xf numFmtId="38" fontId="1" fillId="2" borderId="29" xfId="1" applyFont="1" applyFill="1" applyBorder="1" applyAlignment="1">
      <alignment horizontal="left" vertical="center"/>
    </xf>
    <xf numFmtId="38" fontId="1" fillId="2" borderId="47" xfId="1" applyFont="1" applyFill="1" applyBorder="1" applyAlignment="1">
      <alignment horizontal="center" vertical="center"/>
    </xf>
    <xf numFmtId="38" fontId="3" fillId="2" borderId="30" xfId="1" applyFont="1" applyFill="1" applyBorder="1" applyAlignment="1">
      <alignment vertical="center"/>
    </xf>
    <xf numFmtId="49" fontId="1" fillId="2" borderId="1" xfId="1" applyNumberFormat="1" applyFont="1" applyFill="1" applyBorder="1" applyAlignment="1" applyProtection="1">
      <alignment vertical="center"/>
      <protection locked="0"/>
    </xf>
    <xf numFmtId="38" fontId="1" fillId="2" borderId="47" xfId="1" applyFont="1" applyFill="1" applyBorder="1" applyAlignment="1">
      <alignment horizontal="left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right" vertical="center"/>
    </xf>
    <xf numFmtId="38" fontId="3" fillId="2" borderId="43" xfId="0" applyNumberFormat="1" applyFont="1" applyFill="1" applyBorder="1" applyAlignment="1">
      <alignment vertical="center"/>
    </xf>
    <xf numFmtId="38" fontId="1" fillId="0" borderId="0" xfId="1" applyFont="1" applyAlignment="1">
      <alignment horizontal="center" vertical="center"/>
    </xf>
    <xf numFmtId="38" fontId="3" fillId="0" borderId="0" xfId="1" applyFont="1" applyAlignment="1">
      <alignment horizontal="left" vertical="center"/>
    </xf>
    <xf numFmtId="38" fontId="3" fillId="2" borderId="1" xfId="1" applyFont="1" applyFill="1" applyBorder="1" applyAlignment="1">
      <alignment vertical="center" shrinkToFit="1"/>
    </xf>
    <xf numFmtId="38" fontId="3" fillId="2" borderId="26" xfId="1" applyFont="1" applyFill="1" applyBorder="1" applyAlignment="1">
      <alignment horizontal="center" vertical="center" shrinkToFit="1"/>
    </xf>
    <xf numFmtId="38" fontId="3" fillId="2" borderId="14" xfId="1" applyFont="1" applyFill="1" applyBorder="1" applyAlignment="1">
      <alignment horizontal="center" vertical="center" shrinkToFit="1"/>
    </xf>
    <xf numFmtId="38" fontId="3" fillId="2" borderId="45" xfId="1" applyFont="1" applyFill="1" applyBorder="1" applyAlignment="1">
      <alignment horizontal="center" vertical="center" shrinkToFit="1"/>
    </xf>
    <xf numFmtId="38" fontId="3" fillId="2" borderId="46" xfId="1" applyFont="1" applyFill="1" applyBorder="1" applyAlignment="1">
      <alignment horizontal="center" vertical="center" shrinkToFit="1"/>
    </xf>
    <xf numFmtId="176" fontId="7" fillId="0" borderId="4" xfId="1" applyNumberFormat="1" applyFont="1" applyBorder="1" applyAlignment="1" applyProtection="1">
      <alignment vertical="center" shrinkToFit="1"/>
      <protection locked="0"/>
    </xf>
    <xf numFmtId="49" fontId="7" fillId="0" borderId="7" xfId="1" applyNumberFormat="1" applyFont="1" applyBorder="1" applyAlignment="1" applyProtection="1">
      <alignment vertical="center" shrinkToFit="1"/>
      <protection locked="0"/>
    </xf>
    <xf numFmtId="176" fontId="7" fillId="0" borderId="7" xfId="1" applyNumberFormat="1" applyFont="1" applyBorder="1" applyAlignment="1" applyProtection="1">
      <alignment vertical="center" shrinkToFit="1"/>
      <protection locked="0"/>
    </xf>
    <xf numFmtId="49" fontId="7" fillId="0" borderId="7" xfId="1" applyNumberFormat="1" applyFont="1" applyBorder="1" applyAlignment="1" applyProtection="1">
      <alignment horizontal="center" vertical="center" shrinkToFit="1"/>
      <protection locked="0"/>
    </xf>
    <xf numFmtId="49" fontId="7" fillId="0" borderId="59" xfId="1" applyNumberFormat="1" applyFont="1" applyBorder="1" applyAlignment="1" applyProtection="1">
      <alignment horizontal="center" vertical="center" shrinkToFit="1"/>
      <protection locked="0"/>
    </xf>
    <xf numFmtId="176" fontId="7" fillId="0" borderId="5" xfId="1" applyNumberFormat="1" applyFont="1" applyBorder="1" applyAlignment="1" applyProtection="1">
      <alignment vertical="center" shrinkToFit="1"/>
      <protection locked="0"/>
    </xf>
    <xf numFmtId="49" fontId="7" fillId="0" borderId="10" xfId="1" applyNumberFormat="1" applyFont="1" applyBorder="1" applyAlignment="1" applyProtection="1">
      <alignment vertical="center" shrinkToFit="1"/>
      <protection locked="0"/>
    </xf>
    <xf numFmtId="176" fontId="7" fillId="0" borderId="10" xfId="1" applyNumberFormat="1" applyFont="1" applyBorder="1" applyAlignment="1" applyProtection="1">
      <alignment vertical="center" shrinkToFit="1"/>
      <protection locked="0"/>
    </xf>
    <xf numFmtId="49" fontId="7" fillId="0" borderId="10" xfId="1" applyNumberFormat="1" applyFont="1" applyBorder="1" applyAlignment="1" applyProtection="1">
      <alignment horizontal="center" vertical="center" shrinkToFit="1"/>
      <protection locked="0"/>
    </xf>
    <xf numFmtId="49" fontId="7" fillId="0" borderId="35" xfId="1" applyNumberFormat="1" applyFont="1" applyBorder="1" applyAlignment="1" applyProtection="1">
      <alignment horizontal="center" vertical="center" shrinkToFit="1"/>
      <protection locked="0"/>
    </xf>
    <xf numFmtId="176" fontId="7" fillId="0" borderId="36" xfId="1" applyNumberFormat="1" applyFont="1" applyBorder="1" applyAlignment="1" applyProtection="1">
      <alignment vertical="center" shrinkToFit="1"/>
      <protection locked="0"/>
    </xf>
    <xf numFmtId="49" fontId="7" fillId="0" borderId="13" xfId="1" applyNumberFormat="1" applyFont="1" applyBorder="1" applyAlignment="1" applyProtection="1">
      <alignment vertical="center" shrinkToFit="1"/>
      <protection locked="0"/>
    </xf>
    <xf numFmtId="176" fontId="7" fillId="0" borderId="13" xfId="1" applyNumberFormat="1" applyFont="1" applyBorder="1" applyAlignment="1" applyProtection="1">
      <alignment vertical="center" shrinkToFit="1"/>
      <protection locked="0"/>
    </xf>
    <xf numFmtId="49" fontId="7" fillId="0" borderId="13" xfId="1" applyNumberFormat="1" applyFont="1" applyBorder="1" applyAlignment="1" applyProtection="1">
      <alignment horizontal="center" vertical="center" shrinkToFit="1"/>
      <protection locked="0"/>
    </xf>
    <xf numFmtId="49" fontId="7" fillId="0" borderId="54" xfId="1" applyNumberFormat="1" applyFont="1" applyBorder="1" applyAlignment="1" applyProtection="1">
      <alignment horizontal="center" vertical="center" shrinkToFit="1"/>
      <protection locked="0"/>
    </xf>
    <xf numFmtId="38" fontId="3" fillId="2" borderId="20" xfId="1" applyFont="1" applyFill="1" applyBorder="1" applyAlignment="1">
      <alignment vertical="center"/>
    </xf>
    <xf numFmtId="38" fontId="7" fillId="2" borderId="37" xfId="1" applyFont="1" applyFill="1" applyBorder="1" applyAlignment="1">
      <alignment horizontal="right" vertical="center"/>
    </xf>
    <xf numFmtId="38" fontId="8" fillId="2" borderId="39" xfId="1" applyFont="1" applyFill="1" applyBorder="1" applyAlignment="1">
      <alignment horizontal="left" vertical="center"/>
    </xf>
    <xf numFmtId="38" fontId="3" fillId="0" borderId="0" xfId="1" applyFont="1" applyFill="1" applyBorder="1" applyAlignment="1">
      <alignment horizontal="left" vertical="center"/>
    </xf>
    <xf numFmtId="38" fontId="3" fillId="0" borderId="0" xfId="1" applyFont="1" applyFill="1" applyBorder="1" applyAlignment="1">
      <alignment horizontal="center" vertical="center"/>
    </xf>
    <xf numFmtId="38" fontId="3" fillId="2" borderId="2" xfId="1" applyFont="1" applyFill="1" applyBorder="1" applyAlignment="1">
      <alignment horizontal="center" vertical="center" shrinkToFit="1"/>
    </xf>
    <xf numFmtId="38" fontId="3" fillId="2" borderId="18" xfId="1" applyFont="1" applyFill="1" applyBorder="1" applyAlignment="1">
      <alignment horizontal="right" vertical="center"/>
    </xf>
    <xf numFmtId="38" fontId="3" fillId="2" borderId="43" xfId="1" applyFont="1" applyFill="1" applyBorder="1" applyAlignment="1">
      <alignment horizontal="right" vertical="center"/>
    </xf>
    <xf numFmtId="38" fontId="3" fillId="2" borderId="23" xfId="1" applyFont="1" applyFill="1" applyBorder="1" applyAlignment="1">
      <alignment horizontal="right" vertical="center"/>
    </xf>
    <xf numFmtId="0" fontId="3" fillId="3" borderId="16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vertical="center"/>
    </xf>
    <xf numFmtId="0" fontId="3" fillId="3" borderId="18" xfId="0" applyFont="1" applyFill="1" applyBorder="1" applyAlignment="1">
      <alignment horizontal="right" vertical="center"/>
    </xf>
    <xf numFmtId="38" fontId="3" fillId="3" borderId="7" xfId="1" applyFont="1" applyFill="1" applyBorder="1" applyAlignment="1">
      <alignment vertical="center"/>
    </xf>
    <xf numFmtId="38" fontId="3" fillId="3" borderId="18" xfId="0" applyNumberFormat="1" applyFont="1" applyFill="1" applyBorder="1" applyAlignment="1">
      <alignment vertical="center"/>
    </xf>
    <xf numFmtId="0" fontId="3" fillId="3" borderId="60" xfId="0" applyFont="1" applyFill="1" applyBorder="1" applyAlignment="1">
      <alignment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right" vertical="center"/>
    </xf>
    <xf numFmtId="38" fontId="3" fillId="3" borderId="37" xfId="0" applyNumberFormat="1" applyFont="1" applyFill="1" applyBorder="1" applyAlignment="1">
      <alignment vertical="center"/>
    </xf>
    <xf numFmtId="0" fontId="3" fillId="2" borderId="37" xfId="0" applyFont="1" applyFill="1" applyBorder="1" applyAlignment="1">
      <alignment horizontal="right" vertical="center"/>
    </xf>
    <xf numFmtId="38" fontId="3" fillId="2" borderId="4" xfId="0" applyNumberFormat="1" applyFont="1" applyFill="1" applyBorder="1" applyAlignment="1">
      <alignment vertical="center"/>
    </xf>
    <xf numFmtId="38" fontId="3" fillId="2" borderId="37" xfId="0" applyNumberFormat="1" applyFont="1" applyFill="1" applyBorder="1" applyAlignment="1">
      <alignment vertical="center"/>
    </xf>
    <xf numFmtId="38" fontId="3" fillId="2" borderId="19" xfId="1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49" fontId="3" fillId="3" borderId="58" xfId="0" applyNumberFormat="1" applyFont="1" applyFill="1" applyBorder="1" applyAlignment="1">
      <alignment horizontal="left" vertical="center" shrinkToFit="1"/>
    </xf>
    <xf numFmtId="0" fontId="9" fillId="4" borderId="51" xfId="0" applyFont="1" applyFill="1" applyBorder="1" applyAlignment="1">
      <alignment horizontal="center" vertical="center"/>
    </xf>
    <xf numFmtId="38" fontId="3" fillId="4" borderId="23" xfId="1" applyFont="1" applyFill="1" applyBorder="1" applyAlignment="1">
      <alignment vertical="center"/>
    </xf>
    <xf numFmtId="38" fontId="3" fillId="5" borderId="4" xfId="0" applyNumberFormat="1" applyFont="1" applyFill="1" applyBorder="1" applyAlignment="1">
      <alignment vertical="center"/>
    </xf>
    <xf numFmtId="38" fontId="3" fillId="5" borderId="7" xfId="0" applyNumberFormat="1" applyFont="1" applyFill="1" applyBorder="1" applyAlignment="1">
      <alignment vertical="center"/>
    </xf>
    <xf numFmtId="38" fontId="1" fillId="0" borderId="0" xfId="1" applyFont="1" applyBorder="1" applyAlignment="1">
      <alignment horizontal="center" vertical="center" shrinkToFit="1"/>
    </xf>
    <xf numFmtId="38" fontId="7" fillId="0" borderId="0" xfId="1" applyFont="1" applyAlignment="1">
      <alignment vertical="center"/>
    </xf>
    <xf numFmtId="38" fontId="1" fillId="0" borderId="2" xfId="1" applyFont="1" applyBorder="1" applyAlignment="1" applyProtection="1">
      <alignment horizontal="center" vertical="center"/>
      <protection locked="0"/>
    </xf>
    <xf numFmtId="38" fontId="3" fillId="0" borderId="2" xfId="1" applyFont="1" applyBorder="1" applyAlignment="1" applyProtection="1">
      <alignment vertical="center"/>
      <protection locked="0"/>
    </xf>
    <xf numFmtId="38" fontId="3" fillId="0" borderId="61" xfId="1" applyFont="1" applyBorder="1" applyAlignment="1" applyProtection="1">
      <alignment horizontal="center" vertical="center"/>
      <protection locked="0"/>
    </xf>
    <xf numFmtId="38" fontId="3" fillId="0" borderId="17" xfId="1" applyFont="1" applyBorder="1" applyAlignment="1" applyProtection="1">
      <alignment horizontal="center" vertical="center"/>
      <protection locked="0"/>
    </xf>
    <xf numFmtId="38" fontId="3" fillId="0" borderId="17" xfId="1" applyFont="1" applyBorder="1" applyAlignment="1" applyProtection="1">
      <alignment horizontal="right" vertical="center"/>
      <protection locked="0"/>
    </xf>
    <xf numFmtId="38" fontId="3" fillId="0" borderId="0" xfId="1" applyFont="1" applyAlignment="1" applyProtection="1">
      <alignment horizontal="right" vertical="center"/>
      <protection locked="0"/>
    </xf>
    <xf numFmtId="38" fontId="3" fillId="0" borderId="41" xfId="1" applyFont="1" applyBorder="1" applyAlignment="1" applyProtection="1">
      <alignment horizontal="right" vertical="center"/>
      <protection locked="0"/>
    </xf>
    <xf numFmtId="38" fontId="3" fillId="0" borderId="58" xfId="1" applyFont="1" applyBorder="1" applyAlignment="1" applyProtection="1">
      <alignment horizontal="right" vertical="center"/>
      <protection locked="0"/>
    </xf>
    <xf numFmtId="38" fontId="3" fillId="0" borderId="58" xfId="1" applyFont="1" applyBorder="1" applyAlignment="1" applyProtection="1">
      <alignment vertical="center"/>
      <protection locked="0"/>
    </xf>
    <xf numFmtId="38" fontId="3" fillId="0" borderId="62" xfId="1" applyFont="1" applyBorder="1" applyAlignment="1" applyProtection="1">
      <alignment vertical="center"/>
      <protection locked="0"/>
    </xf>
    <xf numFmtId="38" fontId="3" fillId="0" borderId="41" xfId="1" applyFont="1" applyBorder="1" applyAlignment="1">
      <alignment horizontal="right" vertical="center"/>
    </xf>
    <xf numFmtId="38" fontId="3" fillId="0" borderId="58" xfId="1" applyFont="1" applyBorder="1" applyAlignment="1">
      <alignment horizontal="right" vertical="center"/>
    </xf>
    <xf numFmtId="38" fontId="3" fillId="0" borderId="58" xfId="1" applyFont="1" applyBorder="1" applyAlignment="1">
      <alignment vertical="center"/>
    </xf>
    <xf numFmtId="38" fontId="3" fillId="0" borderId="62" xfId="1" applyFont="1" applyBorder="1" applyAlignment="1">
      <alignment vertical="center"/>
    </xf>
    <xf numFmtId="38" fontId="7" fillId="2" borderId="12" xfId="1" applyNumberFormat="1" applyFont="1" applyFill="1" applyBorder="1" applyAlignment="1">
      <alignment horizontal="center" vertical="center" shrinkToFit="1"/>
    </xf>
    <xf numFmtId="38" fontId="7" fillId="2" borderId="13" xfId="1" applyNumberFormat="1" applyFont="1" applyFill="1" applyBorder="1" applyAlignment="1">
      <alignment horizontal="center" vertical="center" shrinkToFit="1"/>
    </xf>
    <xf numFmtId="38" fontId="7" fillId="2" borderId="14" xfId="1" applyNumberFormat="1" applyFont="1" applyFill="1" applyBorder="1" applyAlignment="1">
      <alignment horizontal="center" vertical="center" shrinkToFit="1"/>
    </xf>
    <xf numFmtId="38" fontId="7" fillId="2" borderId="44" xfId="1" applyNumberFormat="1" applyFont="1" applyFill="1" applyBorder="1" applyAlignment="1">
      <alignment horizontal="center" vertical="center" shrinkToFit="1"/>
    </xf>
    <xf numFmtId="38" fontId="7" fillId="2" borderId="54" xfId="1" applyFont="1" applyFill="1" applyBorder="1" applyAlignment="1">
      <alignment horizontal="center" vertical="center" shrinkToFit="1"/>
    </xf>
    <xf numFmtId="38" fontId="7" fillId="2" borderId="12" xfId="1" applyFont="1" applyFill="1" applyBorder="1" applyAlignment="1">
      <alignment horizontal="center" vertical="center" shrinkToFit="1"/>
    </xf>
    <xf numFmtId="38" fontId="7" fillId="2" borderId="14" xfId="1" applyFont="1" applyFill="1" applyBorder="1" applyAlignment="1">
      <alignment horizontal="center" vertical="center" shrinkToFit="1"/>
    </xf>
    <xf numFmtId="38" fontId="7" fillId="2" borderId="44" xfId="1" applyFont="1" applyFill="1" applyBorder="1" applyAlignment="1">
      <alignment horizontal="center" vertical="center" shrinkToFit="1"/>
    </xf>
    <xf numFmtId="38" fontId="7" fillId="2" borderId="57" xfId="1" applyFont="1" applyFill="1" applyBorder="1" applyAlignment="1">
      <alignment horizontal="center" vertical="center" shrinkToFit="1"/>
    </xf>
    <xf numFmtId="38" fontId="3" fillId="6" borderId="10" xfId="1" applyFont="1" applyFill="1" applyBorder="1" applyAlignment="1">
      <alignment vertical="center"/>
    </xf>
    <xf numFmtId="38" fontId="3" fillId="6" borderId="13" xfId="1" applyFont="1" applyFill="1" applyBorder="1" applyAlignment="1">
      <alignment vertical="center"/>
    </xf>
    <xf numFmtId="0" fontId="3" fillId="6" borderId="63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/>
    </xf>
    <xf numFmtId="38" fontId="3" fillId="6" borderId="16" xfId="1" applyFont="1" applyFill="1" applyBorder="1" applyAlignment="1">
      <alignment horizontal="center" vertical="center"/>
    </xf>
    <xf numFmtId="38" fontId="3" fillId="6" borderId="31" xfId="1" applyFont="1" applyFill="1" applyBorder="1" applyAlignment="1">
      <alignment vertical="center"/>
    </xf>
    <xf numFmtId="38" fontId="3" fillId="6" borderId="38" xfId="1" applyFont="1" applyFill="1" applyBorder="1" applyAlignment="1">
      <alignment vertical="center"/>
    </xf>
    <xf numFmtId="0" fontId="3" fillId="6" borderId="38" xfId="0" applyFont="1" applyFill="1" applyBorder="1" applyAlignment="1">
      <alignment horizontal="right" vertical="center"/>
    </xf>
    <xf numFmtId="0" fontId="3" fillId="6" borderId="16" xfId="0" applyFont="1" applyFill="1" applyBorder="1" applyAlignment="1">
      <alignment horizontal="right" vertical="center"/>
    </xf>
    <xf numFmtId="38" fontId="3" fillId="6" borderId="18" xfId="1" applyFont="1" applyFill="1" applyBorder="1" applyAlignment="1">
      <alignment horizontal="right" vertical="center"/>
    </xf>
    <xf numFmtId="38" fontId="3" fillId="6" borderId="16" xfId="1" applyFont="1" applyFill="1" applyBorder="1" applyAlignment="1">
      <alignment horizontal="right" vertical="center"/>
    </xf>
    <xf numFmtId="38" fontId="3" fillId="6" borderId="64" xfId="0" applyNumberFormat="1" applyFont="1" applyFill="1" applyBorder="1" applyAlignment="1">
      <alignment horizontal="right" vertical="center"/>
    </xf>
    <xf numFmtId="38" fontId="3" fillId="6" borderId="65" xfId="1" applyFont="1" applyFill="1" applyBorder="1" applyAlignment="1">
      <alignment horizontal="right" vertical="center"/>
    </xf>
    <xf numFmtId="38" fontId="3" fillId="6" borderId="64" xfId="1" applyFont="1" applyFill="1" applyBorder="1" applyAlignment="1">
      <alignment horizontal="right" vertical="center"/>
    </xf>
    <xf numFmtId="38" fontId="3" fillId="6" borderId="7" xfId="0" applyNumberFormat="1" applyFont="1" applyFill="1" applyBorder="1" applyAlignment="1">
      <alignment horizontal="right" vertical="center"/>
    </xf>
    <xf numFmtId="38" fontId="3" fillId="6" borderId="10" xfId="0" applyNumberFormat="1" applyFont="1" applyFill="1" applyBorder="1" applyAlignment="1">
      <alignment horizontal="right" vertical="center"/>
    </xf>
    <xf numFmtId="38" fontId="3" fillId="6" borderId="45" xfId="1" applyFont="1" applyFill="1" applyBorder="1" applyAlignment="1">
      <alignment vertical="center"/>
    </xf>
    <xf numFmtId="38" fontId="3" fillId="6" borderId="66" xfId="1" applyFont="1" applyFill="1" applyBorder="1" applyAlignment="1">
      <alignment vertical="center"/>
    </xf>
    <xf numFmtId="38" fontId="3" fillId="6" borderId="29" xfId="1" applyFont="1" applyFill="1" applyBorder="1" applyAlignment="1">
      <alignment horizontal="right" vertical="center"/>
    </xf>
    <xf numFmtId="0" fontId="3" fillId="6" borderId="65" xfId="0" applyFont="1" applyFill="1" applyBorder="1" applyAlignment="1">
      <alignment horizontal="center" vertical="center"/>
    </xf>
    <xf numFmtId="0" fontId="3" fillId="6" borderId="48" xfId="0" applyFont="1" applyFill="1" applyBorder="1" applyAlignment="1">
      <alignment horizontal="center" vertical="center"/>
    </xf>
    <xf numFmtId="38" fontId="3" fillId="6" borderId="48" xfId="1" applyFont="1" applyFill="1" applyBorder="1" applyAlignment="1">
      <alignment horizontal="center" vertical="center"/>
    </xf>
    <xf numFmtId="38" fontId="3" fillId="6" borderId="27" xfId="0" applyNumberFormat="1" applyFont="1" applyFill="1" applyBorder="1" applyAlignment="1">
      <alignment horizontal="right" vertical="center"/>
    </xf>
    <xf numFmtId="38" fontId="3" fillId="6" borderId="6" xfId="0" applyNumberFormat="1" applyFont="1" applyFill="1" applyBorder="1" applyAlignment="1">
      <alignment horizontal="right" vertical="center"/>
    </xf>
    <xf numFmtId="38" fontId="3" fillId="6" borderId="9" xfId="0" applyNumberFormat="1" applyFont="1" applyFill="1" applyBorder="1" applyAlignment="1">
      <alignment horizontal="right" vertical="center"/>
    </xf>
    <xf numFmtId="38" fontId="3" fillId="6" borderId="9" xfId="1" applyFont="1" applyFill="1" applyBorder="1" applyAlignment="1">
      <alignment vertical="center"/>
    </xf>
    <xf numFmtId="38" fontId="3" fillId="6" borderId="12" xfId="1" applyFont="1" applyFill="1" applyBorder="1" applyAlignment="1">
      <alignment vertical="center"/>
    </xf>
    <xf numFmtId="38" fontId="3" fillId="0" borderId="67" xfId="1" applyFont="1" applyBorder="1" applyAlignment="1">
      <alignment vertical="center"/>
    </xf>
    <xf numFmtId="38" fontId="3" fillId="0" borderId="30" xfId="1" applyFont="1" applyBorder="1" applyAlignment="1">
      <alignment horizontal="center" vertical="center"/>
    </xf>
    <xf numFmtId="38" fontId="3" fillId="0" borderId="68" xfId="1" applyFont="1" applyBorder="1" applyAlignment="1">
      <alignment horizontal="center" vertical="center"/>
    </xf>
    <xf numFmtId="38" fontId="3" fillId="0" borderId="68" xfId="1" applyFont="1" applyBorder="1" applyAlignment="1">
      <alignment horizontal="right" vertical="center"/>
    </xf>
    <xf numFmtId="38" fontId="3" fillId="0" borderId="22" xfId="1" applyFont="1" applyBorder="1" applyAlignment="1">
      <alignment vertical="center"/>
    </xf>
    <xf numFmtId="38" fontId="3" fillId="0" borderId="51" xfId="1" applyFont="1" applyBorder="1" applyAlignment="1">
      <alignment vertical="center"/>
    </xf>
    <xf numFmtId="38" fontId="3" fillId="6" borderId="49" xfId="1" applyFont="1" applyFill="1" applyBorder="1" applyAlignment="1">
      <alignment horizontal="center" vertical="center"/>
    </xf>
    <xf numFmtId="38" fontId="3" fillId="6" borderId="50" xfId="1" applyFont="1" applyFill="1" applyBorder="1" applyAlignment="1">
      <alignment horizontal="center" vertical="center"/>
    </xf>
    <xf numFmtId="38" fontId="3" fillId="6" borderId="50" xfId="1" applyFont="1" applyFill="1" applyBorder="1" applyAlignment="1">
      <alignment horizontal="right" vertical="center"/>
    </xf>
    <xf numFmtId="38" fontId="3" fillId="0" borderId="23" xfId="1" applyFont="1" applyBorder="1" applyAlignment="1">
      <alignment horizontal="right" vertical="center"/>
    </xf>
    <xf numFmtId="38" fontId="3" fillId="0" borderId="10" xfId="1" applyFont="1" applyBorder="1" applyAlignment="1">
      <alignment vertical="center"/>
    </xf>
    <xf numFmtId="38" fontId="3" fillId="0" borderId="64" xfId="1" applyFont="1" applyBorder="1" applyAlignment="1">
      <alignment vertical="center"/>
    </xf>
    <xf numFmtId="38" fontId="3" fillId="0" borderId="45" xfId="1" applyFont="1" applyBorder="1" applyAlignment="1">
      <alignment vertical="center"/>
    </xf>
    <xf numFmtId="38" fontId="3" fillId="0" borderId="66" xfId="1" applyFont="1" applyBorder="1" applyAlignment="1">
      <alignment vertical="center"/>
    </xf>
    <xf numFmtId="38" fontId="3" fillId="6" borderId="22" xfId="1" applyFont="1" applyFill="1" applyBorder="1" applyAlignment="1">
      <alignment horizontal="center" vertical="center"/>
    </xf>
    <xf numFmtId="38" fontId="3" fillId="6" borderId="51" xfId="1" applyFont="1" applyFill="1" applyBorder="1" applyAlignment="1">
      <alignment horizontal="center" vertical="center"/>
    </xf>
    <xf numFmtId="38" fontId="3" fillId="6" borderId="23" xfId="1" applyFont="1" applyFill="1" applyBorder="1" applyAlignment="1">
      <alignment horizontal="right" vertical="center"/>
    </xf>
    <xf numFmtId="38" fontId="3" fillId="6" borderId="48" xfId="1" applyFont="1" applyFill="1" applyBorder="1" applyAlignment="1">
      <alignment vertical="center"/>
    </xf>
    <xf numFmtId="38" fontId="3" fillId="6" borderId="7" xfId="1" applyFont="1" applyFill="1" applyBorder="1" applyAlignment="1">
      <alignment vertical="center"/>
    </xf>
    <xf numFmtId="38" fontId="3" fillId="0" borderId="26" xfId="1" applyFont="1" applyFill="1" applyBorder="1" applyAlignment="1" applyProtection="1">
      <alignment horizontal="center" vertical="center" shrinkToFit="1"/>
      <protection locked="0"/>
    </xf>
    <xf numFmtId="38" fontId="7" fillId="0" borderId="55" xfId="1" applyFont="1" applyBorder="1" applyAlignment="1" applyProtection="1">
      <alignment vertical="center"/>
      <protection locked="0"/>
    </xf>
    <xf numFmtId="38" fontId="7" fillId="0" borderId="69" xfId="1" applyFont="1" applyBorder="1" applyAlignment="1" applyProtection="1">
      <alignment vertical="center"/>
      <protection locked="0"/>
    </xf>
    <xf numFmtId="38" fontId="7" fillId="0" borderId="57" xfId="1" applyFont="1" applyBorder="1" applyAlignment="1" applyProtection="1">
      <alignment vertical="center"/>
      <protection locked="0"/>
    </xf>
    <xf numFmtId="38" fontId="7" fillId="0" borderId="0" xfId="1" applyFont="1" applyBorder="1" applyAlignment="1" applyProtection="1">
      <alignment vertical="center"/>
      <protection locked="0"/>
    </xf>
    <xf numFmtId="38" fontId="7" fillId="2" borderId="34" xfId="1" applyNumberFormat="1" applyFont="1" applyFill="1" applyBorder="1" applyAlignment="1">
      <alignment vertical="center"/>
    </xf>
    <xf numFmtId="38" fontId="7" fillId="0" borderId="70" xfId="1" applyFont="1" applyBorder="1" applyAlignment="1" applyProtection="1">
      <alignment vertical="center"/>
      <protection locked="0"/>
    </xf>
    <xf numFmtId="38" fontId="7" fillId="2" borderId="71" xfId="1" applyNumberFormat="1" applyFont="1" applyFill="1" applyBorder="1" applyAlignment="1">
      <alignment vertical="center"/>
    </xf>
    <xf numFmtId="38" fontId="7" fillId="0" borderId="36" xfId="1" applyFont="1" applyBorder="1" applyAlignment="1" applyProtection="1">
      <alignment vertical="center"/>
      <protection locked="0"/>
    </xf>
    <xf numFmtId="38" fontId="7" fillId="2" borderId="36" xfId="1" applyFont="1" applyFill="1" applyBorder="1" applyAlignment="1">
      <alignment horizontal="center" vertical="center" shrinkToFit="1"/>
    </xf>
    <xf numFmtId="38" fontId="7" fillId="2" borderId="13" xfId="1" applyFont="1" applyFill="1" applyBorder="1" applyAlignment="1">
      <alignment horizontal="center" vertical="center" shrinkToFit="1"/>
    </xf>
    <xf numFmtId="38" fontId="7" fillId="2" borderId="45" xfId="1" applyNumberFormat="1" applyFont="1" applyFill="1" applyBorder="1" applyAlignment="1">
      <alignment vertical="center"/>
    </xf>
    <xf numFmtId="38" fontId="7" fillId="0" borderId="39" xfId="1" applyFont="1" applyBorder="1" applyAlignment="1" applyProtection="1">
      <alignment vertical="center"/>
      <protection locked="0"/>
    </xf>
    <xf numFmtId="38" fontId="7" fillId="0" borderId="52" xfId="1" applyFont="1" applyBorder="1" applyAlignment="1" applyProtection="1">
      <alignment vertical="center"/>
      <protection locked="0"/>
    </xf>
    <xf numFmtId="38" fontId="7" fillId="0" borderId="24" xfId="1" applyFont="1" applyBorder="1" applyAlignment="1" applyProtection="1">
      <alignment vertical="center"/>
      <protection locked="0"/>
    </xf>
    <xf numFmtId="38" fontId="7" fillId="0" borderId="72" xfId="1" applyFont="1" applyBorder="1" applyAlignment="1" applyProtection="1">
      <alignment vertical="center"/>
      <protection locked="0"/>
    </xf>
    <xf numFmtId="0" fontId="3" fillId="3" borderId="17" xfId="0" applyFont="1" applyFill="1" applyBorder="1" applyAlignment="1">
      <alignment horizontal="center" vertical="center"/>
    </xf>
    <xf numFmtId="49" fontId="3" fillId="3" borderId="17" xfId="0" quotePrefix="1" applyNumberFormat="1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right" vertical="center"/>
    </xf>
    <xf numFmtId="38" fontId="3" fillId="3" borderId="59" xfId="1" applyFont="1" applyFill="1" applyBorder="1" applyAlignment="1">
      <alignment vertical="center"/>
    </xf>
    <xf numFmtId="38" fontId="3" fillId="3" borderId="19" xfId="0" applyNumberFormat="1" applyFont="1" applyFill="1" applyBorder="1" applyAlignment="1">
      <alignment vertical="center"/>
    </xf>
    <xf numFmtId="0" fontId="6" fillId="4" borderId="22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vertical="center"/>
    </xf>
    <xf numFmtId="178" fontId="3" fillId="0" borderId="0" xfId="1" applyNumberFormat="1" applyFont="1" applyAlignment="1">
      <alignment horizontal="right" vertical="center"/>
    </xf>
    <xf numFmtId="178" fontId="3" fillId="0" borderId="0" xfId="1" applyNumberFormat="1" applyFont="1" applyBorder="1" applyAlignment="1">
      <alignment horizontal="right" vertical="center"/>
    </xf>
    <xf numFmtId="178" fontId="7" fillId="0" borderId="55" xfId="1" applyNumberFormat="1" applyFont="1" applyBorder="1" applyAlignment="1" applyProtection="1">
      <alignment horizontal="right" vertical="center" shrinkToFit="1"/>
      <protection locked="0"/>
    </xf>
    <xf numFmtId="178" fontId="7" fillId="0" borderId="69" xfId="1" applyNumberFormat="1" applyFont="1" applyBorder="1" applyAlignment="1" applyProtection="1">
      <alignment horizontal="right" vertical="center" shrinkToFit="1"/>
      <protection locked="0"/>
    </xf>
    <xf numFmtId="178" fontId="7" fillId="0" borderId="57" xfId="1" applyNumberFormat="1" applyFont="1" applyBorder="1" applyAlignment="1" applyProtection="1">
      <alignment horizontal="right" vertical="center" shrinkToFit="1"/>
      <protection locked="0"/>
    </xf>
    <xf numFmtId="178" fontId="7" fillId="2" borderId="26" xfId="1" applyNumberFormat="1" applyFont="1" applyFill="1" applyBorder="1" applyAlignment="1">
      <alignment horizontal="right" vertical="center"/>
    </xf>
    <xf numFmtId="0" fontId="3" fillId="2" borderId="67" xfId="0" applyFont="1" applyFill="1" applyBorder="1" applyAlignment="1">
      <alignment vertical="center"/>
    </xf>
    <xf numFmtId="38" fontId="3" fillId="2" borderId="66" xfId="0" applyNumberFormat="1" applyFont="1" applyFill="1" applyBorder="1" applyAlignment="1">
      <alignment vertical="center"/>
    </xf>
    <xf numFmtId="38" fontId="3" fillId="2" borderId="16" xfId="0" applyNumberFormat="1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49" fontId="3" fillId="2" borderId="16" xfId="0" applyNumberFormat="1" applyFont="1" applyFill="1" applyBorder="1" applyAlignment="1">
      <alignment vertical="center" shrinkToFit="1"/>
    </xf>
    <xf numFmtId="38" fontId="3" fillId="4" borderId="73" xfId="0" applyNumberFormat="1" applyFont="1" applyFill="1" applyBorder="1" applyAlignment="1">
      <alignment vertical="center"/>
    </xf>
    <xf numFmtId="0" fontId="3" fillId="2" borderId="67" xfId="0" applyFont="1" applyFill="1" applyBorder="1" applyAlignment="1">
      <alignment horizontal="center" vertical="center"/>
    </xf>
    <xf numFmtId="0" fontId="3" fillId="4" borderId="74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right" vertical="center"/>
    </xf>
    <xf numFmtId="0" fontId="3" fillId="2" borderId="70" xfId="0" applyFont="1" applyFill="1" applyBorder="1" applyAlignment="1">
      <alignment horizontal="center" vertical="center"/>
    </xf>
    <xf numFmtId="38" fontId="3" fillId="2" borderId="38" xfId="0" applyNumberFormat="1" applyFont="1" applyFill="1" applyBorder="1" applyAlignment="1">
      <alignment vertical="center"/>
    </xf>
    <xf numFmtId="38" fontId="3" fillId="4" borderId="23" xfId="0" applyNumberFormat="1" applyFont="1" applyFill="1" applyBorder="1" applyAlignment="1">
      <alignment vertical="center"/>
    </xf>
    <xf numFmtId="0" fontId="3" fillId="2" borderId="37" xfId="0" applyFont="1" applyFill="1" applyBorder="1" applyAlignment="1">
      <alignment vertical="center"/>
    </xf>
    <xf numFmtId="49" fontId="3" fillId="2" borderId="18" xfId="0" applyNumberFormat="1" applyFont="1" applyFill="1" applyBorder="1" applyAlignment="1">
      <alignment vertical="center" shrinkToFit="1"/>
    </xf>
    <xf numFmtId="177" fontId="7" fillId="2" borderId="45" xfId="1" applyNumberFormat="1" applyFont="1" applyFill="1" applyBorder="1" applyAlignment="1">
      <alignment vertical="center"/>
    </xf>
    <xf numFmtId="177" fontId="7" fillId="2" borderId="2" xfId="1" applyNumberFormat="1" applyFont="1" applyFill="1" applyBorder="1" applyAlignment="1">
      <alignment vertical="center"/>
    </xf>
    <xf numFmtId="177" fontId="7" fillId="2" borderId="1" xfId="1" applyNumberFormat="1" applyFont="1" applyFill="1" applyBorder="1" applyAlignment="1">
      <alignment vertical="center"/>
    </xf>
    <xf numFmtId="38" fontId="8" fillId="2" borderId="44" xfId="1" applyFont="1" applyFill="1" applyBorder="1" applyAlignment="1">
      <alignment horizontal="left" vertical="center"/>
    </xf>
    <xf numFmtId="178" fontId="7" fillId="0" borderId="39" xfId="1" applyNumberFormat="1" applyFont="1" applyBorder="1" applyAlignment="1" applyProtection="1">
      <alignment horizontal="right" vertical="center" shrinkToFit="1"/>
      <protection locked="0"/>
    </xf>
    <xf numFmtId="178" fontId="7" fillId="0" borderId="52" xfId="1" applyNumberFormat="1" applyFont="1" applyBorder="1" applyAlignment="1" applyProtection="1">
      <alignment horizontal="right" vertical="center" shrinkToFit="1"/>
      <protection locked="0"/>
    </xf>
    <xf numFmtId="178" fontId="7" fillId="0" borderId="24" xfId="1" applyNumberFormat="1" applyFont="1" applyBorder="1" applyAlignment="1" applyProtection="1">
      <alignment horizontal="right" vertical="center" shrinkToFit="1"/>
      <protection locked="0"/>
    </xf>
    <xf numFmtId="178" fontId="7" fillId="0" borderId="56" xfId="1" applyNumberFormat="1" applyFont="1" applyBorder="1" applyAlignment="1" applyProtection="1">
      <alignment horizontal="right" vertical="center" shrinkToFit="1"/>
      <protection locked="0"/>
    </xf>
    <xf numFmtId="178" fontId="7" fillId="2" borderId="23" xfId="1" applyNumberFormat="1" applyFont="1" applyFill="1" applyBorder="1" applyAlignment="1">
      <alignment horizontal="right" vertical="center"/>
    </xf>
    <xf numFmtId="38" fontId="7" fillId="2" borderId="56" xfId="1" applyFont="1" applyFill="1" applyBorder="1" applyAlignment="1">
      <alignment horizontal="center" vertical="center"/>
    </xf>
    <xf numFmtId="38" fontId="7" fillId="2" borderId="14" xfId="1" applyFont="1" applyFill="1" applyBorder="1" applyAlignment="1">
      <alignment vertical="center"/>
    </xf>
    <xf numFmtId="38" fontId="3" fillId="0" borderId="1" xfId="1" applyFont="1" applyBorder="1" applyAlignment="1" applyProtection="1">
      <alignment vertical="center"/>
      <protection locked="0"/>
    </xf>
    <xf numFmtId="38" fontId="7" fillId="2" borderId="25" xfId="1" applyFont="1" applyFill="1" applyBorder="1" applyAlignment="1">
      <alignment vertical="center"/>
    </xf>
    <xf numFmtId="38" fontId="3" fillId="2" borderId="3" xfId="1" applyFont="1" applyFill="1" applyBorder="1" applyAlignment="1">
      <alignment vertical="center" shrinkToFit="1"/>
    </xf>
    <xf numFmtId="38" fontId="7" fillId="2" borderId="75" xfId="1" applyFont="1" applyFill="1" applyBorder="1" applyAlignment="1">
      <alignment vertical="center"/>
    </xf>
    <xf numFmtId="38" fontId="7" fillId="2" borderId="76" xfId="1" applyFont="1" applyFill="1" applyBorder="1" applyAlignment="1">
      <alignment vertical="center"/>
    </xf>
    <xf numFmtId="38" fontId="7" fillId="7" borderId="34" xfId="1" applyFont="1" applyFill="1" applyBorder="1" applyAlignment="1" applyProtection="1">
      <alignment vertical="center"/>
    </xf>
    <xf numFmtId="38" fontId="7" fillId="7" borderId="8" xfId="1" applyFont="1" applyFill="1" applyBorder="1" applyAlignment="1" applyProtection="1">
      <alignment vertical="center"/>
    </xf>
    <xf numFmtId="38" fontId="7" fillId="7" borderId="11" xfId="1" applyFont="1" applyFill="1" applyBorder="1" applyAlignment="1" applyProtection="1">
      <alignment vertical="center"/>
    </xf>
    <xf numFmtId="176" fontId="7" fillId="0" borderId="76" xfId="1" applyNumberFormat="1" applyFont="1" applyBorder="1" applyAlignment="1" applyProtection="1">
      <alignment vertical="center" shrinkToFit="1"/>
      <protection locked="0"/>
    </xf>
    <xf numFmtId="176" fontId="7" fillId="0" borderId="67" xfId="1" applyNumberFormat="1" applyFont="1" applyBorder="1" applyAlignment="1" applyProtection="1">
      <alignment vertical="center" shrinkToFit="1"/>
      <protection locked="0"/>
    </xf>
    <xf numFmtId="49" fontId="7" fillId="0" borderId="67" xfId="1" applyNumberFormat="1" applyFont="1" applyBorder="1" applyAlignment="1" applyProtection="1">
      <alignment horizontal="center" vertical="center" shrinkToFit="1"/>
      <protection locked="0"/>
    </xf>
    <xf numFmtId="49" fontId="7" fillId="0" borderId="74" xfId="1" applyNumberFormat="1" applyFont="1" applyBorder="1" applyAlignment="1" applyProtection="1">
      <alignment horizontal="center" vertical="center" shrinkToFit="1"/>
      <protection locked="0"/>
    </xf>
    <xf numFmtId="178" fontId="7" fillId="0" borderId="77" xfId="1" applyNumberFormat="1" applyFont="1" applyBorder="1" applyAlignment="1" applyProtection="1">
      <alignment horizontal="right" vertical="center" shrinkToFit="1"/>
      <protection locked="0"/>
    </xf>
    <xf numFmtId="38" fontId="7" fillId="0" borderId="76" xfId="1" applyFont="1" applyBorder="1" applyAlignment="1" applyProtection="1">
      <alignment vertical="center"/>
      <protection locked="0"/>
    </xf>
    <xf numFmtId="38" fontId="7" fillId="7" borderId="74" xfId="1" applyFont="1" applyFill="1" applyBorder="1" applyAlignment="1" applyProtection="1">
      <alignment vertical="center"/>
    </xf>
    <xf numFmtId="38" fontId="7" fillId="7" borderId="78" xfId="1" applyFont="1" applyFill="1" applyBorder="1" applyAlignment="1" applyProtection="1">
      <alignment vertical="center"/>
    </xf>
    <xf numFmtId="38" fontId="7" fillId="2" borderId="79" xfId="1" applyFont="1" applyFill="1" applyBorder="1" applyAlignment="1">
      <alignment vertical="center"/>
    </xf>
    <xf numFmtId="38" fontId="7" fillId="2" borderId="72" xfId="1" applyFont="1" applyFill="1" applyBorder="1" applyAlignment="1">
      <alignment vertical="center"/>
    </xf>
    <xf numFmtId="38" fontId="7" fillId="2" borderId="3" xfId="1" applyFont="1" applyFill="1" applyBorder="1" applyAlignment="1">
      <alignment vertical="center"/>
    </xf>
    <xf numFmtId="178" fontId="7" fillId="2" borderId="1" xfId="1" applyNumberFormat="1" applyFont="1" applyFill="1" applyBorder="1" applyAlignment="1">
      <alignment horizontal="right" vertical="center"/>
    </xf>
    <xf numFmtId="38" fontId="7" fillId="2" borderId="46" xfId="1" applyNumberFormat="1" applyFont="1" applyFill="1" applyBorder="1" applyAlignment="1">
      <alignment vertical="center"/>
    </xf>
    <xf numFmtId="38" fontId="7" fillId="2" borderId="1" xfId="1" applyNumberFormat="1" applyFont="1" applyFill="1" applyBorder="1" applyAlignment="1">
      <alignment vertical="center"/>
    </xf>
    <xf numFmtId="38" fontId="7" fillId="2" borderId="39" xfId="1" applyFont="1" applyFill="1" applyBorder="1" applyAlignment="1">
      <alignment horizontal="left" vertical="center"/>
    </xf>
    <xf numFmtId="38" fontId="7" fillId="0" borderId="78" xfId="1" applyFont="1" applyBorder="1" applyAlignment="1" applyProtection="1">
      <alignment vertical="center"/>
      <protection locked="0"/>
    </xf>
    <xf numFmtId="38" fontId="7" fillId="2" borderId="39" xfId="1" applyNumberFormat="1" applyFont="1" applyFill="1" applyBorder="1" applyAlignment="1">
      <alignment vertical="center"/>
    </xf>
    <xf numFmtId="38" fontId="7" fillId="2" borderId="26" xfId="1" applyFont="1" applyFill="1" applyBorder="1" applyAlignment="1">
      <alignment horizontal="center" vertical="center" shrinkToFit="1"/>
    </xf>
    <xf numFmtId="38" fontId="7" fillId="2" borderId="37" xfId="1" applyFont="1" applyFill="1" applyBorder="1" applyAlignment="1">
      <alignment horizontal="center" vertical="center" shrinkToFit="1"/>
    </xf>
    <xf numFmtId="38" fontId="7" fillId="2" borderId="43" xfId="1" applyFont="1" applyFill="1" applyBorder="1" applyAlignment="1">
      <alignment horizontal="center" vertical="center" shrinkToFit="1"/>
    </xf>
    <xf numFmtId="38" fontId="7" fillId="2" borderId="23" xfId="1" applyFont="1" applyFill="1" applyBorder="1" applyAlignment="1">
      <alignment horizontal="center" vertical="center" shrinkToFit="1"/>
    </xf>
    <xf numFmtId="38" fontId="7" fillId="0" borderId="10" xfId="1" applyFont="1" applyBorder="1" applyAlignment="1" applyProtection="1">
      <alignment vertical="center"/>
      <protection locked="0"/>
    </xf>
    <xf numFmtId="38" fontId="7" fillId="0" borderId="7" xfId="1" applyFont="1" applyBorder="1" applyAlignment="1" applyProtection="1">
      <alignment vertical="center"/>
      <protection locked="0"/>
    </xf>
    <xf numFmtId="38" fontId="7" fillId="0" borderId="33" xfId="1" applyFont="1" applyBorder="1" applyAlignment="1" applyProtection="1">
      <alignment vertical="center"/>
      <protection locked="0"/>
    </xf>
    <xf numFmtId="38" fontId="7" fillId="0" borderId="64" xfId="1" applyFont="1" applyBorder="1" applyAlignment="1" applyProtection="1">
      <alignment vertical="center"/>
      <protection locked="0"/>
    </xf>
    <xf numFmtId="38" fontId="7" fillId="0" borderId="13" xfId="1" applyFont="1" applyBorder="1" applyAlignment="1" applyProtection="1">
      <alignment vertical="center"/>
      <protection locked="0"/>
    </xf>
    <xf numFmtId="38" fontId="7" fillId="2" borderId="18" xfId="1" applyFont="1" applyFill="1" applyBorder="1" applyAlignment="1">
      <alignment horizontal="center" vertical="center" shrinkToFit="1"/>
    </xf>
    <xf numFmtId="38" fontId="7" fillId="2" borderId="19" xfId="1" applyFont="1" applyFill="1" applyBorder="1" applyAlignment="1">
      <alignment horizontal="center" vertical="center" shrinkToFit="1"/>
    </xf>
    <xf numFmtId="38" fontId="7" fillId="2" borderId="66" xfId="1" applyNumberFormat="1" applyFont="1" applyFill="1" applyBorder="1" applyAlignment="1">
      <alignment vertical="center"/>
    </xf>
    <xf numFmtId="38" fontId="3" fillId="2" borderId="16" xfId="1" applyFont="1" applyFill="1" applyBorder="1" applyAlignment="1">
      <alignment vertical="center"/>
    </xf>
    <xf numFmtId="38" fontId="3" fillId="4" borderId="17" xfId="1" applyFont="1" applyFill="1" applyBorder="1" applyAlignment="1">
      <alignment vertical="center"/>
    </xf>
    <xf numFmtId="38" fontId="3" fillId="2" borderId="43" xfId="1" applyFont="1" applyFill="1" applyBorder="1" applyAlignment="1">
      <alignment vertical="center"/>
    </xf>
    <xf numFmtId="38" fontId="7" fillId="7" borderId="80" xfId="1" applyFont="1" applyFill="1" applyBorder="1" applyAlignment="1" applyProtection="1">
      <alignment vertical="center"/>
    </xf>
    <xf numFmtId="38" fontId="7" fillId="7" borderId="59" xfId="1" applyFont="1" applyFill="1" applyBorder="1" applyAlignment="1" applyProtection="1">
      <alignment vertical="center"/>
    </xf>
    <xf numFmtId="38" fontId="7" fillId="7" borderId="19" xfId="1" applyFont="1" applyFill="1" applyBorder="1" applyAlignment="1" applyProtection="1">
      <alignment vertical="center"/>
    </xf>
    <xf numFmtId="38" fontId="7" fillId="7" borderId="45" xfId="1" applyNumberFormat="1" applyFont="1" applyFill="1" applyBorder="1" applyAlignment="1" applyProtection="1">
      <alignment vertical="center"/>
    </xf>
    <xf numFmtId="38" fontId="7" fillId="7" borderId="41" xfId="1" applyFont="1" applyFill="1" applyBorder="1" applyAlignment="1" applyProtection="1">
      <alignment vertical="center"/>
    </xf>
    <xf numFmtId="38" fontId="7" fillId="7" borderId="32" xfId="1" applyFont="1" applyFill="1" applyBorder="1" applyAlignment="1" applyProtection="1">
      <alignment vertical="center"/>
    </xf>
    <xf numFmtId="38" fontId="7" fillId="7" borderId="66" xfId="1" applyNumberFormat="1" applyFont="1" applyFill="1" applyBorder="1" applyAlignment="1" applyProtection="1">
      <alignment vertical="center"/>
    </xf>
    <xf numFmtId="38" fontId="7" fillId="2" borderId="23" xfId="1" applyFont="1" applyFill="1" applyBorder="1" applyAlignment="1">
      <alignment horizontal="left" vertical="center"/>
    </xf>
    <xf numFmtId="38" fontId="8" fillId="2" borderId="22" xfId="1" applyFont="1" applyFill="1" applyBorder="1" applyAlignment="1">
      <alignment horizontal="left" vertical="center"/>
    </xf>
    <xf numFmtId="38" fontId="7" fillId="2" borderId="47" xfId="1" applyFont="1" applyFill="1" applyBorder="1" applyAlignment="1">
      <alignment vertical="center"/>
    </xf>
    <xf numFmtId="177" fontId="7" fillId="2" borderId="65" xfId="1" applyNumberFormat="1" applyFont="1" applyFill="1" applyBorder="1" applyAlignment="1">
      <alignment vertical="center"/>
    </xf>
    <xf numFmtId="177" fontId="7" fillId="2" borderId="47" xfId="1" applyNumberFormat="1" applyFont="1" applyFill="1" applyBorder="1" applyAlignment="1">
      <alignment vertical="center"/>
    </xf>
    <xf numFmtId="177" fontId="7" fillId="2" borderId="30" xfId="1" applyNumberFormat="1" applyFont="1" applyFill="1" applyBorder="1" applyAlignment="1">
      <alignment vertical="center"/>
    </xf>
    <xf numFmtId="38" fontId="7" fillId="2" borderId="0" xfId="1" applyFont="1" applyFill="1" applyBorder="1" applyAlignment="1">
      <alignment vertical="center"/>
    </xf>
    <xf numFmtId="38" fontId="7" fillId="2" borderId="69" xfId="1" applyFont="1" applyFill="1" applyBorder="1" applyAlignment="1">
      <alignment vertical="center"/>
    </xf>
    <xf numFmtId="177" fontId="7" fillId="2" borderId="46" xfId="1" applyNumberFormat="1" applyFont="1" applyFill="1" applyBorder="1" applyAlignment="1">
      <alignment vertical="center"/>
    </xf>
    <xf numFmtId="38" fontId="7" fillId="2" borderId="26" xfId="1" applyFont="1" applyFill="1" applyBorder="1" applyAlignment="1">
      <alignment horizontal="center" vertical="center"/>
    </xf>
    <xf numFmtId="38" fontId="7" fillId="7" borderId="72" xfId="1" applyFont="1" applyFill="1" applyBorder="1" applyAlignment="1" applyProtection="1">
      <alignment vertical="center"/>
    </xf>
    <xf numFmtId="38" fontId="7" fillId="2" borderId="51" xfId="1" applyFont="1" applyFill="1" applyBorder="1" applyAlignment="1" applyProtection="1">
      <alignment vertical="center"/>
      <protection locked="0"/>
    </xf>
    <xf numFmtId="38" fontId="7" fillId="2" borderId="77" xfId="1" applyFont="1" applyFill="1" applyBorder="1" applyAlignment="1">
      <alignment vertical="center"/>
    </xf>
    <xf numFmtId="38" fontId="7" fillId="7" borderId="77" xfId="1" applyFont="1" applyFill="1" applyBorder="1" applyAlignment="1" applyProtection="1">
      <alignment vertical="center"/>
    </xf>
    <xf numFmtId="38" fontId="7" fillId="8" borderId="24" xfId="1" applyFont="1" applyFill="1" applyBorder="1" applyAlignment="1" applyProtection="1">
      <alignment vertical="center"/>
      <protection locked="0"/>
    </xf>
    <xf numFmtId="38" fontId="7" fillId="2" borderId="63" xfId="1" applyFont="1" applyFill="1" applyBorder="1" applyAlignment="1">
      <alignment vertical="center"/>
    </xf>
    <xf numFmtId="38" fontId="7" fillId="2" borderId="51" xfId="1" applyFont="1" applyFill="1" applyBorder="1" applyAlignment="1">
      <alignment vertical="center"/>
    </xf>
    <xf numFmtId="38" fontId="7" fillId="2" borderId="68" xfId="1" applyFont="1" applyFill="1" applyBorder="1" applyAlignment="1">
      <alignment vertical="center"/>
    </xf>
    <xf numFmtId="38" fontId="7" fillId="2" borderId="39" xfId="1" applyFont="1" applyFill="1" applyBorder="1" applyAlignment="1">
      <alignment vertical="center"/>
    </xf>
    <xf numFmtId="38" fontId="7" fillId="2" borderId="26" xfId="1" applyFont="1" applyFill="1" applyBorder="1" applyAlignment="1" applyProtection="1">
      <alignment horizontal="center" vertical="center"/>
    </xf>
    <xf numFmtId="38" fontId="7" fillId="2" borderId="23" xfId="1" applyFont="1" applyFill="1" applyBorder="1" applyAlignment="1" applyProtection="1">
      <alignment vertical="center"/>
    </xf>
    <xf numFmtId="38" fontId="7" fillId="2" borderId="26" xfId="1" applyFont="1" applyFill="1" applyBorder="1" applyAlignment="1" applyProtection="1">
      <alignment vertical="center"/>
    </xf>
    <xf numFmtId="38" fontId="7" fillId="2" borderId="58" xfId="1" applyFont="1" applyFill="1" applyBorder="1" applyAlignment="1">
      <alignment vertical="center"/>
    </xf>
    <xf numFmtId="38" fontId="7" fillId="2" borderId="80" xfId="1" applyFont="1" applyFill="1" applyBorder="1" applyAlignment="1" applyProtection="1">
      <alignment horizontal="center" vertical="center"/>
    </xf>
    <xf numFmtId="38" fontId="7" fillId="2" borderId="35" xfId="1" applyFont="1" applyFill="1" applyBorder="1" applyAlignment="1" applyProtection="1">
      <alignment horizontal="center" vertical="center"/>
    </xf>
    <xf numFmtId="38" fontId="3" fillId="4" borderId="13" xfId="1" applyFont="1" applyFill="1" applyBorder="1" applyAlignment="1">
      <alignment vertical="center"/>
    </xf>
    <xf numFmtId="38" fontId="1" fillId="4" borderId="64" xfId="1" applyFont="1" applyFill="1" applyBorder="1" applyAlignment="1">
      <alignment horizontal="left" vertical="center" shrinkToFit="1"/>
    </xf>
    <xf numFmtId="38" fontId="1" fillId="4" borderId="10" xfId="1" applyFont="1" applyFill="1" applyBorder="1" applyAlignment="1">
      <alignment horizontal="left" vertical="center" shrinkToFit="1"/>
    </xf>
    <xf numFmtId="38" fontId="3" fillId="4" borderId="10" xfId="1" applyFont="1" applyFill="1" applyBorder="1" applyAlignment="1">
      <alignment vertical="center"/>
    </xf>
    <xf numFmtId="38" fontId="3" fillId="4" borderId="11" xfId="1" applyFont="1" applyFill="1" applyBorder="1" applyAlignment="1">
      <alignment vertical="center"/>
    </xf>
    <xf numFmtId="38" fontId="3" fillId="4" borderId="14" xfId="1" applyFont="1" applyFill="1" applyBorder="1" applyAlignment="1">
      <alignment vertical="center"/>
    </xf>
    <xf numFmtId="38" fontId="1" fillId="4" borderId="3" xfId="1" applyFont="1" applyFill="1" applyBorder="1" applyAlignment="1">
      <alignment horizontal="center" vertical="center" shrinkToFit="1"/>
    </xf>
    <xf numFmtId="38" fontId="1" fillId="4" borderId="71" xfId="1" applyFont="1" applyFill="1" applyBorder="1" applyAlignment="1">
      <alignment horizontal="center" vertical="center" shrinkToFit="1"/>
    </xf>
    <xf numFmtId="38" fontId="1" fillId="4" borderId="43" xfId="1" applyFont="1" applyFill="1" applyBorder="1" applyAlignment="1">
      <alignment horizontal="center" vertical="center"/>
    </xf>
    <xf numFmtId="38" fontId="1" fillId="4" borderId="22" xfId="1" applyFont="1" applyFill="1" applyBorder="1" applyAlignment="1">
      <alignment horizontal="center" vertical="center"/>
    </xf>
    <xf numFmtId="38" fontId="3" fillId="4" borderId="78" xfId="1" applyFont="1" applyFill="1" applyBorder="1" applyAlignment="1">
      <alignment vertical="center"/>
    </xf>
    <xf numFmtId="38" fontId="1" fillId="4" borderId="11" xfId="1" applyFont="1" applyFill="1" applyBorder="1" applyAlignment="1">
      <alignment horizontal="left" vertical="center" shrinkToFit="1"/>
    </xf>
    <xf numFmtId="38" fontId="1" fillId="4" borderId="28" xfId="1" applyFont="1" applyFill="1" applyBorder="1" applyAlignment="1">
      <alignment horizontal="left" vertical="center" shrinkToFit="1"/>
    </xf>
    <xf numFmtId="38" fontId="1" fillId="4" borderId="44" xfId="1" applyFont="1" applyFill="1" applyBorder="1" applyAlignment="1">
      <alignment horizontal="center" vertical="center"/>
    </xf>
    <xf numFmtId="38" fontId="1" fillId="4" borderId="3" xfId="1" applyFont="1" applyFill="1" applyBorder="1" applyAlignment="1">
      <alignment horizontal="center" vertical="center"/>
    </xf>
    <xf numFmtId="38" fontId="1" fillId="4" borderId="2" xfId="1" applyFont="1" applyFill="1" applyBorder="1" applyAlignment="1" applyProtection="1">
      <alignment horizontal="center" vertical="center"/>
      <protection locked="0"/>
    </xf>
    <xf numFmtId="179" fontId="9" fillId="2" borderId="16" xfId="0" applyNumberFormat="1" applyFont="1" applyFill="1" applyBorder="1" applyAlignment="1">
      <alignment vertical="center" shrinkToFit="1"/>
    </xf>
    <xf numFmtId="38" fontId="7" fillId="7" borderId="52" xfId="1" applyFont="1" applyFill="1" applyBorder="1" applyAlignment="1">
      <alignment vertical="center"/>
    </xf>
    <xf numFmtId="38" fontId="7" fillId="7" borderId="11" xfId="1" applyFont="1" applyFill="1" applyBorder="1" applyAlignment="1">
      <alignment vertical="center"/>
    </xf>
    <xf numFmtId="38" fontId="7" fillId="7" borderId="24" xfId="1" applyFont="1" applyFill="1" applyBorder="1" applyAlignment="1" applyProtection="1">
      <alignment vertical="center"/>
      <protection locked="0"/>
    </xf>
    <xf numFmtId="38" fontId="7" fillId="7" borderId="69" xfId="1" applyFont="1" applyFill="1" applyBorder="1" applyAlignment="1">
      <alignment vertical="center"/>
    </xf>
    <xf numFmtId="38" fontId="7" fillId="7" borderId="24" xfId="1" applyFont="1" applyFill="1" applyBorder="1" applyAlignment="1">
      <alignment vertical="center"/>
    </xf>
    <xf numFmtId="38" fontId="7" fillId="7" borderId="55" xfId="1" applyFont="1" applyFill="1" applyBorder="1" applyAlignment="1">
      <alignment vertical="center"/>
    </xf>
    <xf numFmtId="38" fontId="7" fillId="0" borderId="39" xfId="1" applyFont="1" applyFill="1" applyBorder="1" applyAlignment="1" applyProtection="1">
      <alignment vertical="center"/>
      <protection locked="0"/>
    </xf>
    <xf numFmtId="38" fontId="7" fillId="0" borderId="52" xfId="1" applyFont="1" applyFill="1" applyBorder="1" applyAlignment="1" applyProtection="1">
      <alignment vertical="center"/>
      <protection locked="0"/>
    </xf>
    <xf numFmtId="38" fontId="7" fillId="0" borderId="24" xfId="1" applyFont="1" applyFill="1" applyBorder="1" applyAlignment="1" applyProtection="1">
      <alignment vertical="center"/>
      <protection locked="0"/>
    </xf>
    <xf numFmtId="38" fontId="3" fillId="2" borderId="43" xfId="1" applyFont="1" applyFill="1" applyBorder="1" applyAlignment="1">
      <alignment horizontal="center" vertical="center"/>
    </xf>
    <xf numFmtId="38" fontId="7" fillId="2" borderId="23" xfId="1" applyFont="1" applyFill="1" applyBorder="1" applyAlignment="1">
      <alignment vertical="center"/>
    </xf>
    <xf numFmtId="38" fontId="7" fillId="2" borderId="77" xfId="1" applyFont="1" applyFill="1" applyBorder="1" applyAlignment="1">
      <alignment horizontal="center" vertical="center"/>
    </xf>
    <xf numFmtId="38" fontId="7" fillId="2" borderId="57" xfId="1" applyFont="1" applyFill="1" applyBorder="1" applyAlignment="1">
      <alignment horizontal="center" vertical="center"/>
    </xf>
    <xf numFmtId="38" fontId="7" fillId="2" borderId="50" xfId="1" applyFont="1" applyFill="1" applyBorder="1" applyAlignment="1">
      <alignment horizontal="center" vertical="center"/>
    </xf>
    <xf numFmtId="38" fontId="7" fillId="8" borderId="39" xfId="1" applyFont="1" applyFill="1" applyBorder="1" applyAlignment="1" applyProtection="1">
      <alignment vertical="center"/>
      <protection locked="0"/>
    </xf>
    <xf numFmtId="38" fontId="7" fillId="2" borderId="57" xfId="1" applyFont="1" applyFill="1" applyBorder="1" applyAlignment="1" applyProtection="1">
      <alignment vertical="center"/>
    </xf>
    <xf numFmtId="38" fontId="3" fillId="2" borderId="1" xfId="1" applyFont="1" applyFill="1" applyBorder="1" applyAlignment="1">
      <alignment horizontal="center" vertical="center" shrinkToFit="1"/>
    </xf>
    <xf numFmtId="38" fontId="7" fillId="0" borderId="36" xfId="1" applyNumberFormat="1" applyFont="1" applyBorder="1" applyAlignment="1" applyProtection="1">
      <alignment vertical="center"/>
      <protection locked="0"/>
    </xf>
    <xf numFmtId="178" fontId="7" fillId="9" borderId="39" xfId="1" applyNumberFormat="1" applyFont="1" applyFill="1" applyBorder="1" applyAlignment="1" applyProtection="1">
      <alignment horizontal="right" vertical="center" shrinkToFit="1"/>
      <protection locked="0"/>
    </xf>
    <xf numFmtId="178" fontId="7" fillId="9" borderId="52" xfId="1" applyNumberFormat="1" applyFont="1" applyFill="1" applyBorder="1" applyAlignment="1" applyProtection="1">
      <alignment horizontal="right" vertical="center" shrinkToFit="1"/>
      <protection locked="0"/>
    </xf>
    <xf numFmtId="178" fontId="7" fillId="9" borderId="24" xfId="1" applyNumberFormat="1" applyFont="1" applyFill="1" applyBorder="1" applyAlignment="1" applyProtection="1">
      <alignment horizontal="right" vertical="center" shrinkToFit="1"/>
      <protection locked="0"/>
    </xf>
    <xf numFmtId="178" fontId="7" fillId="9" borderId="56" xfId="1" applyNumberFormat="1" applyFont="1" applyFill="1" applyBorder="1" applyAlignment="1" applyProtection="1">
      <alignment horizontal="right" vertical="center" shrinkToFit="1"/>
      <protection locked="0"/>
    </xf>
    <xf numFmtId="38" fontId="7" fillId="2" borderId="24" xfId="1" applyNumberFormat="1" applyFont="1" applyFill="1" applyBorder="1" applyAlignment="1">
      <alignment vertical="center"/>
    </xf>
    <xf numFmtId="38" fontId="3" fillId="9" borderId="0" xfId="1" applyFont="1" applyFill="1" applyAlignment="1">
      <alignment vertical="center"/>
    </xf>
    <xf numFmtId="38" fontId="3" fillId="0" borderId="0" xfId="1" applyFont="1" applyFill="1" applyAlignment="1">
      <alignment vertical="center"/>
    </xf>
    <xf numFmtId="38" fontId="0" fillId="0" borderId="46" xfId="1" applyFont="1" applyBorder="1" applyAlignment="1" applyProtection="1">
      <alignment horizontal="center" vertical="center"/>
      <protection locked="0"/>
    </xf>
    <xf numFmtId="38" fontId="12" fillId="0" borderId="0" xfId="1" applyFont="1" applyAlignment="1">
      <alignment vertical="center"/>
    </xf>
    <xf numFmtId="38" fontId="12" fillId="0" borderId="0" xfId="1" applyNumberFormat="1" applyFont="1" applyAlignment="1">
      <alignment vertical="center"/>
    </xf>
    <xf numFmtId="38" fontId="3" fillId="4" borderId="14" xfId="1" applyFont="1" applyFill="1" applyBorder="1" applyAlignment="1" applyProtection="1">
      <alignment horizontal="left" vertical="center"/>
    </xf>
    <xf numFmtId="38" fontId="3" fillId="4" borderId="83" xfId="1" applyFont="1" applyFill="1" applyBorder="1" applyAlignment="1" applyProtection="1">
      <alignment horizontal="left" vertical="center"/>
    </xf>
    <xf numFmtId="38" fontId="1" fillId="4" borderId="29" xfId="1" applyFont="1" applyFill="1" applyBorder="1" applyAlignment="1">
      <alignment horizontal="center" vertical="center" shrinkToFit="1"/>
    </xf>
    <xf numFmtId="38" fontId="1" fillId="4" borderId="81" xfId="1" applyFont="1" applyFill="1" applyBorder="1" applyAlignment="1">
      <alignment horizontal="center" vertical="center" shrinkToFit="1"/>
    </xf>
    <xf numFmtId="38" fontId="1" fillId="4" borderId="31" xfId="1" applyFont="1" applyFill="1" applyBorder="1" applyAlignment="1">
      <alignment horizontal="center" vertical="center" shrinkToFit="1"/>
    </xf>
    <xf numFmtId="38" fontId="1" fillId="6" borderId="75" xfId="1" applyFont="1" applyFill="1" applyBorder="1" applyAlignment="1">
      <alignment horizontal="center" vertical="center" shrinkToFit="1"/>
    </xf>
    <xf numFmtId="38" fontId="1" fillId="6" borderId="12" xfId="1" applyFont="1" applyFill="1" applyBorder="1" applyAlignment="1">
      <alignment horizontal="center" vertical="center" shrinkToFit="1"/>
    </xf>
    <xf numFmtId="38" fontId="1" fillId="6" borderId="82" xfId="1" applyFont="1" applyFill="1" applyBorder="1" applyAlignment="1">
      <alignment horizontal="center" vertical="center" shrinkToFit="1"/>
    </xf>
    <xf numFmtId="38" fontId="1" fillId="6" borderId="9" xfId="1" applyFont="1" applyFill="1" applyBorder="1" applyAlignment="1">
      <alignment horizontal="center" vertical="center" shrinkToFit="1"/>
    </xf>
    <xf numFmtId="38" fontId="1" fillId="4" borderId="10" xfId="1" applyFont="1" applyFill="1" applyBorder="1" applyAlignment="1" applyProtection="1">
      <alignment horizontal="left" vertical="center"/>
    </xf>
    <xf numFmtId="38" fontId="1" fillId="4" borderId="35" xfId="1" applyFont="1" applyFill="1" applyBorder="1" applyAlignment="1" applyProtection="1">
      <alignment horizontal="left" vertical="center"/>
    </xf>
    <xf numFmtId="38" fontId="3" fillId="6" borderId="65" xfId="1" applyFont="1" applyFill="1" applyBorder="1" applyAlignment="1">
      <alignment horizontal="right" vertical="center"/>
    </xf>
    <xf numFmtId="0" fontId="0" fillId="6" borderId="63" xfId="0" applyFill="1" applyBorder="1" applyAlignment="1">
      <alignment vertical="center"/>
    </xf>
    <xf numFmtId="0" fontId="0" fillId="6" borderId="38" xfId="0" applyFill="1" applyBorder="1" applyAlignment="1">
      <alignment vertical="center"/>
    </xf>
    <xf numFmtId="38" fontId="3" fillId="6" borderId="48" xfId="1" applyFont="1" applyFill="1" applyBorder="1" applyAlignment="1">
      <alignment horizontal="right" vertical="center"/>
    </xf>
    <xf numFmtId="0" fontId="0" fillId="6" borderId="16" xfId="0" applyFill="1" applyBorder="1" applyAlignment="1">
      <alignment vertical="center"/>
    </xf>
    <xf numFmtId="0" fontId="0" fillId="6" borderId="18" xfId="0" applyFill="1" applyBorder="1" applyAlignment="1">
      <alignment vertical="center"/>
    </xf>
    <xf numFmtId="38" fontId="6" fillId="0" borderId="0" xfId="1" applyFont="1" applyAlignment="1">
      <alignment horizontal="center" vertical="center"/>
    </xf>
    <xf numFmtId="38" fontId="1" fillId="4" borderId="64" xfId="1" applyFont="1" applyFill="1" applyBorder="1" applyAlignment="1" applyProtection="1">
      <alignment horizontal="left" vertical="center"/>
    </xf>
    <xf numFmtId="38" fontId="1" fillId="4" borderId="80" xfId="1" applyFont="1" applyFill="1" applyBorder="1" applyAlignment="1" applyProtection="1">
      <alignment horizontal="left" vertical="center"/>
    </xf>
    <xf numFmtId="38" fontId="1" fillId="4" borderId="3" xfId="1" applyFont="1" applyFill="1" applyBorder="1" applyAlignment="1">
      <alignment horizontal="left" vertical="center" shrinkToFit="1"/>
    </xf>
    <xf numFmtId="38" fontId="1" fillId="4" borderId="2" xfId="1" applyFont="1" applyFill="1" applyBorder="1" applyAlignment="1">
      <alignment horizontal="left" vertical="center" shrinkToFit="1"/>
    </xf>
    <xf numFmtId="38" fontId="1" fillId="4" borderId="3" xfId="1" applyFont="1" applyFill="1" applyBorder="1" applyAlignment="1" applyProtection="1">
      <alignment horizontal="left" vertical="center"/>
      <protection locked="0"/>
    </xf>
    <xf numFmtId="0" fontId="0" fillId="4" borderId="1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38" fontId="3" fillId="6" borderId="3" xfId="1" applyFont="1" applyFill="1" applyBorder="1" applyAlignment="1">
      <alignment horizontal="center" vertical="center" wrapText="1"/>
    </xf>
    <xf numFmtId="38" fontId="3" fillId="6" borderId="45" xfId="1" applyFont="1" applyFill="1" applyBorder="1" applyAlignment="1">
      <alignment horizontal="center" vertical="center" wrapText="1"/>
    </xf>
    <xf numFmtId="38" fontId="1" fillId="6" borderId="81" xfId="1" applyFont="1" applyFill="1" applyBorder="1" applyAlignment="1">
      <alignment horizontal="center" vertical="center" shrinkToFit="1"/>
    </xf>
    <xf numFmtId="38" fontId="1" fillId="6" borderId="63" xfId="1" applyFont="1" applyFill="1" applyBorder="1" applyAlignment="1">
      <alignment horizontal="center" vertical="center" shrinkToFit="1"/>
    </xf>
    <xf numFmtId="38" fontId="3" fillId="6" borderId="65" xfId="0" applyNumberFormat="1" applyFont="1" applyFill="1" applyBorder="1" applyAlignment="1">
      <alignment horizontal="right" vertical="center"/>
    </xf>
    <xf numFmtId="38" fontId="3" fillId="6" borderId="25" xfId="1" applyFont="1" applyFill="1" applyBorder="1" applyAlignment="1">
      <alignment horizontal="center" vertical="center"/>
    </xf>
    <xf numFmtId="38" fontId="3" fillId="6" borderId="27" xfId="1" applyFont="1" applyFill="1" applyBorder="1" applyAlignment="1">
      <alignment horizontal="center" vertical="center"/>
    </xf>
    <xf numFmtId="38" fontId="3" fillId="6" borderId="82" xfId="1" applyFont="1" applyFill="1" applyBorder="1" applyAlignment="1">
      <alignment horizontal="center" vertical="center"/>
    </xf>
    <xf numFmtId="38" fontId="3" fillId="6" borderId="9" xfId="1" applyFont="1" applyFill="1" applyBorder="1" applyAlignment="1">
      <alignment horizontal="center" vertical="center"/>
    </xf>
    <xf numFmtId="38" fontId="9" fillId="4" borderId="3" xfId="1" applyFont="1" applyFill="1" applyBorder="1" applyAlignment="1">
      <alignment horizontal="left" vertical="center"/>
    </xf>
    <xf numFmtId="38" fontId="9" fillId="4" borderId="1" xfId="1" applyFont="1" applyFill="1" applyBorder="1" applyAlignment="1">
      <alignment horizontal="left" vertical="center"/>
    </xf>
    <xf numFmtId="38" fontId="9" fillId="4" borderId="2" xfId="1" applyFont="1" applyFill="1" applyBorder="1" applyAlignment="1">
      <alignment horizontal="left" vertical="center"/>
    </xf>
    <xf numFmtId="38" fontId="6" fillId="0" borderId="0" xfId="1" applyFont="1" applyAlignment="1" applyProtection="1">
      <alignment horizontal="center" vertical="center"/>
      <protection locked="0"/>
    </xf>
    <xf numFmtId="38" fontId="1" fillId="4" borderId="3" xfId="1" applyFont="1" applyFill="1" applyBorder="1" applyAlignment="1">
      <alignment horizontal="left" vertical="center"/>
    </xf>
    <xf numFmtId="38" fontId="1" fillId="4" borderId="1" xfId="1" applyFont="1" applyFill="1" applyBorder="1" applyAlignment="1">
      <alignment horizontal="left" vertical="center"/>
    </xf>
    <xf numFmtId="38" fontId="1" fillId="4" borderId="31" xfId="1" applyFont="1" applyFill="1" applyBorder="1" applyAlignment="1">
      <alignment horizontal="left" vertical="center"/>
    </xf>
    <xf numFmtId="38" fontId="1" fillId="4" borderId="26" xfId="1" applyFont="1" applyFill="1" applyBorder="1" applyAlignment="1">
      <alignment horizontal="left" vertical="center"/>
    </xf>
    <xf numFmtId="0" fontId="0" fillId="4" borderId="32" xfId="0" applyFill="1" applyBorder="1" applyAlignment="1">
      <alignment horizontal="left" vertical="center"/>
    </xf>
    <xf numFmtId="38" fontId="1" fillId="4" borderId="29" xfId="1" applyFont="1" applyFill="1" applyBorder="1" applyAlignment="1">
      <alignment horizontal="center" vertical="center"/>
    </xf>
    <xf numFmtId="0" fontId="0" fillId="4" borderId="30" xfId="0" applyFill="1" applyBorder="1" applyAlignment="1">
      <alignment vertical="center"/>
    </xf>
    <xf numFmtId="38" fontId="1" fillId="4" borderId="81" xfId="1" applyFont="1" applyFill="1" applyBorder="1" applyAlignment="1">
      <alignment horizontal="left" vertical="center"/>
    </xf>
    <xf numFmtId="38" fontId="1" fillId="4" borderId="0" xfId="1" applyFont="1" applyFill="1" applyBorder="1" applyAlignment="1">
      <alignment horizontal="left" vertical="center"/>
    </xf>
    <xf numFmtId="0" fontId="0" fillId="4" borderId="68" xfId="0" applyFill="1" applyBorder="1" applyAlignment="1">
      <alignment horizontal="left" vertical="center"/>
    </xf>
    <xf numFmtId="38" fontId="1" fillId="4" borderId="1" xfId="1" applyFont="1" applyFill="1" applyBorder="1" applyAlignment="1">
      <alignment horizontal="left" vertical="center" shrinkToFit="1"/>
    </xf>
    <xf numFmtId="38" fontId="3" fillId="6" borderId="48" xfId="0" applyNumberFormat="1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3" borderId="53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61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4" borderId="51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38" fontId="1" fillId="2" borderId="3" xfId="1" applyFont="1" applyFill="1" applyBorder="1" applyAlignment="1">
      <alignment horizontal="left" vertical="center"/>
    </xf>
    <xf numFmtId="38" fontId="1" fillId="2" borderId="2" xfId="1" applyFont="1" applyFill="1" applyBorder="1" applyAlignment="1">
      <alignment horizontal="left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3" fillId="2" borderId="71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38" fontId="3" fillId="2" borderId="81" xfId="1" applyFont="1" applyFill="1" applyBorder="1" applyAlignment="1">
      <alignment horizontal="center" vertical="center"/>
    </xf>
    <xf numFmtId="38" fontId="3" fillId="2" borderId="0" xfId="1" applyFont="1" applyFill="1" applyBorder="1" applyAlignment="1">
      <alignment horizontal="center" vertical="center"/>
    </xf>
    <xf numFmtId="38" fontId="3" fillId="2" borderId="68" xfId="1" applyFont="1" applyFill="1" applyBorder="1" applyAlignment="1">
      <alignment horizontal="center" vertical="center"/>
    </xf>
    <xf numFmtId="49" fontId="7" fillId="2" borderId="48" xfId="1" applyNumberFormat="1" applyFont="1" applyFill="1" applyBorder="1" applyAlignment="1">
      <alignment vertical="center" wrapText="1" shrinkToFit="1"/>
    </xf>
    <xf numFmtId="49" fontId="0" fillId="2" borderId="16" xfId="0" applyNumberFormat="1" applyFill="1" applyBorder="1" applyAlignment="1">
      <alignment vertical="center"/>
    </xf>
    <xf numFmtId="49" fontId="0" fillId="2" borderId="18" xfId="0" applyNumberFormat="1" applyFill="1" applyBorder="1" applyAlignment="1">
      <alignment vertical="center"/>
    </xf>
    <xf numFmtId="38" fontId="7" fillId="2" borderId="53" xfId="1" applyFont="1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2" borderId="37" xfId="0" applyFill="1" applyBorder="1" applyAlignment="1">
      <alignment vertical="center"/>
    </xf>
    <xf numFmtId="38" fontId="7" fillId="2" borderId="15" xfId="1" applyFont="1" applyFill="1" applyBorder="1" applyAlignment="1">
      <alignment vertical="center"/>
    </xf>
    <xf numFmtId="49" fontId="7" fillId="2" borderId="16" xfId="1" applyNumberFormat="1" applyFont="1" applyFill="1" applyBorder="1" applyAlignment="1">
      <alignment vertical="center" wrapText="1"/>
    </xf>
    <xf numFmtId="38" fontId="3" fillId="0" borderId="29" xfId="1" applyFont="1" applyBorder="1" applyAlignment="1" applyProtection="1">
      <alignment vertical="top" wrapText="1"/>
      <protection locked="0"/>
    </xf>
    <xf numFmtId="0" fontId="0" fillId="0" borderId="47" xfId="0" applyBorder="1" applyAlignment="1" applyProtection="1">
      <alignment vertical="top" wrapText="1"/>
      <protection locked="0"/>
    </xf>
    <xf numFmtId="0" fontId="0" fillId="0" borderId="30" xfId="0" applyBorder="1" applyAlignment="1" applyProtection="1">
      <alignment vertical="top" wrapText="1"/>
      <protection locked="0"/>
    </xf>
    <xf numFmtId="0" fontId="0" fillId="0" borderId="81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68" xfId="0" applyBorder="1" applyAlignment="1" applyProtection="1">
      <alignment vertical="top" wrapText="1"/>
      <protection locked="0"/>
    </xf>
    <xf numFmtId="0" fontId="0" fillId="0" borderId="31" xfId="0" applyBorder="1" applyAlignment="1" applyProtection="1">
      <alignment vertical="top" wrapText="1"/>
      <protection locked="0"/>
    </xf>
    <xf numFmtId="0" fontId="0" fillId="0" borderId="26" xfId="0" applyBorder="1" applyAlignment="1" applyProtection="1">
      <alignment vertical="top" wrapText="1"/>
      <protection locked="0"/>
    </xf>
    <xf numFmtId="0" fontId="0" fillId="0" borderId="32" xfId="0" applyBorder="1" applyAlignment="1" applyProtection="1">
      <alignment vertical="top" wrapText="1"/>
      <protection locked="0"/>
    </xf>
    <xf numFmtId="49" fontId="7" fillId="2" borderId="48" xfId="1" applyNumberFormat="1" applyFont="1" applyFill="1" applyBorder="1" applyAlignment="1">
      <alignment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2" borderId="18" xfId="0" applyNumberFormat="1" applyFill="1" applyBorder="1" applyAlignment="1">
      <alignment vertical="center" wrapText="1"/>
    </xf>
    <xf numFmtId="49" fontId="7" fillId="2" borderId="16" xfId="1" applyNumberFormat="1" applyFont="1" applyFill="1" applyBorder="1" applyAlignment="1" applyProtection="1">
      <alignment vertical="center" wrapText="1"/>
      <protection locked="0"/>
    </xf>
    <xf numFmtId="0" fontId="0" fillId="2" borderId="16" xfId="0" applyNumberFormat="1" applyFill="1" applyBorder="1" applyAlignment="1" applyProtection="1">
      <alignment vertical="center" wrapText="1"/>
      <protection locked="0"/>
    </xf>
    <xf numFmtId="0" fontId="8" fillId="2" borderId="29" xfId="0" applyFont="1" applyFill="1" applyBorder="1" applyAlignment="1" applyProtection="1">
      <alignment horizontal="center" vertical="center"/>
    </xf>
    <xf numFmtId="0" fontId="8" fillId="2" borderId="81" xfId="0" applyFont="1" applyFill="1" applyBorder="1" applyAlignment="1" applyProtection="1">
      <alignment horizontal="center" vertical="center"/>
    </xf>
    <xf numFmtId="0" fontId="8" fillId="2" borderId="31" xfId="0" applyFont="1" applyFill="1" applyBorder="1" applyAlignment="1" applyProtection="1">
      <alignment horizontal="center" vertical="center"/>
    </xf>
    <xf numFmtId="49" fontId="7" fillId="2" borderId="48" xfId="0" applyNumberFormat="1" applyFont="1" applyFill="1" applyBorder="1" applyAlignment="1" applyProtection="1">
      <alignment horizontal="left" vertical="center" wrapText="1"/>
    </xf>
    <xf numFmtId="0" fontId="7" fillId="2" borderId="16" xfId="0" applyNumberFormat="1" applyFont="1" applyFill="1" applyBorder="1" applyAlignment="1" applyProtection="1">
      <alignment horizontal="left" vertical="center" wrapText="1"/>
    </xf>
    <xf numFmtId="0" fontId="7" fillId="2" borderId="18" xfId="0" applyNumberFormat="1" applyFont="1" applyFill="1" applyBorder="1" applyAlignment="1" applyProtection="1">
      <alignment horizontal="left" vertical="center" wrapText="1"/>
    </xf>
    <xf numFmtId="38" fontId="7" fillId="2" borderId="31" xfId="1" applyFont="1" applyFill="1" applyBorder="1" applyAlignment="1">
      <alignment horizontal="center" vertical="center"/>
    </xf>
    <xf numFmtId="38" fontId="7" fillId="2" borderId="26" xfId="1" applyFont="1" applyFill="1" applyBorder="1" applyAlignment="1">
      <alignment horizontal="center" vertical="center"/>
    </xf>
    <xf numFmtId="38" fontId="7" fillId="2" borderId="29" xfId="1" applyNumberFormat="1" applyFont="1" applyFill="1" applyBorder="1" applyAlignment="1">
      <alignment horizontal="center" vertical="center"/>
    </xf>
    <xf numFmtId="38" fontId="7" fillId="2" borderId="47" xfId="1" applyNumberFormat="1" applyFont="1" applyFill="1" applyBorder="1" applyAlignment="1">
      <alignment horizontal="center" vertical="center"/>
    </xf>
    <xf numFmtId="38" fontId="7" fillId="2" borderId="30" xfId="1" applyNumberFormat="1" applyFont="1" applyFill="1" applyBorder="1" applyAlignment="1">
      <alignment horizontal="center" vertical="center"/>
    </xf>
    <xf numFmtId="178" fontId="8" fillId="2" borderId="22" xfId="1" applyNumberFormat="1" applyFont="1" applyFill="1" applyBorder="1" applyAlignment="1">
      <alignment horizontal="center" vertical="top" wrapText="1"/>
    </xf>
    <xf numFmtId="178" fontId="8" fillId="2" borderId="23" xfId="1" applyNumberFormat="1" applyFont="1" applyFill="1" applyBorder="1" applyAlignment="1">
      <alignment horizontal="center" vertical="top" wrapText="1"/>
    </xf>
    <xf numFmtId="38" fontId="1" fillId="2" borderId="3" xfId="1" applyNumberFormat="1" applyFont="1" applyFill="1" applyBorder="1" applyAlignment="1">
      <alignment horizontal="center" vertical="center"/>
    </xf>
    <xf numFmtId="38" fontId="1" fillId="2" borderId="1" xfId="1" applyNumberFormat="1" applyFont="1" applyFill="1" applyBorder="1" applyAlignment="1">
      <alignment horizontal="center" vertical="center"/>
    </xf>
    <xf numFmtId="38" fontId="7" fillId="2" borderId="28" xfId="1" applyNumberFormat="1" applyFont="1" applyFill="1" applyBorder="1" applyAlignment="1">
      <alignment horizontal="center" vertical="center"/>
    </xf>
    <xf numFmtId="38" fontId="7" fillId="2" borderId="40" xfId="1" applyNumberFormat="1" applyFont="1" applyFill="1" applyBorder="1" applyAlignment="1">
      <alignment horizontal="center" vertical="center"/>
    </xf>
    <xf numFmtId="38" fontId="7" fillId="2" borderId="27" xfId="1" applyNumberFormat="1" applyFont="1" applyFill="1" applyBorder="1" applyAlignment="1">
      <alignment horizontal="center" vertical="center"/>
    </xf>
    <xf numFmtId="38" fontId="7" fillId="2" borderId="41" xfId="1" applyNumberFormat="1" applyFont="1" applyFill="1" applyBorder="1" applyAlignment="1">
      <alignment horizontal="center" vertical="center"/>
    </xf>
    <xf numFmtId="49" fontId="7" fillId="2" borderId="47" xfId="1" applyNumberFormat="1" applyFont="1" applyFill="1" applyBorder="1" applyAlignment="1">
      <alignment horizontal="center" vertical="center" wrapText="1"/>
    </xf>
    <xf numFmtId="49" fontId="7" fillId="2" borderId="30" xfId="1" applyNumberFormat="1" applyFont="1" applyFill="1" applyBorder="1" applyAlignment="1">
      <alignment horizontal="center" vertical="center" wrapText="1"/>
    </xf>
    <xf numFmtId="38" fontId="7" fillId="2" borderId="29" xfId="1" applyFont="1" applyFill="1" applyBorder="1" applyAlignment="1">
      <alignment horizontal="center" vertical="center"/>
    </xf>
    <xf numFmtId="38" fontId="7" fillId="2" borderId="47" xfId="1" applyFont="1" applyFill="1" applyBorder="1" applyAlignment="1">
      <alignment horizontal="center" vertical="center"/>
    </xf>
    <xf numFmtId="38" fontId="7" fillId="2" borderId="30" xfId="1" applyFont="1" applyFill="1" applyBorder="1" applyAlignment="1">
      <alignment horizontal="center" vertical="center"/>
    </xf>
    <xf numFmtId="38" fontId="1" fillId="2" borderId="3" xfId="1" applyFont="1" applyFill="1" applyBorder="1" applyAlignment="1">
      <alignment horizontal="center" vertical="center"/>
    </xf>
    <xf numFmtId="38" fontId="1" fillId="2" borderId="1" xfId="1" applyFont="1" applyFill="1" applyBorder="1" applyAlignment="1">
      <alignment horizontal="center" vertical="center"/>
    </xf>
    <xf numFmtId="38" fontId="7" fillId="2" borderId="28" xfId="1" applyFont="1" applyFill="1" applyBorder="1" applyAlignment="1">
      <alignment horizontal="center" vertical="center"/>
    </xf>
    <xf numFmtId="38" fontId="7" fillId="2" borderId="40" xfId="1" applyFont="1" applyFill="1" applyBorder="1" applyAlignment="1">
      <alignment horizontal="center" vertical="center"/>
    </xf>
    <xf numFmtId="38" fontId="7" fillId="2" borderId="27" xfId="1" applyFont="1" applyFill="1" applyBorder="1" applyAlignment="1">
      <alignment horizontal="center" vertical="center"/>
    </xf>
    <xf numFmtId="38" fontId="7" fillId="2" borderId="41" xfId="1" applyFont="1" applyFill="1" applyBorder="1" applyAlignment="1">
      <alignment horizontal="center" vertical="center"/>
    </xf>
    <xf numFmtId="38" fontId="7" fillId="2" borderId="25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146" name="Line 1">
          <a:extLst>
            <a:ext uri="{FF2B5EF4-FFF2-40B4-BE49-F238E27FC236}">
              <a16:creationId xmlns:a16="http://schemas.microsoft.com/office/drawing/2014/main" id="{00000000-0008-0000-0700-00007A040000}"/>
            </a:ext>
          </a:extLst>
        </xdr:cNvPr>
        <xdr:cNvSpPr>
          <a:spLocks noChangeShapeType="1"/>
        </xdr:cNvSpPr>
      </xdr:nvSpPr>
      <xdr:spPr bwMode="auto">
        <a:xfrm>
          <a:off x="123825" y="1447800"/>
          <a:ext cx="116205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0</xdr:row>
      <xdr:rowOff>19050</xdr:rowOff>
    </xdr:from>
    <xdr:to>
      <xdr:col>14</xdr:col>
      <xdr:colOff>342900</xdr:colOff>
      <xdr:row>4</xdr:row>
      <xdr:rowOff>19050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00000000-0008-0000-0800-0000020C0000}"/>
            </a:ext>
          </a:extLst>
        </xdr:cNvPr>
        <xdr:cNvSpPr txBox="1">
          <a:spLocks noChangeArrowheads="1"/>
        </xdr:cNvSpPr>
      </xdr:nvSpPr>
      <xdr:spPr bwMode="auto">
        <a:xfrm>
          <a:off x="7591425" y="19050"/>
          <a:ext cx="2171700" cy="914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月分以降の入力について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・所要額調べの時は、収入見込みを入力。４月から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月までの月平均を入力しても構わない。</a:t>
          </a:r>
        </a:p>
        <a:p>
          <a:pPr algn="l" rtl="0">
            <a:lnSpc>
              <a:spcPts val="15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・実績報告の時は、実績値を入力</a:t>
          </a:r>
        </a:p>
      </xdr:txBody>
    </xdr:sp>
    <xdr:clientData/>
  </xdr:twoCellAnchor>
  <xdr:twoCellAnchor>
    <xdr:from>
      <xdr:col>11</xdr:col>
      <xdr:colOff>152400</xdr:colOff>
      <xdr:row>3</xdr:row>
      <xdr:rowOff>219075</xdr:rowOff>
    </xdr:from>
    <xdr:to>
      <xdr:col>11</xdr:col>
      <xdr:colOff>514350</xdr:colOff>
      <xdr:row>5</xdr:row>
      <xdr:rowOff>219075</xdr:rowOff>
    </xdr:to>
    <xdr:sp macro="" textlink="">
      <xdr:nvSpPr>
        <xdr:cNvPr id="3483" name="AutoShape 3">
          <a:extLst>
            <a:ext uri="{FF2B5EF4-FFF2-40B4-BE49-F238E27FC236}">
              <a16:creationId xmlns:a16="http://schemas.microsoft.com/office/drawing/2014/main" id="{00000000-0008-0000-0800-00009B0D0000}"/>
            </a:ext>
          </a:extLst>
        </xdr:cNvPr>
        <xdr:cNvSpPr>
          <a:spLocks noChangeArrowheads="1"/>
        </xdr:cNvSpPr>
      </xdr:nvSpPr>
      <xdr:spPr bwMode="auto">
        <a:xfrm>
          <a:off x="7572375" y="904875"/>
          <a:ext cx="361950" cy="457200"/>
        </a:xfrm>
        <a:prstGeom prst="downArrow">
          <a:avLst>
            <a:gd name="adj1" fmla="val 50000"/>
            <a:gd name="adj2" fmla="val 3157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view="pageBreakPreview" zoomScaleNormal="100" zoomScaleSheetLayoutView="100" workbookViewId="0">
      <selection activeCell="C9" sqref="C9"/>
    </sheetView>
  </sheetViews>
  <sheetFormatPr defaultColWidth="9" defaultRowHeight="12" x14ac:dyDescent="0.2"/>
  <cols>
    <col min="1" max="1" width="7.08984375" style="7" customWidth="1"/>
    <col min="2" max="2" width="13.7265625" style="7" customWidth="1"/>
    <col min="3" max="3" width="7.36328125" style="7" customWidth="1"/>
    <col min="4" max="4" width="18" style="7" customWidth="1"/>
    <col min="5" max="9" width="15.6328125" style="7" customWidth="1"/>
    <col min="10" max="16384" width="9" style="7"/>
  </cols>
  <sheetData>
    <row r="1" spans="1:9" ht="14" x14ac:dyDescent="0.2">
      <c r="A1" s="6" t="s">
        <v>71</v>
      </c>
    </row>
    <row r="3" spans="1:9" ht="13" x14ac:dyDescent="0.2">
      <c r="A3" s="153"/>
      <c r="B3" s="462" t="s">
        <v>203</v>
      </c>
      <c r="C3" s="462"/>
      <c r="D3" s="462"/>
      <c r="E3" s="462"/>
      <c r="F3" s="462"/>
      <c r="G3" s="462"/>
      <c r="H3" s="462"/>
      <c r="I3" s="462"/>
    </row>
    <row r="4" spans="1:9" ht="13" x14ac:dyDescent="0.2">
      <c r="B4" s="152"/>
      <c r="C4" s="152"/>
      <c r="D4" s="152"/>
      <c r="E4" s="152"/>
      <c r="F4" s="152"/>
      <c r="G4" s="152"/>
      <c r="H4" s="152"/>
      <c r="I4" s="152"/>
    </row>
    <row r="5" spans="1:9" ht="15" customHeight="1" thickBot="1" x14ac:dyDescent="0.25">
      <c r="B5" s="152"/>
      <c r="C5" s="152"/>
      <c r="D5" s="152"/>
      <c r="E5" s="152"/>
      <c r="F5" s="152"/>
      <c r="G5" s="152"/>
      <c r="H5" s="152"/>
      <c r="I5" s="152"/>
    </row>
    <row r="6" spans="1:9" ht="15" customHeight="1" thickBot="1" x14ac:dyDescent="0.25">
      <c r="B6" s="203"/>
      <c r="C6" s="19"/>
      <c r="D6" s="152"/>
      <c r="F6" s="406" t="s">
        <v>105</v>
      </c>
      <c r="G6" s="467">
        <f>'総括表（その１・特養）'!C3</f>
        <v>0</v>
      </c>
      <c r="H6" s="468"/>
      <c r="I6" s="469"/>
    </row>
    <row r="7" spans="1:9" ht="15" customHeight="1" thickBot="1" x14ac:dyDescent="0.25">
      <c r="B7" s="203"/>
      <c r="C7" s="19"/>
      <c r="D7" s="152"/>
      <c r="F7" s="407" t="s">
        <v>106</v>
      </c>
      <c r="G7" s="442"/>
      <c r="H7" s="413" t="s">
        <v>107</v>
      </c>
      <c r="I7" s="205"/>
    </row>
    <row r="8" spans="1:9" ht="15" customHeight="1" thickBot="1" x14ac:dyDescent="0.25">
      <c r="B8" s="203"/>
      <c r="C8" s="19"/>
      <c r="D8" s="152"/>
      <c r="F8" s="465" t="s">
        <v>168</v>
      </c>
      <c r="G8" s="466"/>
      <c r="H8" s="414">
        <f>'総括表（その１・特養）'!C4</f>
        <v>0</v>
      </c>
      <c r="I8" s="415"/>
    </row>
    <row r="9" spans="1:9" ht="15" customHeight="1" x14ac:dyDescent="0.2">
      <c r="B9" s="203"/>
      <c r="C9" s="19"/>
      <c r="D9" s="152"/>
      <c r="F9" s="447" t="s">
        <v>108</v>
      </c>
      <c r="G9" s="401" t="s">
        <v>152</v>
      </c>
      <c r="H9" s="463">
        <f>'軽減実績管理表（特養）'!C3</f>
        <v>0</v>
      </c>
      <c r="I9" s="464"/>
    </row>
    <row r="10" spans="1:9" ht="15" customHeight="1" x14ac:dyDescent="0.2">
      <c r="B10" s="203"/>
      <c r="C10" s="19"/>
      <c r="D10" s="152"/>
      <c r="F10" s="448"/>
      <c r="G10" s="402" t="s">
        <v>163</v>
      </c>
      <c r="H10" s="454">
        <f>'軽減実績管理表（ショート）'!C3</f>
        <v>0</v>
      </c>
      <c r="I10" s="455"/>
    </row>
    <row r="11" spans="1:9" ht="15" customHeight="1" x14ac:dyDescent="0.2">
      <c r="B11" s="203"/>
      <c r="C11" s="19"/>
      <c r="D11" s="152"/>
      <c r="F11" s="448"/>
      <c r="G11" s="403" t="s">
        <v>164</v>
      </c>
      <c r="H11" s="454">
        <f>'軽減実績管理表（デイ）'!C3</f>
        <v>0</v>
      </c>
      <c r="I11" s="455"/>
    </row>
    <row r="12" spans="1:9" ht="15" customHeight="1" x14ac:dyDescent="0.2">
      <c r="B12" s="203"/>
      <c r="C12" s="19"/>
      <c r="D12" s="152"/>
      <c r="F12" s="448"/>
      <c r="G12" s="403" t="s">
        <v>155</v>
      </c>
      <c r="H12" s="454">
        <f>'軽減実績管理表（ヘルプ）'!C3</f>
        <v>0</v>
      </c>
      <c r="I12" s="455"/>
    </row>
    <row r="13" spans="1:9" ht="13.5" customHeight="1" thickBot="1" x14ac:dyDescent="0.25">
      <c r="F13" s="449"/>
      <c r="G13" s="400" t="s">
        <v>177</v>
      </c>
      <c r="H13" s="445">
        <f>'軽減実績管理表（小規模多機能型）'!C3</f>
        <v>0</v>
      </c>
      <c r="I13" s="446"/>
    </row>
    <row r="14" spans="1:9" ht="12.5" thickBot="1" x14ac:dyDescent="0.25">
      <c r="I14" s="210" t="s">
        <v>72</v>
      </c>
    </row>
    <row r="15" spans="1:9" x14ac:dyDescent="0.2">
      <c r="B15" s="246"/>
      <c r="C15" s="240"/>
      <c r="D15" s="247" t="s">
        <v>73</v>
      </c>
      <c r="E15" s="248" t="s">
        <v>142</v>
      </c>
      <c r="F15" s="249" t="s">
        <v>74</v>
      </c>
      <c r="G15" s="249" t="s">
        <v>75</v>
      </c>
      <c r="H15" s="249" t="s">
        <v>75</v>
      </c>
      <c r="I15" s="207" t="s">
        <v>76</v>
      </c>
    </row>
    <row r="16" spans="1:9" ht="13" x14ac:dyDescent="0.2">
      <c r="B16" s="472" t="s">
        <v>169</v>
      </c>
      <c r="C16" s="473"/>
      <c r="D16" s="230" t="s">
        <v>109</v>
      </c>
      <c r="E16" s="231" t="s">
        <v>143</v>
      </c>
      <c r="F16" s="232" t="s">
        <v>77</v>
      </c>
      <c r="G16" s="232" t="s">
        <v>77</v>
      </c>
      <c r="H16" s="232" t="s">
        <v>78</v>
      </c>
      <c r="I16" s="208"/>
    </row>
    <row r="17" spans="2:9" ht="12.5" thickBot="1" x14ac:dyDescent="0.25">
      <c r="B17" s="233"/>
      <c r="C17" s="234"/>
      <c r="D17" s="235" t="s">
        <v>0</v>
      </c>
      <c r="E17" s="236" t="s">
        <v>1</v>
      </c>
      <c r="F17" s="237" t="s">
        <v>2</v>
      </c>
      <c r="G17" s="237" t="s">
        <v>3</v>
      </c>
      <c r="H17" s="238" t="s">
        <v>53</v>
      </c>
      <c r="I17" s="209" t="s">
        <v>54</v>
      </c>
    </row>
    <row r="18" spans="2:9" ht="18" customHeight="1" x14ac:dyDescent="0.2">
      <c r="B18" s="475" t="str">
        <f>'総括表（その２）'!D25</f>
        <v>A</v>
      </c>
      <c r="C18" s="476"/>
      <c r="D18" s="474">
        <f>'総括表（その１・特養）'!C12+'総括表（その１・ショート）'!C12+'総括表（その１・デイ）'!C12+'総括表（その１・ヘルプ）'!C12+'総括表（その１・小規模多機能型）'!C12</f>
        <v>0</v>
      </c>
      <c r="E18" s="239">
        <f>'総括表（その２）'!D15</f>
        <v>0</v>
      </c>
      <c r="F18" s="456">
        <f>'総括表（その１・特養）'!G12+'総括表（その１・特養）'!F19+'総括表（その１・ショート）'!F12+'総括表（その１・デイ）'!F12+'総括表（その１・ヘルプ）'!F12+'総括表（その１・小規模多機能型）'!F12+'総括表（その１・特養）'!F19</f>
        <v>0</v>
      </c>
      <c r="G18" s="459">
        <f>'総括表（その２）'!X32</f>
        <v>0</v>
      </c>
      <c r="H18" s="241">
        <f>'総括表（その２）'!D32</f>
        <v>0</v>
      </c>
      <c r="I18" s="211"/>
    </row>
    <row r="19" spans="2:9" ht="18" customHeight="1" x14ac:dyDescent="0.2">
      <c r="B19" s="477" t="str">
        <f>'総括表（その２）'!F25</f>
        <v>B</v>
      </c>
      <c r="C19" s="478"/>
      <c r="D19" s="457"/>
      <c r="E19" s="242">
        <f>'総括表（その２）'!F15</f>
        <v>0</v>
      </c>
      <c r="F19" s="457"/>
      <c r="G19" s="460"/>
      <c r="H19" s="242">
        <f>'総括表（その２）'!F32</f>
        <v>0</v>
      </c>
      <c r="I19" s="212"/>
    </row>
    <row r="20" spans="2:9" ht="18" customHeight="1" x14ac:dyDescent="0.2">
      <c r="B20" s="477" t="str">
        <f>'総括表（その２）'!H25</f>
        <v>C</v>
      </c>
      <c r="C20" s="478"/>
      <c r="D20" s="457"/>
      <c r="E20" s="243">
        <f>'総括表（その２）'!H15</f>
        <v>0</v>
      </c>
      <c r="F20" s="457"/>
      <c r="G20" s="460"/>
      <c r="H20" s="243">
        <f>'総括表（その２）'!H32</f>
        <v>0</v>
      </c>
      <c r="I20" s="212"/>
    </row>
    <row r="21" spans="2:9" ht="18" customHeight="1" x14ac:dyDescent="0.2">
      <c r="B21" s="477" t="str">
        <f>'総括表（その２）'!J25</f>
        <v>D</v>
      </c>
      <c r="C21" s="478"/>
      <c r="D21" s="457"/>
      <c r="E21" s="243">
        <f>'総括表（その２）'!J15</f>
        <v>0</v>
      </c>
      <c r="F21" s="457"/>
      <c r="G21" s="460"/>
      <c r="H21" s="243">
        <f>'総括表（その２）'!J32</f>
        <v>0</v>
      </c>
      <c r="I21" s="212"/>
    </row>
    <row r="22" spans="2:9" ht="18" customHeight="1" x14ac:dyDescent="0.2">
      <c r="B22" s="477" t="str">
        <f>'総括表（その２）'!L25</f>
        <v>E</v>
      </c>
      <c r="C22" s="478"/>
      <c r="D22" s="457"/>
      <c r="E22" s="243">
        <f>'総括表（その２）'!L15</f>
        <v>0</v>
      </c>
      <c r="F22" s="457"/>
      <c r="G22" s="460"/>
      <c r="H22" s="243">
        <f>'総括表（その２）'!L32</f>
        <v>0</v>
      </c>
      <c r="I22" s="212"/>
    </row>
    <row r="23" spans="2:9" ht="18" customHeight="1" x14ac:dyDescent="0.2">
      <c r="B23" s="452" t="str">
        <f>'総括表（その２）'!N25</f>
        <v>F</v>
      </c>
      <c r="C23" s="453"/>
      <c r="D23" s="457"/>
      <c r="E23" s="228">
        <f>'総括表（その２）'!N15</f>
        <v>0</v>
      </c>
      <c r="F23" s="457"/>
      <c r="G23" s="460"/>
      <c r="H23" s="228">
        <f>'総括表（その２）'!N32</f>
        <v>0</v>
      </c>
      <c r="I23" s="213"/>
    </row>
    <row r="24" spans="2:9" ht="18" customHeight="1" x14ac:dyDescent="0.2">
      <c r="B24" s="452" t="str">
        <f>'総括表（その２）'!P25</f>
        <v>G</v>
      </c>
      <c r="C24" s="453"/>
      <c r="D24" s="457"/>
      <c r="E24" s="228">
        <f>'総括表（その２）'!P15</f>
        <v>0</v>
      </c>
      <c r="F24" s="457"/>
      <c r="G24" s="460"/>
      <c r="H24" s="228">
        <f>'総括表（その２）'!P32</f>
        <v>0</v>
      </c>
      <c r="I24" s="213"/>
    </row>
    <row r="25" spans="2:9" ht="18" customHeight="1" x14ac:dyDescent="0.2">
      <c r="B25" s="452" t="str">
        <f>'総括表（その２）'!R25</f>
        <v>Ｈ</v>
      </c>
      <c r="C25" s="453"/>
      <c r="D25" s="457"/>
      <c r="E25" s="228">
        <f>'総括表（その２）'!R15</f>
        <v>0</v>
      </c>
      <c r="F25" s="457"/>
      <c r="G25" s="460"/>
      <c r="H25" s="228">
        <f>'総括表（その２）'!R32</f>
        <v>0</v>
      </c>
      <c r="I25" s="213"/>
    </row>
    <row r="26" spans="2:9" ht="18" customHeight="1" x14ac:dyDescent="0.2">
      <c r="B26" s="452" t="str">
        <f>'総括表（その２）'!T25</f>
        <v>Ｉ</v>
      </c>
      <c r="C26" s="453"/>
      <c r="D26" s="457"/>
      <c r="E26" s="228">
        <f>'総括表（その２）'!T15</f>
        <v>0</v>
      </c>
      <c r="F26" s="457"/>
      <c r="G26" s="460"/>
      <c r="H26" s="228">
        <f>'総括表（その２）'!T32</f>
        <v>0</v>
      </c>
      <c r="I26" s="213"/>
    </row>
    <row r="27" spans="2:9" ht="18" customHeight="1" thickBot="1" x14ac:dyDescent="0.25">
      <c r="B27" s="450" t="str">
        <f>'総括表（その２）'!V25</f>
        <v>Ｊ</v>
      </c>
      <c r="C27" s="451"/>
      <c r="D27" s="458"/>
      <c r="E27" s="229">
        <f>'総括表（その２）'!V15</f>
        <v>0</v>
      </c>
      <c r="F27" s="458"/>
      <c r="G27" s="461"/>
      <c r="H27" s="229">
        <f>'総括表（その２）'!V32</f>
        <v>0</v>
      </c>
      <c r="I27" s="214"/>
    </row>
    <row r="28" spans="2:9" ht="18" customHeight="1" thickBot="1" x14ac:dyDescent="0.25">
      <c r="B28" s="470" t="s">
        <v>110</v>
      </c>
      <c r="C28" s="471"/>
      <c r="D28" s="244">
        <f>本来収入額算出表!R28</f>
        <v>0</v>
      </c>
      <c r="E28" s="245">
        <f>SUM(E18:E27)</f>
        <v>0</v>
      </c>
      <c r="F28" s="245">
        <f>F18</f>
        <v>0</v>
      </c>
      <c r="G28" s="245">
        <f>'総括表（その２）'!X32</f>
        <v>0</v>
      </c>
      <c r="H28" s="245">
        <f>SUM(H18:H27)</f>
        <v>0</v>
      </c>
      <c r="I28" s="206"/>
    </row>
    <row r="30" spans="2:9" x14ac:dyDescent="0.2">
      <c r="B30" s="7" t="s">
        <v>171</v>
      </c>
    </row>
    <row r="31" spans="2:9" x14ac:dyDescent="0.2">
      <c r="B31" s="7" t="s">
        <v>172</v>
      </c>
    </row>
    <row r="32" spans="2:9" x14ac:dyDescent="0.2">
      <c r="B32" s="7" t="s">
        <v>179</v>
      </c>
      <c r="F32" s="7" t="s">
        <v>173</v>
      </c>
    </row>
    <row r="33" spans="2:9" x14ac:dyDescent="0.2">
      <c r="B33" s="7" t="s">
        <v>174</v>
      </c>
    </row>
    <row r="34" spans="2:9" x14ac:dyDescent="0.2">
      <c r="B34" s="7" t="s">
        <v>111</v>
      </c>
    </row>
    <row r="35" spans="2:9" x14ac:dyDescent="0.2">
      <c r="B35" s="204" t="s">
        <v>191</v>
      </c>
      <c r="C35" s="204"/>
      <c r="D35" s="204"/>
      <c r="E35" s="204"/>
      <c r="F35" s="204"/>
      <c r="G35" s="204"/>
      <c r="H35" s="204"/>
      <c r="I35" s="204"/>
    </row>
  </sheetData>
  <mergeCells count="24">
    <mergeCell ref="B28:C28"/>
    <mergeCell ref="B16:C16"/>
    <mergeCell ref="D18:D27"/>
    <mergeCell ref="B18:C18"/>
    <mergeCell ref="B19:C19"/>
    <mergeCell ref="B20:C20"/>
    <mergeCell ref="B21:C21"/>
    <mergeCell ref="B22:C22"/>
    <mergeCell ref="B3:I3"/>
    <mergeCell ref="H9:I9"/>
    <mergeCell ref="H10:I10"/>
    <mergeCell ref="H11:I11"/>
    <mergeCell ref="F8:G8"/>
    <mergeCell ref="G6:I6"/>
    <mergeCell ref="H13:I13"/>
    <mergeCell ref="F9:F13"/>
    <mergeCell ref="B27:C27"/>
    <mergeCell ref="B23:C23"/>
    <mergeCell ref="B24:C24"/>
    <mergeCell ref="B25:C25"/>
    <mergeCell ref="B26:C26"/>
    <mergeCell ref="H12:I12"/>
    <mergeCell ref="F18:F27"/>
    <mergeCell ref="G18:G27"/>
  </mergeCells>
  <phoneticPr fontId="2"/>
  <pageMargins left="0.51181102362204722" right="0.35433070866141736" top="0.74803149606299213" bottom="0.78740157480314965" header="0.51181102362204722" footer="0.51181102362204722"/>
  <pageSetup paperSize="9" scale="9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G32"/>
  <sheetViews>
    <sheetView view="pageBreakPreview" zoomScale="70" zoomScaleNormal="100" zoomScaleSheetLayoutView="70" workbookViewId="0">
      <pane xSplit="4" ySplit="6" topLeftCell="E7" activePane="bottomRight" state="frozen"/>
      <selection activeCell="A2" sqref="A2"/>
      <selection pane="topRight" activeCell="A2" sqref="A2"/>
      <selection pane="bottomLeft" activeCell="A2" sqref="A2"/>
      <selection pane="bottomRight" activeCell="C3" sqref="C3"/>
    </sheetView>
  </sheetViews>
  <sheetFormatPr defaultColWidth="9" defaultRowHeight="12" x14ac:dyDescent="0.2"/>
  <cols>
    <col min="1" max="1" width="5.36328125" style="14" customWidth="1"/>
    <col min="2" max="2" width="6.36328125" style="14" customWidth="1"/>
    <col min="3" max="3" width="6.453125" style="14" customWidth="1"/>
    <col min="4" max="5" width="8.26953125" style="14" customWidth="1"/>
    <col min="6" max="6" width="8.6328125" style="14" customWidth="1"/>
    <col min="7" max="7" width="5.6328125" style="297" customWidth="1"/>
    <col min="8" max="9" width="8.08984375" style="14" customWidth="1"/>
    <col min="10" max="10" width="7.90625" style="14" customWidth="1"/>
    <col min="11" max="11" width="7.6328125" style="14" customWidth="1"/>
    <col min="12" max="15" width="8.08984375" style="14" customWidth="1"/>
    <col min="16" max="16" width="7.6328125" style="14" customWidth="1"/>
    <col min="17" max="17" width="7.453125" style="14" customWidth="1"/>
    <col min="18" max="18" width="7.36328125" style="14" customWidth="1"/>
    <col min="19" max="19" width="7.6328125" style="14" customWidth="1"/>
    <col min="20" max="20" width="8" style="14" customWidth="1"/>
    <col min="21" max="21" width="7.7265625" style="14" customWidth="1"/>
    <col min="22" max="22" width="7.26953125" style="14" customWidth="1"/>
    <col min="23" max="23" width="7.6328125" style="14" customWidth="1"/>
    <col min="24" max="25" width="7.90625" style="14" customWidth="1"/>
    <col min="26" max="26" width="7.08984375" style="14" customWidth="1"/>
    <col min="27" max="27" width="7.6328125" style="14" customWidth="1"/>
    <col min="28" max="28" width="8" style="14" customWidth="1"/>
    <col min="29" max="29" width="7.7265625" style="14" customWidth="1"/>
    <col min="30" max="30" width="6.90625" style="14" customWidth="1"/>
    <col min="31" max="31" width="7.36328125" style="14" customWidth="1"/>
    <col min="32" max="32" width="8.08984375" style="14" customWidth="1"/>
    <col min="33" max="33" width="8" style="14" customWidth="1"/>
    <col min="34" max="34" width="7.7265625" style="14" customWidth="1"/>
    <col min="35" max="35" width="7.6328125" style="14" customWidth="1"/>
    <col min="36" max="36" width="8.08984375" style="14" customWidth="1"/>
    <col min="37" max="37" width="8" style="14" customWidth="1"/>
    <col min="38" max="38" width="7.453125" style="14" customWidth="1"/>
    <col min="39" max="39" width="7.6328125" style="14" customWidth="1"/>
    <col min="40" max="40" width="7.7265625" style="14" customWidth="1"/>
    <col min="41" max="41" width="7.90625" style="14" customWidth="1"/>
    <col min="42" max="42" width="8.08984375" style="14" customWidth="1"/>
    <col min="43" max="43" width="7.453125" style="14" customWidth="1"/>
    <col min="44" max="45" width="7.90625" style="14" customWidth="1"/>
    <col min="46" max="46" width="7.6328125" style="14" customWidth="1"/>
    <col min="47" max="47" width="7.7265625" style="14" customWidth="1"/>
    <col min="48" max="49" width="8" style="14" customWidth="1"/>
    <col min="50" max="50" width="7.90625" style="14" customWidth="1"/>
    <col min="51" max="51" width="7.6328125" style="14" customWidth="1"/>
    <col min="52" max="52" width="7.7265625" style="14" customWidth="1"/>
    <col min="53" max="53" width="7.90625" style="14" customWidth="1"/>
    <col min="54" max="54" width="7.453125" style="14" customWidth="1"/>
    <col min="55" max="59" width="8.08984375" style="14" customWidth="1"/>
    <col min="60" max="16384" width="9" style="14"/>
  </cols>
  <sheetData>
    <row r="1" spans="1:59" ht="18" customHeight="1" x14ac:dyDescent="0.2">
      <c r="A1" s="13" t="s">
        <v>194</v>
      </c>
    </row>
    <row r="2" spans="1:59" ht="18" customHeight="1" thickBot="1" x14ac:dyDescent="0.25">
      <c r="A2" s="444" t="s">
        <v>195</v>
      </c>
    </row>
    <row r="3" spans="1:59" ht="18" customHeight="1" thickBot="1" x14ac:dyDescent="0.25">
      <c r="A3" s="573" t="s">
        <v>51</v>
      </c>
      <c r="B3" s="574"/>
      <c r="C3" s="18"/>
      <c r="D3" s="15"/>
      <c r="E3" s="15"/>
      <c r="F3" s="17"/>
      <c r="G3" s="298"/>
    </row>
    <row r="4" spans="1:59" ht="18" customHeight="1" thickBot="1" x14ac:dyDescent="0.25">
      <c r="S4" s="16" t="s">
        <v>22</v>
      </c>
      <c r="W4" s="16"/>
      <c r="AE4" s="16" t="s">
        <v>22</v>
      </c>
      <c r="AQ4" s="16" t="s">
        <v>22</v>
      </c>
      <c r="AU4" s="16"/>
      <c r="BC4" s="16" t="s">
        <v>22</v>
      </c>
      <c r="BG4" s="16" t="s">
        <v>22</v>
      </c>
    </row>
    <row r="5" spans="1:59" ht="18" customHeight="1" thickBot="1" x14ac:dyDescent="0.25">
      <c r="A5" s="118" t="s">
        <v>59</v>
      </c>
      <c r="B5" s="575" t="s">
        <v>138</v>
      </c>
      <c r="C5" s="576"/>
      <c r="D5" s="577"/>
      <c r="E5" s="575" t="s">
        <v>139</v>
      </c>
      <c r="F5" s="578"/>
      <c r="G5" s="571" t="s">
        <v>190</v>
      </c>
      <c r="H5" s="579" t="s">
        <v>5</v>
      </c>
      <c r="I5" s="579"/>
      <c r="J5" s="579"/>
      <c r="K5" s="580"/>
      <c r="L5" s="568" t="s">
        <v>6</v>
      </c>
      <c r="M5" s="569"/>
      <c r="N5" s="569"/>
      <c r="O5" s="570"/>
      <c r="P5" s="568" t="s">
        <v>7</v>
      </c>
      <c r="Q5" s="569"/>
      <c r="R5" s="569"/>
      <c r="S5" s="570"/>
      <c r="T5" s="568" t="s">
        <v>8</v>
      </c>
      <c r="U5" s="569"/>
      <c r="V5" s="569"/>
      <c r="W5" s="570"/>
      <c r="X5" s="568" t="s">
        <v>9</v>
      </c>
      <c r="Y5" s="569"/>
      <c r="Z5" s="569"/>
      <c r="AA5" s="570"/>
      <c r="AB5" s="568" t="s">
        <v>10</v>
      </c>
      <c r="AC5" s="569"/>
      <c r="AD5" s="569"/>
      <c r="AE5" s="570"/>
      <c r="AF5" s="568" t="s">
        <v>11</v>
      </c>
      <c r="AG5" s="569"/>
      <c r="AH5" s="569"/>
      <c r="AI5" s="570"/>
      <c r="AJ5" s="568" t="s">
        <v>12</v>
      </c>
      <c r="AK5" s="569"/>
      <c r="AL5" s="569"/>
      <c r="AM5" s="570"/>
      <c r="AN5" s="568" t="s">
        <v>13</v>
      </c>
      <c r="AO5" s="569"/>
      <c r="AP5" s="569"/>
      <c r="AQ5" s="570"/>
      <c r="AR5" s="568" t="s">
        <v>14</v>
      </c>
      <c r="AS5" s="569"/>
      <c r="AT5" s="569"/>
      <c r="AU5" s="570"/>
      <c r="AV5" s="568" t="s">
        <v>15</v>
      </c>
      <c r="AW5" s="569"/>
      <c r="AX5" s="569"/>
      <c r="AY5" s="570"/>
      <c r="AZ5" s="568" t="s">
        <v>16</v>
      </c>
      <c r="BA5" s="569"/>
      <c r="BB5" s="569"/>
      <c r="BC5" s="570"/>
      <c r="BD5" s="568" t="s">
        <v>17</v>
      </c>
      <c r="BE5" s="569"/>
      <c r="BF5" s="569"/>
      <c r="BG5" s="570"/>
    </row>
    <row r="6" spans="1:59" ht="18" customHeight="1" thickBot="1" x14ac:dyDescent="0.25">
      <c r="A6" s="119"/>
      <c r="B6" s="120" t="s">
        <v>129</v>
      </c>
      <c r="C6" s="120" t="s">
        <v>60</v>
      </c>
      <c r="D6" s="120" t="s">
        <v>18</v>
      </c>
      <c r="E6" s="120" t="s">
        <v>61</v>
      </c>
      <c r="F6" s="121" t="s">
        <v>114</v>
      </c>
      <c r="G6" s="572"/>
      <c r="H6" s="219" t="s">
        <v>113</v>
      </c>
      <c r="I6" s="220" t="s">
        <v>120</v>
      </c>
      <c r="J6" s="221" t="s">
        <v>121</v>
      </c>
      <c r="K6" s="222" t="s">
        <v>140</v>
      </c>
      <c r="L6" s="219" t="s">
        <v>113</v>
      </c>
      <c r="M6" s="220" t="s">
        <v>120</v>
      </c>
      <c r="N6" s="221" t="s">
        <v>121</v>
      </c>
      <c r="O6" s="222" t="s">
        <v>140</v>
      </c>
      <c r="P6" s="219" t="s">
        <v>113</v>
      </c>
      <c r="Q6" s="220" t="s">
        <v>120</v>
      </c>
      <c r="R6" s="221" t="s">
        <v>121</v>
      </c>
      <c r="S6" s="222" t="s">
        <v>140</v>
      </c>
      <c r="T6" s="219" t="s">
        <v>113</v>
      </c>
      <c r="U6" s="220" t="s">
        <v>120</v>
      </c>
      <c r="V6" s="221" t="s">
        <v>121</v>
      </c>
      <c r="W6" s="222" t="s">
        <v>140</v>
      </c>
      <c r="X6" s="219" t="s">
        <v>113</v>
      </c>
      <c r="Y6" s="220" t="s">
        <v>120</v>
      </c>
      <c r="Z6" s="221" t="s">
        <v>121</v>
      </c>
      <c r="AA6" s="222" t="s">
        <v>140</v>
      </c>
      <c r="AB6" s="219" t="s">
        <v>113</v>
      </c>
      <c r="AC6" s="220" t="s">
        <v>120</v>
      </c>
      <c r="AD6" s="221" t="s">
        <v>121</v>
      </c>
      <c r="AE6" s="222" t="s">
        <v>140</v>
      </c>
      <c r="AF6" s="219" t="s">
        <v>113</v>
      </c>
      <c r="AG6" s="220" t="s">
        <v>120</v>
      </c>
      <c r="AH6" s="221" t="s">
        <v>121</v>
      </c>
      <c r="AI6" s="122" t="s">
        <v>140</v>
      </c>
      <c r="AJ6" s="219" t="s">
        <v>113</v>
      </c>
      <c r="AK6" s="220" t="s">
        <v>120</v>
      </c>
      <c r="AL6" s="221" t="s">
        <v>121</v>
      </c>
      <c r="AM6" s="122" t="s">
        <v>140</v>
      </c>
      <c r="AN6" s="219" t="s">
        <v>113</v>
      </c>
      <c r="AO6" s="220" t="s">
        <v>120</v>
      </c>
      <c r="AP6" s="221" t="s">
        <v>121</v>
      </c>
      <c r="AQ6" s="122" t="s">
        <v>140</v>
      </c>
      <c r="AR6" s="219" t="s">
        <v>113</v>
      </c>
      <c r="AS6" s="220" t="s">
        <v>120</v>
      </c>
      <c r="AT6" s="221" t="s">
        <v>121</v>
      </c>
      <c r="AU6" s="122" t="s">
        <v>140</v>
      </c>
      <c r="AV6" s="219" t="s">
        <v>113</v>
      </c>
      <c r="AW6" s="220" t="s">
        <v>120</v>
      </c>
      <c r="AX6" s="221" t="s">
        <v>121</v>
      </c>
      <c r="AY6" s="122" t="s">
        <v>140</v>
      </c>
      <c r="AZ6" s="219" t="s">
        <v>113</v>
      </c>
      <c r="BA6" s="220" t="s">
        <v>120</v>
      </c>
      <c r="BB6" s="221" t="s">
        <v>121</v>
      </c>
      <c r="BC6" s="122" t="s">
        <v>140</v>
      </c>
      <c r="BD6" s="219" t="s">
        <v>113</v>
      </c>
      <c r="BE6" s="220" t="s">
        <v>120</v>
      </c>
      <c r="BF6" s="221" t="s">
        <v>121</v>
      </c>
      <c r="BG6" s="122" t="s">
        <v>141</v>
      </c>
    </row>
    <row r="7" spans="1:59" ht="18" customHeight="1" x14ac:dyDescent="0.2">
      <c r="A7" s="159"/>
      <c r="B7" s="160"/>
      <c r="C7" s="161"/>
      <c r="D7" s="160"/>
      <c r="E7" s="162"/>
      <c r="F7" s="163"/>
      <c r="G7" s="435"/>
      <c r="H7" s="24"/>
      <c r="I7" s="25"/>
      <c r="J7" s="26"/>
      <c r="K7" s="123">
        <f>IF($G7=1,ROUNDDOWN(H7*50/100,0)+ROUNDDOWN(I7/2,0)+ROUNDDOWN(J7/2,0),IF($G7=2,J7,IF($G7=3,ROUNDDOWN(H7*25/100,0)+ROUNDDOWN(I7/4,0)+J7,IF($G7=4,ROUNDDOWN(H7*50/100,0)+ROUNDDOWN(I7/2,0)+J7,IF($G7=5,ROUNDDOWN(H7*25/100,0),ROUNDDOWN(H7*25/100,0)+ROUNDDOWN(I7/4,0)+ROUNDDOWN(J7/4,0))))))</f>
        <v>0</v>
      </c>
      <c r="L7" s="24"/>
      <c r="M7" s="25"/>
      <c r="N7" s="26"/>
      <c r="O7" s="123">
        <f>IF($G7=1,ROUNDDOWN(L7*50/100,0)+ROUNDDOWN(M7/2,0)+ROUNDDOWN(N7/2,0),IF($G7=2,N7,IF($G7=3,ROUNDDOWN(L7*25/100,0)+ROUNDDOWN(M7/4,0)+N7,IF($G7=4,ROUNDDOWN(L7*50/100,0)+ROUNDDOWN(M7/2,0)+N7,IF($G7=5,ROUNDDOWN(L7*25/100,0),ROUNDDOWN(L7*25/100,0)+ROUNDDOWN(M7/4,0)+ROUNDDOWN(N7/4,0))))))</f>
        <v>0</v>
      </c>
      <c r="P7" s="24"/>
      <c r="Q7" s="25"/>
      <c r="R7" s="26"/>
      <c r="S7" s="123">
        <f>IF($G7=1,ROUNDDOWN(P7*50/100,0)+ROUNDDOWN(Q7/2,0)+ROUNDDOWN(R7/2,0),IF($G7=2,R7,IF($G7=3,ROUNDDOWN(P7*25/100,0)+ROUNDDOWN(Q7/4,0)+R7,IF($G7=4,ROUNDDOWN(P7*50/100,0)+ROUNDDOWN(Q7/2,0)+R7,IF($G7=5,ROUNDDOWN(P7*25/100,0),ROUNDDOWN(P7*25/100,0)+ROUNDDOWN(Q7/4,0)+ROUNDDOWN(R7/4,0))))))</f>
        <v>0</v>
      </c>
      <c r="T7" s="24"/>
      <c r="U7" s="25"/>
      <c r="V7" s="26"/>
      <c r="W7" s="123">
        <f>IF($G7=1,ROUNDDOWN(T7*50/100,0)+ROUNDDOWN(U7/2,0)+ROUNDDOWN(V7/2,0),IF($G7=2,V7,IF($G7=3,ROUNDDOWN(T7*25/100,0)+ROUNDDOWN(U7/4,0)+V7,IF($G7=4,ROUNDDOWN(T7*50/100,0)+ROUNDDOWN(U7/2,0)+V7,IF($G7=5,ROUNDDOWN(T7*25/100,0),ROUNDDOWN(T7*25/100,0)+ROUNDDOWN(U7/4,0)+ROUNDDOWN(V7/4,0))))))</f>
        <v>0</v>
      </c>
      <c r="X7" s="24"/>
      <c r="Y7" s="25"/>
      <c r="Z7" s="26"/>
      <c r="AA7" s="123">
        <f>IF($G7=1,ROUNDDOWN(X7*50/100,0)+ROUNDDOWN(Y7/2,0)+ROUNDDOWN(Z7/2,0),IF($G7=2,Z7,IF($G7=3,ROUNDDOWN(X7*25/100,0)+ROUNDDOWN(Y7/4,0)+Z7,IF($G7=4,ROUNDDOWN(X7*50/100,0)+ROUNDDOWN(Y7/2,0)+Z7,IF($G7=5,ROUNDDOWN(X7*25/100,0),ROUNDDOWN(X7*25/100,0)+ROUNDDOWN(Y7/4,0)+ROUNDDOWN(Z7/4,0))))))</f>
        <v>0</v>
      </c>
      <c r="AB7" s="24"/>
      <c r="AC7" s="25"/>
      <c r="AD7" s="26"/>
      <c r="AE7" s="123">
        <f>IF($G7=1,ROUNDDOWN(AB7*50/100,0)+ROUNDDOWN(AC7/2,0)+ROUNDDOWN(AD7/2,0),IF($G7=2,AD7,IF($G7=3,ROUNDDOWN(AB7*25/100,0)+ROUNDDOWN(AC7/4,0)+AD7,IF($G7=4,ROUNDDOWN(AB7*50/100,0)+ROUNDDOWN(AC7/2,0)+AD7,IF($G7=5,ROUNDDOWN(AB7*25/100,0),ROUNDDOWN(AB7*25/100,0)+ROUNDDOWN(AC7/4,0)+ROUNDDOWN(AD7/4,0))))))</f>
        <v>0</v>
      </c>
      <c r="AF7" s="24"/>
      <c r="AG7" s="25"/>
      <c r="AH7" s="26"/>
      <c r="AI7" s="123">
        <f>IF($G7=1,ROUNDDOWN(AF7*50/100,0)+ROUNDDOWN(AG7/2,0)+ROUNDDOWN(AH7/2,0),IF($G7=2,AH7,IF($G7=3,ROUNDDOWN(AF7*25/100,0)+ROUNDDOWN(AG7/4,0)+AH7,IF($G7=4,ROUNDDOWN(AF7*50/100,0)+ROUNDDOWN(AG7/2,0)+AH7,IF($G7=5,ROUNDDOWN(AF7*25/100,0),ROUNDDOWN(AF7*25/100,0)+ROUNDDOWN(AG7/4,0)+ROUNDDOWN(AH7/4,0))))))</f>
        <v>0</v>
      </c>
      <c r="AJ7" s="24"/>
      <c r="AK7" s="25"/>
      <c r="AL7" s="26"/>
      <c r="AM7" s="123">
        <f>IF($G7=1,ROUNDDOWN(AJ7*50/100,0)+ROUNDDOWN(AK7/2,0)+ROUNDDOWN(AL7/2,0),IF($G7=2,AL7,IF($G7=3,ROUNDDOWN(AJ7*25/100,0)+ROUNDDOWN(AK7/4,0)+AL7,IF($G7=4,ROUNDDOWN(AJ7*50/100,0)+ROUNDDOWN(AK7/2,0)+AL7,IF($G7=5,ROUNDDOWN(AJ7*25/100,0),ROUNDDOWN(AJ7*25/100,0)+ROUNDDOWN(AK7/4,0)+ROUNDDOWN(AL7/4,0))))))</f>
        <v>0</v>
      </c>
      <c r="AN7" s="24"/>
      <c r="AO7" s="25"/>
      <c r="AP7" s="26"/>
      <c r="AQ7" s="123">
        <f>IF($G7=1,ROUNDDOWN(AN7*50/100,0)+ROUNDDOWN(AO7/2,0)+ROUNDDOWN(AP7/2,0),IF($G7=2,AP7,IF($G7=3,ROUNDDOWN(AN7*25/100,0)+ROUNDDOWN(AO7/4,0)+AP7,IF($G7=4,ROUNDDOWN(AN7*50/100,0)+ROUNDDOWN(AO7/2,0)+AP7,IF($G7=5,ROUNDDOWN(AN7*25/100,0),ROUNDDOWN(AN7*25/100,0)+ROUNDDOWN(AO7/4,0)+ROUNDDOWN(AP7/4,0))))))</f>
        <v>0</v>
      </c>
      <c r="AR7" s="24"/>
      <c r="AS7" s="25"/>
      <c r="AT7" s="26"/>
      <c r="AU7" s="123">
        <f>IF($G7=1,ROUNDDOWN(AR7*50/100,0)+ROUNDDOWN(AS7/2,0)+ROUNDDOWN(AT7/2,0),IF($G7=2,AT7,IF($G7=3,ROUNDDOWN(AR7*25/100,0)+ROUNDDOWN(AS7/4,0)+AT7,IF($G7=4,ROUNDDOWN(AR7*50/100,0)+ROUNDDOWN(AS7/2,0)+AT7,IF($G7=5,ROUNDDOWN(AR7*25/100,0),ROUNDDOWN(AR7*25/100,0)+ROUNDDOWN(AS7/4,0)+ROUNDDOWN(AT7/4,0))))))</f>
        <v>0</v>
      </c>
      <c r="AV7" s="24"/>
      <c r="AW7" s="25"/>
      <c r="AX7" s="26"/>
      <c r="AY7" s="123">
        <f>IF($G7=1,ROUNDDOWN(AV7*50/100,0)+ROUNDDOWN(AW7/2,0)+ROUNDDOWN(AX7/2,0),IF($G7=2,AX7,IF($G7=3,ROUNDDOWN(AV7*25/100,0)+ROUNDDOWN(AW7/4,0)+AX7,IF($G7=4,ROUNDDOWN(AV7*50/100,0)+ROUNDDOWN(AW7/2,0)+AX7,IF($G7=5,ROUNDDOWN(AV7*25/100,0),ROUNDDOWN(AV7*25/100,0)+ROUNDDOWN(AW7/4,0)+ROUNDDOWN(AX7/4,0))))))</f>
        <v>0</v>
      </c>
      <c r="AZ7" s="24"/>
      <c r="BA7" s="25"/>
      <c r="BB7" s="26"/>
      <c r="BC7" s="123">
        <f>IF($G7=1,ROUNDDOWN(AZ7*50/100,0)+ROUNDDOWN(BA7/2,0)+ROUNDDOWN(BB7/2,0),IF($G7=2,BB7,IF($G7=3,ROUNDDOWN(AZ7*25/100,0)+ROUNDDOWN(BA7/4,0)+BB7,IF($G7=4,ROUNDDOWN(AZ7*50/100,0)+ROUNDDOWN(BA7/2,0)+BB7,IF($G7=5,ROUNDDOWN(AZ7*25/100,0),ROUNDDOWN(AZ7*25/100,0)+ROUNDDOWN(BA7/4,0)+ROUNDDOWN(BB7/4,0))))))</f>
        <v>0</v>
      </c>
      <c r="BD7" s="124">
        <f>H7+L7+P7+T7+X7+AB7+AF7+AJ7+AN7+AR7+AV7+AZ7</f>
        <v>0</v>
      </c>
      <c r="BE7" s="124">
        <f>I7+M7+Q7+U7+Y7+AC7+AG7+AK7+AO7+AS7+AW7+BA7</f>
        <v>0</v>
      </c>
      <c r="BF7" s="125">
        <f>J7+N7+R7+V7+Z7+AD7+AH7+AL7+AP7+AT7+AX7+BB7</f>
        <v>0</v>
      </c>
      <c r="BG7" s="123">
        <f>K7+O7+S7+W7+AA7+AE7+AI7+AM7+AQ7+AU7+AY7+BC7</f>
        <v>0</v>
      </c>
    </row>
    <row r="8" spans="1:59" ht="18" customHeight="1" x14ac:dyDescent="0.2">
      <c r="A8" s="164"/>
      <c r="B8" s="165"/>
      <c r="C8" s="166"/>
      <c r="D8" s="165"/>
      <c r="E8" s="162"/>
      <c r="F8" s="163"/>
      <c r="G8" s="436"/>
      <c r="H8" s="27"/>
      <c r="I8" s="28"/>
      <c r="J8" s="29"/>
      <c r="K8" s="123">
        <f>IF($G8=1,ROUNDDOWN(H8*50/100,0)+ROUNDDOWN(I8/2,0)+ROUNDDOWN(J8/2,0),IF($G8=2,J8,IF($G8=3,ROUNDDOWN(H8*25/100,0)+ROUNDDOWN(I8/4,0)+J8,IF($G8=4,ROUNDDOWN(H8*50/100,0)+ROUNDDOWN(I8/2,0)+J8,IF($G8=5,ROUNDDOWN(H8*25/100,0),ROUNDDOWN(H8*25/100,0)+ROUNDDOWN(I8/4,0)+ROUNDDOWN(J8/4,0))))))</f>
        <v>0</v>
      </c>
      <c r="L8" s="27"/>
      <c r="M8" s="28"/>
      <c r="N8" s="29"/>
      <c r="O8" s="123">
        <f>IF($G8=1,ROUNDDOWN(L8*50/100,0)+ROUNDDOWN(M8/2,0)+ROUNDDOWN(N8/2,0),IF($G8=2,N8,IF($G8=3,ROUNDDOWN(L8*25/100,0)+ROUNDDOWN(M8/4,0)+N8,IF($G8=4,ROUNDDOWN(L8*50/100,0)+ROUNDDOWN(M8/2,0)+N8,IF($G8=5,ROUNDDOWN(L8*25/100,0),ROUNDDOWN(L8*25/100,0)+ROUNDDOWN(M8/4,0)+ROUNDDOWN(N8/4,0))))))</f>
        <v>0</v>
      </c>
      <c r="P8" s="27"/>
      <c r="Q8" s="28"/>
      <c r="R8" s="29"/>
      <c r="S8" s="123">
        <f>IF($G8=1,ROUNDDOWN(P8*50/100,0)+ROUNDDOWN(Q8/2,0)+ROUNDDOWN(R8/2,0),IF($G8=2,R8,IF($G8=3,ROUNDDOWN(P8*25/100,0)+ROUNDDOWN(Q8/4,0)+R8,IF($G8=4,ROUNDDOWN(P8*50/100,0)+ROUNDDOWN(Q8/2,0)+R8,IF($G8=5,ROUNDDOWN(P8*25/100,0),ROUNDDOWN(P8*25/100,0)+ROUNDDOWN(Q8/4,0)+ROUNDDOWN(R8/4,0))))))</f>
        <v>0</v>
      </c>
      <c r="T8" s="27"/>
      <c r="U8" s="28"/>
      <c r="V8" s="29"/>
      <c r="W8" s="123">
        <f>IF($G8=1,ROUNDDOWN(T8*50/100,0)+ROUNDDOWN(U8/2,0)+ROUNDDOWN(V8/2,0),IF($G8=2,V8,IF($G8=3,ROUNDDOWN(T8*25/100,0)+ROUNDDOWN(U8/4,0)+V8,IF($G8=4,ROUNDDOWN(T8*50/100,0)+ROUNDDOWN(U8/2,0)+V8,IF($G8=5,ROUNDDOWN(T8*25/100,0),ROUNDDOWN(T8*25/100,0)+ROUNDDOWN(U8/4,0)+ROUNDDOWN(V8/4,0))))))</f>
        <v>0</v>
      </c>
      <c r="X8" s="27"/>
      <c r="Y8" s="28"/>
      <c r="Z8" s="29"/>
      <c r="AA8" s="123">
        <f>IF($G8=1,ROUNDDOWN(X8*50/100,0)+ROUNDDOWN(Y8/2,0)+ROUNDDOWN(Z8/2,0),IF($G8=2,Z8,IF($G8=3,ROUNDDOWN(X8*25/100,0)+ROUNDDOWN(Y8/4,0)+Z8,IF($G8=4,ROUNDDOWN(X8*50/100,0)+ROUNDDOWN(Y8/2,0)+Z8,IF($G8=5,ROUNDDOWN(X8*25/100,0),ROUNDDOWN(X8*25/100,0)+ROUNDDOWN(Y8/4,0)+ROUNDDOWN(Z8/4,0))))))</f>
        <v>0</v>
      </c>
      <c r="AB8" s="27"/>
      <c r="AC8" s="28"/>
      <c r="AD8" s="29"/>
      <c r="AE8" s="123">
        <f>IF($G8=1,ROUNDDOWN(AB8*50/100,0)+ROUNDDOWN(AC8/2,0)+ROUNDDOWN(AD8/2,0),IF($G8=2,AD8,IF($G8=3,ROUNDDOWN(AB8*25/100,0)+ROUNDDOWN(AC8/4,0)+AD8,IF($G8=4,ROUNDDOWN(AB8*50/100,0)+ROUNDDOWN(AC8/2,0)+AD8,IF($G8=5,ROUNDDOWN(AB8*25/100,0),ROUNDDOWN(AB8*25/100,0)+ROUNDDOWN(AC8/4,0)+ROUNDDOWN(AD8/4,0))))))</f>
        <v>0</v>
      </c>
      <c r="AF8" s="27"/>
      <c r="AG8" s="28"/>
      <c r="AH8" s="29"/>
      <c r="AI8" s="123">
        <f>IF($G8=1,ROUNDDOWN(AF8*50/100,0)+ROUNDDOWN(AG8/2,0)+ROUNDDOWN(AH8/2,0),IF($G8=2,AH8,IF($G8=3,ROUNDDOWN(AF8*25/100,0)+ROUNDDOWN(AG8/4,0)+AH8,IF($G8=4,ROUNDDOWN(AF8*50/100,0)+ROUNDDOWN(AG8/2,0)+AH8,IF($G8=5,ROUNDDOWN(AF8*25/100,0),ROUNDDOWN(AF8*25/100,0)+ROUNDDOWN(AG8/4,0)+ROUNDDOWN(AH8/4,0))))))</f>
        <v>0</v>
      </c>
      <c r="AJ8" s="27"/>
      <c r="AK8" s="28"/>
      <c r="AL8" s="29"/>
      <c r="AM8" s="123">
        <f>IF($G8=1,ROUNDDOWN(AJ8*50/100,0)+ROUNDDOWN(AK8/2,0)+ROUNDDOWN(AL8/2,0),IF($G8=2,AL8,IF($G8=3,ROUNDDOWN(AJ8*25/100,0)+ROUNDDOWN(AK8/4,0)+AL8,IF($G8=4,ROUNDDOWN(AJ8*50/100,0)+ROUNDDOWN(AK8/2,0)+AL8,IF($G8=5,ROUNDDOWN(AJ8*25/100,0),ROUNDDOWN(AJ8*25/100,0)+ROUNDDOWN(AK8/4,0)+ROUNDDOWN(AL8/4,0))))))</f>
        <v>0</v>
      </c>
      <c r="AN8" s="27"/>
      <c r="AO8" s="28"/>
      <c r="AP8" s="29"/>
      <c r="AQ8" s="123">
        <f>IF($G8=1,ROUNDDOWN(AN8*50/100,0)+ROUNDDOWN(AO8/2,0)+ROUNDDOWN(AP8/2,0),IF($G8=2,AP8,IF($G8=3,ROUNDDOWN(AN8*25/100,0)+ROUNDDOWN(AO8/4,0)+AP8,IF($G8=4,ROUNDDOWN(AN8*50/100,0)+ROUNDDOWN(AO8/2,0)+AP8,IF($G8=5,ROUNDDOWN(AN8*25/100,0),ROUNDDOWN(AN8*25/100,0)+ROUNDDOWN(AO8/4,0)+ROUNDDOWN(AP8/4,0))))))</f>
        <v>0</v>
      </c>
      <c r="AR8" s="27"/>
      <c r="AS8" s="28"/>
      <c r="AT8" s="29"/>
      <c r="AU8" s="123">
        <f>IF($G8=1,ROUNDDOWN(AR8*50/100,0)+ROUNDDOWN(AS8/2,0)+ROUNDDOWN(AT8/2,0),IF($G8=2,AT8,IF($G8=3,ROUNDDOWN(AR8*25/100,0)+ROUNDDOWN(AS8/4,0)+AT8,IF($G8=4,ROUNDDOWN(AR8*50/100,0)+ROUNDDOWN(AS8/2,0)+AT8,IF($G8=5,ROUNDDOWN(AR8*25/100,0),ROUNDDOWN(AR8*25/100,0)+ROUNDDOWN(AS8/4,0)+ROUNDDOWN(AT8/4,0))))))</f>
        <v>0</v>
      </c>
      <c r="AV8" s="27"/>
      <c r="AW8" s="28"/>
      <c r="AX8" s="29"/>
      <c r="AY8" s="123">
        <f>IF($G8=1,ROUNDDOWN(AV8*50/100,0)+ROUNDDOWN(AW8/2,0)+ROUNDDOWN(AX8/2,0),IF($G8=2,AX8,IF($G8=3,ROUNDDOWN(AV8*25/100,0)+ROUNDDOWN(AW8/4,0)+AX8,IF($G8=4,ROUNDDOWN(AV8*50/100,0)+ROUNDDOWN(AW8/2,0)+AX8,IF($G8=5,ROUNDDOWN(AV8*25/100,0),ROUNDDOWN(AV8*25/100,0)+ROUNDDOWN(AW8/4,0)+ROUNDDOWN(AX8/4,0))))))</f>
        <v>0</v>
      </c>
      <c r="AZ8" s="27"/>
      <c r="BA8" s="28"/>
      <c r="BB8" s="29"/>
      <c r="BC8" s="123">
        <f>IF($G8=1,ROUNDDOWN(AZ8*50/100,0)+ROUNDDOWN(BA8/2,0)+ROUNDDOWN(BB8/2,0),IF($G8=2,BB8,IF($G8=3,ROUNDDOWN(AZ8*25/100,0)+ROUNDDOWN(BA8/4,0)+BB8,IF($G8=4,ROUNDDOWN(AZ8*50/100,0)+ROUNDDOWN(BA8/2,0)+BB8,IF($G8=5,ROUNDDOWN(AZ8*25/100,0),ROUNDDOWN(AZ8*25/100,0)+ROUNDDOWN(BA8/4,0)+ROUNDDOWN(BB8/4,0))))))</f>
        <v>0</v>
      </c>
      <c r="BD8" s="124">
        <f t="shared" ref="BD8:BG31" si="0">H8+L8+P8+T8+X8+AB8+AF8+AJ8+AN8+AR8+AV8+AZ8</f>
        <v>0</v>
      </c>
      <c r="BE8" s="124">
        <f t="shared" si="0"/>
        <v>0</v>
      </c>
      <c r="BF8" s="125">
        <f t="shared" si="0"/>
        <v>0</v>
      </c>
      <c r="BG8" s="123">
        <f t="shared" si="0"/>
        <v>0</v>
      </c>
    </row>
    <row r="9" spans="1:59" ht="18" customHeight="1" x14ac:dyDescent="0.2">
      <c r="A9" s="164"/>
      <c r="B9" s="165"/>
      <c r="C9" s="166"/>
      <c r="D9" s="165"/>
      <c r="E9" s="162"/>
      <c r="F9" s="163"/>
      <c r="G9" s="436"/>
      <c r="H9" s="27"/>
      <c r="I9" s="28"/>
      <c r="J9" s="29"/>
      <c r="K9" s="123">
        <f>IF($G9=1,ROUNDDOWN(H9*50/100,0)+ROUNDDOWN(I9/2,0)+ROUNDDOWN(J9/2,0),IF($G9=2,J9,IF($G9=3,ROUNDDOWN(H9*25/100,0)+ROUNDDOWN(I9/4,0)+J9,IF($G9=4,ROUNDDOWN(H9*50/100,0)+ROUNDDOWN(I9/2,0)+J9,IF($G9=5,ROUNDDOWN(H9*25/100,0),ROUNDDOWN(H9*25/100,0)+ROUNDDOWN(I9/4,0)+ROUNDDOWN(J9/4,0))))))</f>
        <v>0</v>
      </c>
      <c r="L9" s="27"/>
      <c r="M9" s="28"/>
      <c r="N9" s="29"/>
      <c r="O9" s="123">
        <f>IF($G9=1,ROUNDDOWN(L9*50/100,0)+ROUNDDOWN(M9/2,0)+ROUNDDOWN(N9/2,0),IF($G9=2,N9,IF($G9=3,ROUNDDOWN(L9*25/100,0)+ROUNDDOWN(M9/4,0)+N9,IF($G9=4,ROUNDDOWN(L9*50/100,0)+ROUNDDOWN(M9/2,0)+N9,IF($G9=5,ROUNDDOWN(L9*25/100,0),ROUNDDOWN(L9*25/100,0)+ROUNDDOWN(M9/4,0)+ROUNDDOWN(N9/4,0))))))</f>
        <v>0</v>
      </c>
      <c r="P9" s="27"/>
      <c r="Q9" s="28"/>
      <c r="R9" s="29"/>
      <c r="S9" s="123">
        <f>IF($G9=1,ROUNDDOWN(P9*50/100,0)+ROUNDDOWN(Q9/2,0)+ROUNDDOWN(R9/2,0),IF($G9=2,R9,IF($G9=3,ROUNDDOWN(P9*25/100,0)+ROUNDDOWN(Q9/4,0)+R9,IF($G9=4,ROUNDDOWN(P9*50/100,0)+ROUNDDOWN(Q9/2,0)+R9,IF($G9=5,ROUNDDOWN(P9*25/100,0),ROUNDDOWN(P9*25/100,0)+ROUNDDOWN(Q9/4,0)+ROUNDDOWN(R9/4,0))))))</f>
        <v>0</v>
      </c>
      <c r="T9" s="27"/>
      <c r="U9" s="28"/>
      <c r="V9" s="29"/>
      <c r="W9" s="123">
        <f>IF($G9=1,ROUNDDOWN(T9*50/100,0)+ROUNDDOWN(U9/2,0)+ROUNDDOWN(V9/2,0),IF($G9=2,V9,IF($G9=3,ROUNDDOWN(T9*25/100,0)+ROUNDDOWN(U9/4,0)+V9,IF($G9=4,ROUNDDOWN(T9*50/100,0)+ROUNDDOWN(U9/2,0)+V9,IF($G9=5,ROUNDDOWN(T9*25/100,0),ROUNDDOWN(T9*25/100,0)+ROUNDDOWN(U9/4,0)+ROUNDDOWN(V9/4,0))))))</f>
        <v>0</v>
      </c>
      <c r="X9" s="27"/>
      <c r="Y9" s="28"/>
      <c r="Z9" s="29"/>
      <c r="AA9" s="123">
        <f>IF($G9=1,ROUNDDOWN(X9*50/100,0)+ROUNDDOWN(Y9/2,0)+ROUNDDOWN(Z9/2,0),IF($G9=2,Z9,IF($G9=3,ROUNDDOWN(X9*25/100,0)+ROUNDDOWN(Y9/4,0)+Z9,IF($G9=4,ROUNDDOWN(X9*50/100,0)+ROUNDDOWN(Y9/2,0)+Z9,IF($G9=5,ROUNDDOWN(X9*25/100,0),ROUNDDOWN(X9*25/100,0)+ROUNDDOWN(Y9/4,0)+ROUNDDOWN(Z9/4,0))))))</f>
        <v>0</v>
      </c>
      <c r="AB9" s="27"/>
      <c r="AC9" s="28"/>
      <c r="AD9" s="29"/>
      <c r="AE9" s="123">
        <f>IF($G9=1,ROUNDDOWN(AB9*50/100,0)+ROUNDDOWN(AC9/2,0)+ROUNDDOWN(AD9/2,0),IF($G9=2,AD9,IF($G9=3,ROUNDDOWN(AB9*25/100,0)+ROUNDDOWN(AC9/4,0)+AD9,IF($G9=4,ROUNDDOWN(AB9*50/100,0)+ROUNDDOWN(AC9/2,0)+AD9,IF($G9=5,ROUNDDOWN(AB9*25/100,0),ROUNDDOWN(AB9*25/100,0)+ROUNDDOWN(AC9/4,0)+ROUNDDOWN(AD9/4,0))))))</f>
        <v>0</v>
      </c>
      <c r="AF9" s="27"/>
      <c r="AG9" s="28"/>
      <c r="AH9" s="29"/>
      <c r="AI9" s="123">
        <f>IF($G9=1,ROUNDDOWN(AF9*50/100,0)+ROUNDDOWN(AG9/2,0)+ROUNDDOWN(AH9/2,0),IF($G9=2,AH9,IF($G9=3,ROUNDDOWN(AF9*25/100,0)+ROUNDDOWN(AG9/4,0)+AH9,IF($G9=4,ROUNDDOWN(AF9*50/100,0)+ROUNDDOWN(AG9/2,0)+AH9,IF($G9=5,ROUNDDOWN(AF9*25/100,0),ROUNDDOWN(AF9*25/100,0)+ROUNDDOWN(AG9/4,0)+ROUNDDOWN(AH9/4,0))))))</f>
        <v>0</v>
      </c>
      <c r="AJ9" s="27"/>
      <c r="AK9" s="28"/>
      <c r="AL9" s="29"/>
      <c r="AM9" s="123">
        <f>IF($G9=1,ROUNDDOWN(AJ9*50/100,0)+ROUNDDOWN(AK9/2,0)+ROUNDDOWN(AL9/2,0),IF($G9=2,AL9,IF($G9=3,ROUNDDOWN(AJ9*25/100,0)+ROUNDDOWN(AK9/4,0)+AL9,IF($G9=4,ROUNDDOWN(AJ9*50/100,0)+ROUNDDOWN(AK9/2,0)+AL9,IF($G9=5,ROUNDDOWN(AJ9*25/100,0),ROUNDDOWN(AJ9*25/100,0)+ROUNDDOWN(AK9/4,0)+ROUNDDOWN(AL9/4,0))))))</f>
        <v>0</v>
      </c>
      <c r="AN9" s="27"/>
      <c r="AO9" s="28"/>
      <c r="AP9" s="29"/>
      <c r="AQ9" s="123">
        <f>IF($G9=1,ROUNDDOWN(AN9*50/100,0)+ROUNDDOWN(AO9/2,0)+ROUNDDOWN(AP9/2,0),IF($G9=2,AP9,IF($G9=3,ROUNDDOWN(AN9*25/100,0)+ROUNDDOWN(AO9/4,0)+AP9,IF($G9=4,ROUNDDOWN(AN9*50/100,0)+ROUNDDOWN(AO9/2,0)+AP9,IF($G9=5,ROUNDDOWN(AN9*25/100,0),ROUNDDOWN(AN9*25/100,0)+ROUNDDOWN(AO9/4,0)+ROUNDDOWN(AP9/4,0))))))</f>
        <v>0</v>
      </c>
      <c r="AR9" s="27"/>
      <c r="AS9" s="28"/>
      <c r="AT9" s="29"/>
      <c r="AU9" s="123">
        <f>IF($G9=1,ROUNDDOWN(AR9*50/100,0)+ROUNDDOWN(AS9/2,0)+ROUNDDOWN(AT9/2,0),IF($G9=2,AT9,IF($G9=3,ROUNDDOWN(AR9*25/100,0)+ROUNDDOWN(AS9/4,0)+AT9,IF($G9=4,ROUNDDOWN(AR9*50/100,0)+ROUNDDOWN(AS9/2,0)+AT9,IF($G9=5,ROUNDDOWN(AR9*25/100,0),ROUNDDOWN(AR9*25/100,0)+ROUNDDOWN(AS9/4,0)+ROUNDDOWN(AT9/4,0))))))</f>
        <v>0</v>
      </c>
      <c r="AV9" s="27"/>
      <c r="AW9" s="28"/>
      <c r="AX9" s="29"/>
      <c r="AY9" s="123">
        <f>IF($G9=1,ROUNDDOWN(AV9*50/100,0)+ROUNDDOWN(AW9/2,0)+ROUNDDOWN(AX9/2,0),IF($G9=2,AX9,IF($G9=3,ROUNDDOWN(AV9*25/100,0)+ROUNDDOWN(AW9/4,0)+AX9,IF($G9=4,ROUNDDOWN(AV9*50/100,0)+ROUNDDOWN(AW9/2,0)+AX9,IF($G9=5,ROUNDDOWN(AV9*25/100,0),ROUNDDOWN(AV9*25/100,0)+ROUNDDOWN(AW9/4,0)+ROUNDDOWN(AX9/4,0))))))</f>
        <v>0</v>
      </c>
      <c r="AZ9" s="27"/>
      <c r="BA9" s="28"/>
      <c r="BB9" s="29"/>
      <c r="BC9" s="123">
        <f>IF($G9=1,ROUNDDOWN(AZ9*50/100,0)+ROUNDDOWN(BA9/2,0)+ROUNDDOWN(BB9/2,0),IF($G9=2,BB9,IF($G9=3,ROUNDDOWN(AZ9*25/100,0)+ROUNDDOWN(BA9/4,0)+BB9,IF($G9=4,ROUNDDOWN(AZ9*50/100,0)+ROUNDDOWN(BA9/2,0)+BB9,IF($G9=5,ROUNDDOWN(AZ9*25/100,0),ROUNDDOWN(AZ9*25/100,0)+ROUNDDOWN(BA9/4,0)+ROUNDDOWN(BB9/4,0))))))</f>
        <v>0</v>
      </c>
      <c r="BD9" s="124">
        <f t="shared" si="0"/>
        <v>0</v>
      </c>
      <c r="BE9" s="124">
        <f t="shared" si="0"/>
        <v>0</v>
      </c>
      <c r="BF9" s="125">
        <f t="shared" si="0"/>
        <v>0</v>
      </c>
      <c r="BG9" s="123">
        <f t="shared" si="0"/>
        <v>0</v>
      </c>
    </row>
    <row r="10" spans="1:59" ht="18" customHeight="1" x14ac:dyDescent="0.2">
      <c r="A10" s="164"/>
      <c r="B10" s="165"/>
      <c r="C10" s="166"/>
      <c r="D10" s="165"/>
      <c r="E10" s="162"/>
      <c r="F10" s="163"/>
      <c r="G10" s="436"/>
      <c r="H10" s="27"/>
      <c r="I10" s="28"/>
      <c r="J10" s="29"/>
      <c r="K10" s="123">
        <f>IF($G10=1,ROUNDDOWN(H10*50/100,0)+ROUNDDOWN(I10/2,0)+ROUNDDOWN(J10/2,0),IF($G10=2,J10,IF($G10=3,ROUNDDOWN(H10*25/100,0)+ROUNDDOWN(I10/4,0)+J10,IF($G10=4,ROUNDDOWN(H10*50/100,0)+ROUNDDOWN(I10/2,0)+J10,IF($G10=5,ROUNDDOWN(H10*25/100,0),ROUNDDOWN(H10*25/100,0)+ROUNDDOWN(I10/4,0)+ROUNDDOWN(J10/4,0))))))</f>
        <v>0</v>
      </c>
      <c r="L10" s="27"/>
      <c r="M10" s="28"/>
      <c r="N10" s="29"/>
      <c r="O10" s="123">
        <f>IF($G10=1,ROUNDDOWN(L10*50/100,0)+ROUNDDOWN(M10/2,0)+ROUNDDOWN(N10/2,0),IF($G10=2,N10,IF($G10=3,ROUNDDOWN(L10*25/100,0)+ROUNDDOWN(M10/4,0)+N10,IF($G10=4,ROUNDDOWN(L10*50/100,0)+ROUNDDOWN(M10/2,0)+N10,IF($G10=5,ROUNDDOWN(L10*25/100,0),ROUNDDOWN(L10*25/100,0)+ROUNDDOWN(M10/4,0)+ROUNDDOWN(N10/4,0))))))</f>
        <v>0</v>
      </c>
      <c r="P10" s="27"/>
      <c r="Q10" s="28"/>
      <c r="R10" s="29"/>
      <c r="S10" s="123">
        <f>IF($G10=1,ROUNDDOWN(P10*50/100,0)+ROUNDDOWN(Q10/2,0)+ROUNDDOWN(R10/2,0),IF($G10=2,R10,IF($G10=3,ROUNDDOWN(P10*25/100,0)+ROUNDDOWN(Q10/4,0)+R10,IF($G10=4,ROUNDDOWN(P10*50/100,0)+ROUNDDOWN(Q10/2,0)+R10,IF($G10=5,ROUNDDOWN(P10*25/100,0),ROUNDDOWN(P10*25/100,0)+ROUNDDOWN(Q10/4,0)+ROUNDDOWN(R10/4,0))))))</f>
        <v>0</v>
      </c>
      <c r="T10" s="27"/>
      <c r="U10" s="28"/>
      <c r="V10" s="29"/>
      <c r="W10" s="123">
        <f>IF($G10=1,ROUNDDOWN(T10*50/100,0)+ROUNDDOWN(U10/2,0)+ROUNDDOWN(V10/2,0),IF($G10=2,V10,IF($G10=3,ROUNDDOWN(T10*25/100,0)+ROUNDDOWN(U10/4,0)+V10,IF($G10=4,ROUNDDOWN(T10*50/100,0)+ROUNDDOWN(U10/2,0)+V10,IF($G10=5,ROUNDDOWN(T10*25/100,0),ROUNDDOWN(T10*25/100,0)+ROUNDDOWN(U10/4,0)+ROUNDDOWN(V10/4,0))))))</f>
        <v>0</v>
      </c>
      <c r="X10" s="27"/>
      <c r="Y10" s="28"/>
      <c r="Z10" s="29"/>
      <c r="AA10" s="123">
        <f>IF($G10=1,ROUNDDOWN(X10*50/100,0)+ROUNDDOWN(Y10/2,0)+ROUNDDOWN(Z10/2,0),IF($G10=2,Z10,IF($G10=3,ROUNDDOWN(X10*25/100,0)+ROUNDDOWN(Y10/4,0)+Z10,IF($G10=4,ROUNDDOWN(X10*50/100,0)+ROUNDDOWN(Y10/2,0)+Z10,IF($G10=5,ROUNDDOWN(X10*25/100,0),ROUNDDOWN(X10*25/100,0)+ROUNDDOWN(Y10/4,0)+ROUNDDOWN(Z10/4,0))))))</f>
        <v>0</v>
      </c>
      <c r="AB10" s="27"/>
      <c r="AC10" s="28"/>
      <c r="AD10" s="29"/>
      <c r="AE10" s="123">
        <f>IF($G10=1,ROUNDDOWN(AB10*50/100,0)+ROUNDDOWN(AC10/2,0)+ROUNDDOWN(AD10/2,0),IF($G10=2,AD10,IF($G10=3,ROUNDDOWN(AB10*25/100,0)+ROUNDDOWN(AC10/4,0)+AD10,IF($G10=4,ROUNDDOWN(AB10*50/100,0)+ROUNDDOWN(AC10/2,0)+AD10,IF($G10=5,ROUNDDOWN(AB10*25/100,0),ROUNDDOWN(AB10*25/100,0)+ROUNDDOWN(AC10/4,0)+ROUNDDOWN(AD10/4,0))))))</f>
        <v>0</v>
      </c>
      <c r="AF10" s="27"/>
      <c r="AG10" s="28"/>
      <c r="AH10" s="29"/>
      <c r="AI10" s="123">
        <f>IF($G10=1,ROUNDDOWN(AF10*50/100,0)+ROUNDDOWN(AG10/2,0)+ROUNDDOWN(AH10/2,0),IF($G10=2,AH10,IF($G10=3,ROUNDDOWN(AF10*25/100,0)+ROUNDDOWN(AG10/4,0)+AH10,IF($G10=4,ROUNDDOWN(AF10*50/100,0)+ROUNDDOWN(AG10/2,0)+AH10,IF($G10=5,ROUNDDOWN(AF10*25/100,0),ROUNDDOWN(AF10*25/100,0)+ROUNDDOWN(AG10/4,0)+ROUNDDOWN(AH10/4,0))))))</f>
        <v>0</v>
      </c>
      <c r="AJ10" s="27"/>
      <c r="AK10" s="28"/>
      <c r="AL10" s="29"/>
      <c r="AM10" s="123">
        <f>IF($G10=1,ROUNDDOWN(AJ10*50/100,0)+ROUNDDOWN(AK10/2,0)+ROUNDDOWN(AL10/2,0),IF($G10=2,AL10,IF($G10=3,ROUNDDOWN(AJ10*25/100,0)+ROUNDDOWN(AK10/4,0)+AL10,IF($G10=4,ROUNDDOWN(AJ10*50/100,0)+ROUNDDOWN(AK10/2,0)+AL10,IF($G10=5,ROUNDDOWN(AJ10*25/100,0),ROUNDDOWN(AJ10*25/100,0)+ROUNDDOWN(AK10/4,0)+ROUNDDOWN(AL10/4,0))))))</f>
        <v>0</v>
      </c>
      <c r="AN10" s="27"/>
      <c r="AO10" s="28"/>
      <c r="AP10" s="29"/>
      <c r="AQ10" s="123">
        <f>IF($G10=1,ROUNDDOWN(AN10*50/100,0)+ROUNDDOWN(AO10/2,0)+ROUNDDOWN(AP10/2,0),IF($G10=2,AP10,IF($G10=3,ROUNDDOWN(AN10*25/100,0)+ROUNDDOWN(AO10/4,0)+AP10,IF($G10=4,ROUNDDOWN(AN10*50/100,0)+ROUNDDOWN(AO10/2,0)+AP10,IF($G10=5,ROUNDDOWN(AN10*25/100,0),ROUNDDOWN(AN10*25/100,0)+ROUNDDOWN(AO10/4,0)+ROUNDDOWN(AP10/4,0))))))</f>
        <v>0</v>
      </c>
      <c r="AR10" s="27"/>
      <c r="AS10" s="28"/>
      <c r="AT10" s="29"/>
      <c r="AU10" s="123">
        <f>IF($G10=1,ROUNDDOWN(AR10*50/100,0)+ROUNDDOWN(AS10/2,0)+ROUNDDOWN(AT10/2,0),IF($G10=2,AT10,IF($G10=3,ROUNDDOWN(AR10*25/100,0)+ROUNDDOWN(AS10/4,0)+AT10,IF($G10=4,ROUNDDOWN(AR10*50/100,0)+ROUNDDOWN(AS10/2,0)+AT10,IF($G10=5,ROUNDDOWN(AR10*25/100,0),ROUNDDOWN(AR10*25/100,0)+ROUNDDOWN(AS10/4,0)+ROUNDDOWN(AT10/4,0))))))</f>
        <v>0</v>
      </c>
      <c r="AV10" s="27"/>
      <c r="AW10" s="28"/>
      <c r="AX10" s="29"/>
      <c r="AY10" s="123">
        <f>IF($G10=1,ROUNDDOWN(AV10*50/100,0)+ROUNDDOWN(AW10/2,0)+ROUNDDOWN(AX10/2,0),IF($G10=2,AX10,IF($G10=3,ROUNDDOWN(AV10*25/100,0)+ROUNDDOWN(AW10/4,0)+AX10,IF($G10=4,ROUNDDOWN(AV10*50/100,0)+ROUNDDOWN(AW10/2,0)+AX10,IF($G10=5,ROUNDDOWN(AV10*25/100,0),ROUNDDOWN(AV10*25/100,0)+ROUNDDOWN(AW10/4,0)+ROUNDDOWN(AX10/4,0))))))</f>
        <v>0</v>
      </c>
      <c r="AZ10" s="27"/>
      <c r="BA10" s="28"/>
      <c r="BB10" s="29"/>
      <c r="BC10" s="123">
        <f>IF($G10=1,ROUNDDOWN(AZ10*50/100,0)+ROUNDDOWN(BA10/2,0)+ROUNDDOWN(BB10/2,0),IF($G10=2,BB10,IF($G10=3,ROUNDDOWN(AZ10*25/100,0)+ROUNDDOWN(BA10/4,0)+BB10,IF($G10=4,ROUNDDOWN(AZ10*50/100,0)+ROUNDDOWN(BA10/2,0)+BB10,IF($G10=5,ROUNDDOWN(AZ10*25/100,0),ROUNDDOWN(AZ10*25/100,0)+ROUNDDOWN(BA10/4,0)+ROUNDDOWN(BB10/4,0))))))</f>
        <v>0</v>
      </c>
      <c r="BD10" s="124">
        <f t="shared" si="0"/>
        <v>0</v>
      </c>
      <c r="BE10" s="124">
        <f t="shared" si="0"/>
        <v>0</v>
      </c>
      <c r="BF10" s="125">
        <f t="shared" si="0"/>
        <v>0</v>
      </c>
      <c r="BG10" s="123">
        <f t="shared" si="0"/>
        <v>0</v>
      </c>
    </row>
    <row r="11" spans="1:59" ht="18" customHeight="1" x14ac:dyDescent="0.2">
      <c r="A11" s="164"/>
      <c r="B11" s="165"/>
      <c r="C11" s="166"/>
      <c r="D11" s="165"/>
      <c r="E11" s="162"/>
      <c r="F11" s="163"/>
      <c r="G11" s="436"/>
      <c r="H11" s="27"/>
      <c r="I11" s="28"/>
      <c r="J11" s="29"/>
      <c r="K11" s="123">
        <f>IF($G11=1,ROUNDDOWN(H11*50/100,0)+ROUNDDOWN(I11/2,0)+ROUNDDOWN(J11/2,0),IF($G11=2,J11,IF($G11=3,ROUNDDOWN(H11*25/100,0)+ROUNDDOWN(I11/4,0)+J11,IF($G11=4,ROUNDDOWN(H11*50/100,0)+ROUNDDOWN(I11/2,0)+J11,IF($G11=5,ROUNDDOWN(H11*25/100,0),ROUNDDOWN(H11*25/100,0)+ROUNDDOWN(I11/4,0)+ROUNDDOWN(J11/4,0))))))</f>
        <v>0</v>
      </c>
      <c r="L11" s="27"/>
      <c r="M11" s="28"/>
      <c r="N11" s="29"/>
      <c r="O11" s="123">
        <f>IF($G11=1,ROUNDDOWN(L11*50/100,0)+ROUNDDOWN(M11/2,0)+ROUNDDOWN(N11/2,0),IF($G11=2,N11,IF($G11=3,ROUNDDOWN(L11*25/100,0)+ROUNDDOWN(M11/4,0)+N11,IF($G11=4,ROUNDDOWN(L11*50/100,0)+ROUNDDOWN(M11/2,0)+N11,IF($G11=5,ROUNDDOWN(L11*25/100,0),ROUNDDOWN(L11*25/100,0)+ROUNDDOWN(M11/4,0)+ROUNDDOWN(N11/4,0))))))</f>
        <v>0</v>
      </c>
      <c r="P11" s="27"/>
      <c r="Q11" s="28"/>
      <c r="R11" s="29"/>
      <c r="S11" s="123">
        <f>IF($G11=1,ROUNDDOWN(P11*50/100,0)+ROUNDDOWN(Q11/2,0)+ROUNDDOWN(R11/2,0),IF($G11=2,R11,IF($G11=3,ROUNDDOWN(P11*25/100,0)+ROUNDDOWN(Q11/4,0)+R11,IF($G11=4,ROUNDDOWN(P11*50/100,0)+ROUNDDOWN(Q11/2,0)+R11,IF($G11=5,ROUNDDOWN(P11*25/100,0),ROUNDDOWN(P11*25/100,0)+ROUNDDOWN(Q11/4,0)+ROUNDDOWN(R11/4,0))))))</f>
        <v>0</v>
      </c>
      <c r="T11" s="27"/>
      <c r="U11" s="28"/>
      <c r="V11" s="29"/>
      <c r="W11" s="123">
        <f>IF($G11=1,ROUNDDOWN(T11*50/100,0)+ROUNDDOWN(U11/2,0)+ROUNDDOWN(V11/2,0),IF($G11=2,V11,IF($G11=3,ROUNDDOWN(T11*25/100,0)+ROUNDDOWN(U11/4,0)+V11,IF($G11=4,ROUNDDOWN(T11*50/100,0)+ROUNDDOWN(U11/2,0)+V11,IF($G11=5,ROUNDDOWN(T11*25/100,0),ROUNDDOWN(T11*25/100,0)+ROUNDDOWN(U11/4,0)+ROUNDDOWN(V11/4,0))))))</f>
        <v>0</v>
      </c>
      <c r="X11" s="27"/>
      <c r="Y11" s="28"/>
      <c r="Z11" s="29"/>
      <c r="AA11" s="123">
        <f>IF($G11=1,ROUNDDOWN(X11*50/100,0)+ROUNDDOWN(Y11/2,0)+ROUNDDOWN(Z11/2,0),IF($G11=2,Z11,IF($G11=3,ROUNDDOWN(X11*25/100,0)+ROUNDDOWN(Y11/4,0)+Z11,IF($G11=4,ROUNDDOWN(X11*50/100,0)+ROUNDDOWN(Y11/2,0)+Z11,IF($G11=5,ROUNDDOWN(X11*25/100,0),ROUNDDOWN(X11*25/100,0)+ROUNDDOWN(Y11/4,0)+ROUNDDOWN(Z11/4,0))))))</f>
        <v>0</v>
      </c>
      <c r="AB11" s="27"/>
      <c r="AC11" s="28"/>
      <c r="AD11" s="29"/>
      <c r="AE11" s="123">
        <f>IF($G11=1,ROUNDDOWN(AB11*50/100,0)+ROUNDDOWN(AC11/2,0)+ROUNDDOWN(AD11/2,0),IF($G11=2,AD11,IF($G11=3,ROUNDDOWN(AB11*25/100,0)+ROUNDDOWN(AC11/4,0)+AD11,IF($G11=4,ROUNDDOWN(AB11*50/100,0)+ROUNDDOWN(AC11/2,0)+AD11,IF($G11=5,ROUNDDOWN(AB11*25/100,0),ROUNDDOWN(AB11*25/100,0)+ROUNDDOWN(AC11/4,0)+ROUNDDOWN(AD11/4,0))))))</f>
        <v>0</v>
      </c>
      <c r="AF11" s="27"/>
      <c r="AG11" s="28"/>
      <c r="AH11" s="29"/>
      <c r="AI11" s="123">
        <f>IF($G11=1,ROUNDDOWN(AF11*50/100,0)+ROUNDDOWN(AG11/2,0)+ROUNDDOWN(AH11/2,0),IF($G11=2,AH11,IF($G11=3,ROUNDDOWN(AF11*25/100,0)+ROUNDDOWN(AG11/4,0)+AH11,IF($G11=4,ROUNDDOWN(AF11*50/100,0)+ROUNDDOWN(AG11/2,0)+AH11,IF($G11=5,ROUNDDOWN(AF11*25/100,0),ROUNDDOWN(AF11*25/100,0)+ROUNDDOWN(AG11/4,0)+ROUNDDOWN(AH11/4,0))))))</f>
        <v>0</v>
      </c>
      <c r="AJ11" s="27"/>
      <c r="AK11" s="28"/>
      <c r="AL11" s="29"/>
      <c r="AM11" s="123">
        <f>IF($G11=1,ROUNDDOWN(AJ11*50/100,0)+ROUNDDOWN(AK11/2,0)+ROUNDDOWN(AL11/2,0),IF($G11=2,AL11,IF($G11=3,ROUNDDOWN(AJ11*25/100,0)+ROUNDDOWN(AK11/4,0)+AL11,IF($G11=4,ROUNDDOWN(AJ11*50/100,0)+ROUNDDOWN(AK11/2,0)+AL11,IF($G11=5,ROUNDDOWN(AJ11*25/100,0),ROUNDDOWN(AJ11*25/100,0)+ROUNDDOWN(AK11/4,0)+ROUNDDOWN(AL11/4,0))))))</f>
        <v>0</v>
      </c>
      <c r="AN11" s="27"/>
      <c r="AO11" s="28"/>
      <c r="AP11" s="29"/>
      <c r="AQ11" s="123">
        <f>IF($G11=1,ROUNDDOWN(AN11*50/100,0)+ROUNDDOWN(AO11/2,0)+ROUNDDOWN(AP11/2,0),IF($G11=2,AP11,IF($G11=3,ROUNDDOWN(AN11*25/100,0)+ROUNDDOWN(AO11/4,0)+AP11,IF($G11=4,ROUNDDOWN(AN11*50/100,0)+ROUNDDOWN(AO11/2,0)+AP11,IF($G11=5,ROUNDDOWN(AN11*25/100,0),ROUNDDOWN(AN11*25/100,0)+ROUNDDOWN(AO11/4,0)+ROUNDDOWN(AP11/4,0))))))</f>
        <v>0</v>
      </c>
      <c r="AR11" s="27"/>
      <c r="AS11" s="28"/>
      <c r="AT11" s="29"/>
      <c r="AU11" s="123">
        <f>IF($G11=1,ROUNDDOWN(AR11*50/100,0)+ROUNDDOWN(AS11/2,0)+ROUNDDOWN(AT11/2,0),IF($G11=2,AT11,IF($G11=3,ROUNDDOWN(AR11*25/100,0)+ROUNDDOWN(AS11/4,0)+AT11,IF($G11=4,ROUNDDOWN(AR11*50/100,0)+ROUNDDOWN(AS11/2,0)+AT11,IF($G11=5,ROUNDDOWN(AR11*25/100,0),ROUNDDOWN(AR11*25/100,0)+ROUNDDOWN(AS11/4,0)+ROUNDDOWN(AT11/4,0))))))</f>
        <v>0</v>
      </c>
      <c r="AV11" s="27"/>
      <c r="AW11" s="28"/>
      <c r="AX11" s="29"/>
      <c r="AY11" s="123">
        <f>IF($G11=1,ROUNDDOWN(AV11*50/100,0)+ROUNDDOWN(AW11/2,0)+ROUNDDOWN(AX11/2,0),IF($G11=2,AX11,IF($G11=3,ROUNDDOWN(AV11*25/100,0)+ROUNDDOWN(AW11/4,0)+AX11,IF($G11=4,ROUNDDOWN(AV11*50/100,0)+ROUNDDOWN(AW11/2,0)+AX11,IF($G11=5,ROUNDDOWN(AV11*25/100,0),ROUNDDOWN(AV11*25/100,0)+ROUNDDOWN(AW11/4,0)+ROUNDDOWN(AX11/4,0))))))</f>
        <v>0</v>
      </c>
      <c r="AZ11" s="27"/>
      <c r="BA11" s="28"/>
      <c r="BB11" s="29"/>
      <c r="BC11" s="123">
        <f>IF($G11=1,ROUNDDOWN(AZ11*50/100,0)+ROUNDDOWN(BA11/2,0)+ROUNDDOWN(BB11/2,0),IF($G11=2,BB11,IF($G11=3,ROUNDDOWN(AZ11*25/100,0)+ROUNDDOWN(BA11/4,0)+BB11,IF($G11=4,ROUNDDOWN(AZ11*50/100,0)+ROUNDDOWN(BA11/2,0)+BB11,IF($G11=5,ROUNDDOWN(AZ11*25/100,0),ROUNDDOWN(AZ11*25/100,0)+ROUNDDOWN(BA11/4,0)+ROUNDDOWN(BB11/4,0))))))</f>
        <v>0</v>
      </c>
      <c r="BD11" s="124">
        <f t="shared" si="0"/>
        <v>0</v>
      </c>
      <c r="BE11" s="124">
        <f t="shared" si="0"/>
        <v>0</v>
      </c>
      <c r="BF11" s="125">
        <f t="shared" si="0"/>
        <v>0</v>
      </c>
      <c r="BG11" s="123">
        <f t="shared" si="0"/>
        <v>0</v>
      </c>
    </row>
    <row r="12" spans="1:59" ht="18" customHeight="1" x14ac:dyDescent="0.2">
      <c r="A12" s="164"/>
      <c r="B12" s="165"/>
      <c r="C12" s="166"/>
      <c r="D12" s="165"/>
      <c r="E12" s="162"/>
      <c r="F12" s="163"/>
      <c r="G12" s="436"/>
      <c r="H12" s="27"/>
      <c r="I12" s="28"/>
      <c r="J12" s="29"/>
      <c r="K12" s="123">
        <f t="shared" ref="K12:K31" si="1">IF($G12=1,ROUNDDOWN(H12*50/100,0)+ROUNDDOWN(I12/2,0)+ROUNDDOWN(J12/2,0),IF($G12=2,J12,IF($G12=3,ROUNDDOWN(H12*25/100,0)+ROUNDDOWN(I12/4,0)+J12,IF($G12=4,ROUNDDOWN(H12*50/100,0)+ROUNDDOWN(I12/2,0)+J12,IF($G12=5,ROUNDDOWN(H12*25/100,0),ROUNDDOWN(H12*25/100,0)+ROUNDDOWN(I12/4,0)+ROUNDDOWN(J12/4,0))))))</f>
        <v>0</v>
      </c>
      <c r="L12" s="27"/>
      <c r="M12" s="28"/>
      <c r="N12" s="29"/>
      <c r="O12" s="123">
        <f t="shared" ref="O12:O31" si="2">IF($G12=1,ROUNDDOWN(L12*50/100,0)+ROUNDDOWN(M12/2,0)+ROUNDDOWN(N12/2,0),IF($G12=2,N12,IF($G12=3,ROUNDDOWN(L12*25/100,0)+ROUNDDOWN(M12/4,0)+N12,IF($G12=4,ROUNDDOWN(L12*50/100,0)+ROUNDDOWN(M12/2,0)+N12,IF($G12=5,ROUNDDOWN(L12*25/100,0),ROUNDDOWN(L12*25/100,0)+ROUNDDOWN(M12/4,0)+ROUNDDOWN(N12/4,0))))))</f>
        <v>0</v>
      </c>
      <c r="P12" s="27"/>
      <c r="Q12" s="28"/>
      <c r="R12" s="29"/>
      <c r="S12" s="123">
        <f t="shared" ref="S12:S31" si="3">IF($G12=1,ROUNDDOWN(P12*50/100,0)+ROUNDDOWN(Q12/2,0)+ROUNDDOWN(R12/2,0),IF($G12=2,R12,IF($G12=3,ROUNDDOWN(P12*25/100,0)+ROUNDDOWN(Q12/4,0)+R12,IF($G12=4,ROUNDDOWN(P12*50/100,0)+ROUNDDOWN(Q12/2,0)+R12,IF($G12=5,ROUNDDOWN(P12*25/100,0),ROUNDDOWN(P12*25/100,0)+ROUNDDOWN(Q12/4,0)+ROUNDDOWN(R12/4,0))))))</f>
        <v>0</v>
      </c>
      <c r="T12" s="27"/>
      <c r="U12" s="28"/>
      <c r="V12" s="29"/>
      <c r="W12" s="123">
        <f t="shared" ref="W12:W31" si="4">IF($G12=1,ROUNDDOWN(T12*50/100,0)+ROUNDDOWN(U12/2,0)+ROUNDDOWN(V12/2,0),IF($G12=2,V12,IF($G12=3,ROUNDDOWN(T12*25/100,0)+ROUNDDOWN(U12/4,0)+V12,IF($G12=4,ROUNDDOWN(T12*50/100,0)+ROUNDDOWN(U12/2,0)+V12,IF($G12=5,ROUNDDOWN(T12*25/100,0),ROUNDDOWN(T12*25/100,0)+ROUNDDOWN(U12/4,0)+ROUNDDOWN(V12/4,0))))))</f>
        <v>0</v>
      </c>
      <c r="X12" s="27"/>
      <c r="Y12" s="28"/>
      <c r="Z12" s="29"/>
      <c r="AA12" s="123">
        <f t="shared" ref="AA12:AA31" si="5">IF($G12=1,ROUNDDOWN(X12*50/100,0)+ROUNDDOWN(Y12/2,0)+ROUNDDOWN(Z12/2,0),IF($G12=2,Z12,IF($G12=3,ROUNDDOWN(X12*25/100,0)+ROUNDDOWN(Y12/4,0)+Z12,IF($G12=4,ROUNDDOWN(X12*50/100,0)+ROUNDDOWN(Y12/2,0)+Z12,IF($G12=5,ROUNDDOWN(X12*25/100,0),ROUNDDOWN(X12*25/100,0)+ROUNDDOWN(Y12/4,0)+ROUNDDOWN(Z12/4,0))))))</f>
        <v>0</v>
      </c>
      <c r="AB12" s="27"/>
      <c r="AC12" s="28"/>
      <c r="AD12" s="29"/>
      <c r="AE12" s="123">
        <f t="shared" ref="AE12:AE31" si="6">IF($G12=1,ROUNDDOWN(AB12*50/100,0)+ROUNDDOWN(AC12/2,0)+ROUNDDOWN(AD12/2,0),IF($G12=2,AD12,IF($G12=3,ROUNDDOWN(AB12*25/100,0)+ROUNDDOWN(AC12/4,0)+AD12,IF($G12=4,ROUNDDOWN(AB12*50/100,0)+ROUNDDOWN(AC12/2,0)+AD12,IF($G12=5,ROUNDDOWN(AB12*25/100,0),ROUNDDOWN(AB12*25/100,0)+ROUNDDOWN(AC12/4,0)+ROUNDDOWN(AD12/4,0))))))</f>
        <v>0</v>
      </c>
      <c r="AF12" s="27"/>
      <c r="AG12" s="28"/>
      <c r="AH12" s="29"/>
      <c r="AI12" s="123">
        <f t="shared" ref="AI12:AI31" si="7">IF($G12=1,ROUNDDOWN(AF12*50/100,0)+ROUNDDOWN(AG12/2,0)+ROUNDDOWN(AH12/2,0),IF($G12=2,AH12,IF($G12=3,ROUNDDOWN(AF12*25/100,0)+ROUNDDOWN(AG12/4,0)+AH12,IF($G12=4,ROUNDDOWN(AF12*50/100,0)+ROUNDDOWN(AG12/2,0)+AH12,IF($G12=5,ROUNDDOWN(AF12*25/100,0),ROUNDDOWN(AF12*25/100,0)+ROUNDDOWN(AG12/4,0)+ROUNDDOWN(AH12/4,0))))))</f>
        <v>0</v>
      </c>
      <c r="AJ12" s="27"/>
      <c r="AK12" s="28"/>
      <c r="AL12" s="29"/>
      <c r="AM12" s="123">
        <f t="shared" ref="AM12:AM31" si="8">IF($G12=1,ROUNDDOWN(AJ12*50/100,0)+ROUNDDOWN(AK12/2,0)+ROUNDDOWN(AL12/2,0),IF($G12=2,AL12,IF($G12=3,ROUNDDOWN(AJ12*25/100,0)+ROUNDDOWN(AK12/4,0)+AL12,IF($G12=4,ROUNDDOWN(AJ12*50/100,0)+ROUNDDOWN(AK12/2,0)+AL12,IF($G12=5,ROUNDDOWN(AJ12*25/100,0),ROUNDDOWN(AJ12*25/100,0)+ROUNDDOWN(AK12/4,0)+ROUNDDOWN(AL12/4,0))))))</f>
        <v>0</v>
      </c>
      <c r="AN12" s="27"/>
      <c r="AO12" s="28"/>
      <c r="AP12" s="29"/>
      <c r="AQ12" s="123">
        <f t="shared" ref="AQ12:AQ31" si="9">IF($G12=1,ROUNDDOWN(AN12*50/100,0)+ROUNDDOWN(AO12/2,0)+ROUNDDOWN(AP12/2,0),IF($G12=2,AP12,IF($G12=3,ROUNDDOWN(AN12*25/100,0)+ROUNDDOWN(AO12/4,0)+AP12,IF($G12=4,ROUNDDOWN(AN12*50/100,0)+ROUNDDOWN(AO12/2,0)+AP12,IF($G12=5,ROUNDDOWN(AN12*25/100,0),ROUNDDOWN(AN12*25/100,0)+ROUNDDOWN(AO12/4,0)+ROUNDDOWN(AP12/4,0))))))</f>
        <v>0</v>
      </c>
      <c r="AR12" s="27"/>
      <c r="AS12" s="28"/>
      <c r="AT12" s="29"/>
      <c r="AU12" s="123">
        <f t="shared" ref="AU12:AU31" si="10">IF($G12=1,ROUNDDOWN(AR12*50/100,0)+ROUNDDOWN(AS12/2,0)+ROUNDDOWN(AT12/2,0),IF($G12=2,AT12,IF($G12=3,ROUNDDOWN(AR12*25/100,0)+ROUNDDOWN(AS12/4,0)+AT12,IF($G12=4,ROUNDDOWN(AR12*50/100,0)+ROUNDDOWN(AS12/2,0)+AT12,IF($G12=5,ROUNDDOWN(AR12*25/100,0),ROUNDDOWN(AR12*25/100,0)+ROUNDDOWN(AS12/4,0)+ROUNDDOWN(AT12/4,0))))))</f>
        <v>0</v>
      </c>
      <c r="AV12" s="27"/>
      <c r="AW12" s="28"/>
      <c r="AX12" s="29"/>
      <c r="AY12" s="123">
        <f t="shared" ref="AY12:AY31" si="11">IF($G12=1,ROUNDDOWN(AV12*50/100,0)+ROUNDDOWN(AW12/2,0)+ROUNDDOWN(AX12/2,0),IF($G12=2,AX12,IF($G12=3,ROUNDDOWN(AV12*25/100,0)+ROUNDDOWN(AW12/4,0)+AX12,IF($G12=4,ROUNDDOWN(AV12*50/100,0)+ROUNDDOWN(AW12/2,0)+AX12,IF($G12=5,ROUNDDOWN(AV12*25/100,0),ROUNDDOWN(AV12*25/100,0)+ROUNDDOWN(AW12/4,0)+ROUNDDOWN(AX12/4,0))))))</f>
        <v>0</v>
      </c>
      <c r="AZ12" s="27"/>
      <c r="BA12" s="28"/>
      <c r="BB12" s="29"/>
      <c r="BC12" s="123">
        <f t="shared" ref="BC12:BC31" si="12">IF($G12=1,ROUNDDOWN(AZ12*50/100,0)+ROUNDDOWN(BA12/2,0)+ROUNDDOWN(BB12/2,0),IF($G12=2,BB12,IF($G12=3,ROUNDDOWN(AZ12*25/100,0)+ROUNDDOWN(BA12/4,0)+BB12,IF($G12=4,ROUNDDOWN(AZ12*50/100,0)+ROUNDDOWN(BA12/2,0)+BB12,IF($G12=5,ROUNDDOWN(AZ12*25/100,0),ROUNDDOWN(AZ12*25/100,0)+ROUNDDOWN(BA12/4,0)+ROUNDDOWN(BB12/4,0))))))</f>
        <v>0</v>
      </c>
      <c r="BD12" s="124">
        <f t="shared" si="0"/>
        <v>0</v>
      </c>
      <c r="BE12" s="124">
        <f t="shared" si="0"/>
        <v>0</v>
      </c>
      <c r="BF12" s="125">
        <f t="shared" si="0"/>
        <v>0</v>
      </c>
      <c r="BG12" s="123">
        <f t="shared" si="0"/>
        <v>0</v>
      </c>
    </row>
    <row r="13" spans="1:59" ht="18" customHeight="1" x14ac:dyDescent="0.2">
      <c r="A13" s="164"/>
      <c r="B13" s="160"/>
      <c r="C13" s="161"/>
      <c r="D13" s="160"/>
      <c r="E13" s="162"/>
      <c r="F13" s="163"/>
      <c r="G13" s="436"/>
      <c r="H13" s="27"/>
      <c r="I13" s="28"/>
      <c r="J13" s="29"/>
      <c r="K13" s="123">
        <f t="shared" si="1"/>
        <v>0</v>
      </c>
      <c r="L13" s="27"/>
      <c r="M13" s="28"/>
      <c r="N13" s="29"/>
      <c r="O13" s="123">
        <f t="shared" si="2"/>
        <v>0</v>
      </c>
      <c r="P13" s="27"/>
      <c r="Q13" s="28"/>
      <c r="R13" s="29"/>
      <c r="S13" s="123">
        <f t="shared" si="3"/>
        <v>0</v>
      </c>
      <c r="T13" s="27"/>
      <c r="U13" s="28"/>
      <c r="V13" s="29"/>
      <c r="W13" s="123">
        <f t="shared" si="4"/>
        <v>0</v>
      </c>
      <c r="X13" s="27"/>
      <c r="Y13" s="28"/>
      <c r="Z13" s="29"/>
      <c r="AA13" s="123">
        <f t="shared" si="5"/>
        <v>0</v>
      </c>
      <c r="AB13" s="27"/>
      <c r="AC13" s="28"/>
      <c r="AD13" s="29"/>
      <c r="AE13" s="123">
        <f t="shared" si="6"/>
        <v>0</v>
      </c>
      <c r="AF13" s="27"/>
      <c r="AG13" s="28"/>
      <c r="AH13" s="29"/>
      <c r="AI13" s="123">
        <f t="shared" si="7"/>
        <v>0</v>
      </c>
      <c r="AJ13" s="27"/>
      <c r="AK13" s="28"/>
      <c r="AL13" s="29"/>
      <c r="AM13" s="123">
        <f t="shared" si="8"/>
        <v>0</v>
      </c>
      <c r="AN13" s="27"/>
      <c r="AO13" s="28"/>
      <c r="AP13" s="29"/>
      <c r="AQ13" s="123">
        <f t="shared" si="9"/>
        <v>0</v>
      </c>
      <c r="AR13" s="27"/>
      <c r="AS13" s="28"/>
      <c r="AT13" s="29"/>
      <c r="AU13" s="123">
        <f t="shared" si="10"/>
        <v>0</v>
      </c>
      <c r="AV13" s="27"/>
      <c r="AW13" s="28"/>
      <c r="AX13" s="29"/>
      <c r="AY13" s="123">
        <f t="shared" si="11"/>
        <v>0</v>
      </c>
      <c r="AZ13" s="27"/>
      <c r="BA13" s="28"/>
      <c r="BB13" s="29"/>
      <c r="BC13" s="123">
        <f t="shared" si="12"/>
        <v>0</v>
      </c>
      <c r="BD13" s="124">
        <f t="shared" si="0"/>
        <v>0</v>
      </c>
      <c r="BE13" s="124">
        <f t="shared" si="0"/>
        <v>0</v>
      </c>
      <c r="BF13" s="125">
        <f t="shared" si="0"/>
        <v>0</v>
      </c>
      <c r="BG13" s="123">
        <f t="shared" si="0"/>
        <v>0</v>
      </c>
    </row>
    <row r="14" spans="1:59" ht="18" customHeight="1" x14ac:dyDescent="0.2">
      <c r="A14" s="164"/>
      <c r="B14" s="165"/>
      <c r="C14" s="166"/>
      <c r="D14" s="165"/>
      <c r="E14" s="162"/>
      <c r="F14" s="163"/>
      <c r="G14" s="436"/>
      <c r="H14" s="27"/>
      <c r="I14" s="28"/>
      <c r="J14" s="29"/>
      <c r="K14" s="123">
        <f t="shared" si="1"/>
        <v>0</v>
      </c>
      <c r="L14" s="27"/>
      <c r="M14" s="28"/>
      <c r="N14" s="29"/>
      <c r="O14" s="123">
        <f t="shared" si="2"/>
        <v>0</v>
      </c>
      <c r="P14" s="27"/>
      <c r="Q14" s="28"/>
      <c r="R14" s="29"/>
      <c r="S14" s="123">
        <f t="shared" si="3"/>
        <v>0</v>
      </c>
      <c r="T14" s="27"/>
      <c r="U14" s="28"/>
      <c r="V14" s="29"/>
      <c r="W14" s="123">
        <f t="shared" si="4"/>
        <v>0</v>
      </c>
      <c r="X14" s="27"/>
      <c r="Y14" s="28"/>
      <c r="Z14" s="29"/>
      <c r="AA14" s="123">
        <f t="shared" si="5"/>
        <v>0</v>
      </c>
      <c r="AB14" s="27"/>
      <c r="AC14" s="28"/>
      <c r="AD14" s="29"/>
      <c r="AE14" s="123">
        <f t="shared" si="6"/>
        <v>0</v>
      </c>
      <c r="AF14" s="27"/>
      <c r="AG14" s="28"/>
      <c r="AH14" s="29"/>
      <c r="AI14" s="123">
        <f t="shared" si="7"/>
        <v>0</v>
      </c>
      <c r="AJ14" s="27"/>
      <c r="AK14" s="28"/>
      <c r="AL14" s="29"/>
      <c r="AM14" s="123">
        <f t="shared" si="8"/>
        <v>0</v>
      </c>
      <c r="AN14" s="27"/>
      <c r="AO14" s="28"/>
      <c r="AP14" s="29"/>
      <c r="AQ14" s="123">
        <f t="shared" si="9"/>
        <v>0</v>
      </c>
      <c r="AR14" s="27"/>
      <c r="AS14" s="28"/>
      <c r="AT14" s="29"/>
      <c r="AU14" s="123">
        <f t="shared" si="10"/>
        <v>0</v>
      </c>
      <c r="AV14" s="27"/>
      <c r="AW14" s="28"/>
      <c r="AX14" s="29"/>
      <c r="AY14" s="123">
        <f t="shared" si="11"/>
        <v>0</v>
      </c>
      <c r="AZ14" s="27"/>
      <c r="BA14" s="28"/>
      <c r="BB14" s="29"/>
      <c r="BC14" s="123">
        <f t="shared" si="12"/>
        <v>0</v>
      </c>
      <c r="BD14" s="124">
        <f t="shared" si="0"/>
        <v>0</v>
      </c>
      <c r="BE14" s="124">
        <f t="shared" si="0"/>
        <v>0</v>
      </c>
      <c r="BF14" s="125">
        <f t="shared" si="0"/>
        <v>0</v>
      </c>
      <c r="BG14" s="123">
        <f t="shared" si="0"/>
        <v>0</v>
      </c>
    </row>
    <row r="15" spans="1:59" ht="18" customHeight="1" x14ac:dyDescent="0.2">
      <c r="A15" s="164"/>
      <c r="B15" s="165"/>
      <c r="C15" s="166"/>
      <c r="D15" s="165"/>
      <c r="E15" s="167"/>
      <c r="F15" s="168"/>
      <c r="G15" s="437"/>
      <c r="H15" s="27"/>
      <c r="I15" s="28"/>
      <c r="J15" s="29"/>
      <c r="K15" s="123">
        <f t="shared" si="1"/>
        <v>0</v>
      </c>
      <c r="L15" s="27"/>
      <c r="M15" s="28"/>
      <c r="N15" s="29"/>
      <c r="O15" s="123">
        <f t="shared" si="2"/>
        <v>0</v>
      </c>
      <c r="P15" s="27"/>
      <c r="Q15" s="28"/>
      <c r="R15" s="29"/>
      <c r="S15" s="123">
        <f t="shared" si="3"/>
        <v>0</v>
      </c>
      <c r="T15" s="27"/>
      <c r="U15" s="28"/>
      <c r="V15" s="29"/>
      <c r="W15" s="123">
        <f t="shared" si="4"/>
        <v>0</v>
      </c>
      <c r="X15" s="27"/>
      <c r="Y15" s="28"/>
      <c r="Z15" s="29"/>
      <c r="AA15" s="123">
        <f t="shared" si="5"/>
        <v>0</v>
      </c>
      <c r="AB15" s="27"/>
      <c r="AC15" s="28"/>
      <c r="AD15" s="29"/>
      <c r="AE15" s="123">
        <f t="shared" si="6"/>
        <v>0</v>
      </c>
      <c r="AF15" s="27"/>
      <c r="AG15" s="28"/>
      <c r="AH15" s="29"/>
      <c r="AI15" s="123">
        <f t="shared" si="7"/>
        <v>0</v>
      </c>
      <c r="AJ15" s="27"/>
      <c r="AK15" s="28"/>
      <c r="AL15" s="29"/>
      <c r="AM15" s="123">
        <f t="shared" si="8"/>
        <v>0</v>
      </c>
      <c r="AN15" s="27"/>
      <c r="AO15" s="28"/>
      <c r="AP15" s="29"/>
      <c r="AQ15" s="123">
        <f t="shared" si="9"/>
        <v>0</v>
      </c>
      <c r="AR15" s="27"/>
      <c r="AS15" s="28"/>
      <c r="AT15" s="29"/>
      <c r="AU15" s="123">
        <f t="shared" si="10"/>
        <v>0</v>
      </c>
      <c r="AV15" s="27"/>
      <c r="AW15" s="28"/>
      <c r="AX15" s="29"/>
      <c r="AY15" s="123">
        <f t="shared" si="11"/>
        <v>0</v>
      </c>
      <c r="AZ15" s="27"/>
      <c r="BA15" s="28"/>
      <c r="BB15" s="29"/>
      <c r="BC15" s="123">
        <f t="shared" si="12"/>
        <v>0</v>
      </c>
      <c r="BD15" s="124">
        <f t="shared" si="0"/>
        <v>0</v>
      </c>
      <c r="BE15" s="124">
        <f t="shared" si="0"/>
        <v>0</v>
      </c>
      <c r="BF15" s="125">
        <f t="shared" si="0"/>
        <v>0</v>
      </c>
      <c r="BG15" s="123">
        <f t="shared" si="0"/>
        <v>0</v>
      </c>
    </row>
    <row r="16" spans="1:59" ht="18" customHeight="1" x14ac:dyDescent="0.2">
      <c r="A16" s="164"/>
      <c r="B16" s="165"/>
      <c r="C16" s="166"/>
      <c r="D16" s="165"/>
      <c r="E16" s="167"/>
      <c r="F16" s="168"/>
      <c r="G16" s="437"/>
      <c r="H16" s="27"/>
      <c r="I16" s="28"/>
      <c r="J16" s="29"/>
      <c r="K16" s="123">
        <f t="shared" si="1"/>
        <v>0</v>
      </c>
      <c r="L16" s="27"/>
      <c r="M16" s="28"/>
      <c r="N16" s="29"/>
      <c r="O16" s="123">
        <f t="shared" si="2"/>
        <v>0</v>
      </c>
      <c r="P16" s="27"/>
      <c r="Q16" s="28"/>
      <c r="R16" s="29"/>
      <c r="S16" s="123">
        <f t="shared" si="3"/>
        <v>0</v>
      </c>
      <c r="T16" s="27"/>
      <c r="U16" s="28"/>
      <c r="V16" s="29"/>
      <c r="W16" s="123">
        <f t="shared" si="4"/>
        <v>0</v>
      </c>
      <c r="X16" s="27"/>
      <c r="Y16" s="28"/>
      <c r="Z16" s="29"/>
      <c r="AA16" s="123">
        <f t="shared" si="5"/>
        <v>0</v>
      </c>
      <c r="AB16" s="27"/>
      <c r="AC16" s="28"/>
      <c r="AD16" s="29"/>
      <c r="AE16" s="123">
        <f t="shared" si="6"/>
        <v>0</v>
      </c>
      <c r="AF16" s="27"/>
      <c r="AG16" s="28"/>
      <c r="AH16" s="29"/>
      <c r="AI16" s="123">
        <f t="shared" si="7"/>
        <v>0</v>
      </c>
      <c r="AJ16" s="27"/>
      <c r="AK16" s="28"/>
      <c r="AL16" s="29"/>
      <c r="AM16" s="123">
        <f t="shared" si="8"/>
        <v>0</v>
      </c>
      <c r="AN16" s="27"/>
      <c r="AO16" s="28"/>
      <c r="AP16" s="29"/>
      <c r="AQ16" s="123">
        <f t="shared" si="9"/>
        <v>0</v>
      </c>
      <c r="AR16" s="27"/>
      <c r="AS16" s="28"/>
      <c r="AT16" s="29"/>
      <c r="AU16" s="123">
        <f t="shared" si="10"/>
        <v>0</v>
      </c>
      <c r="AV16" s="27"/>
      <c r="AW16" s="28"/>
      <c r="AX16" s="29"/>
      <c r="AY16" s="123">
        <f t="shared" si="11"/>
        <v>0</v>
      </c>
      <c r="AZ16" s="27"/>
      <c r="BA16" s="28"/>
      <c r="BB16" s="29"/>
      <c r="BC16" s="123">
        <f t="shared" si="12"/>
        <v>0</v>
      </c>
      <c r="BD16" s="124">
        <f t="shared" si="0"/>
        <v>0</v>
      </c>
      <c r="BE16" s="124">
        <f t="shared" si="0"/>
        <v>0</v>
      </c>
      <c r="BF16" s="125">
        <f t="shared" si="0"/>
        <v>0</v>
      </c>
      <c r="BG16" s="123">
        <f t="shared" si="0"/>
        <v>0</v>
      </c>
    </row>
    <row r="17" spans="1:59" ht="18" customHeight="1" x14ac:dyDescent="0.2">
      <c r="A17" s="164"/>
      <c r="B17" s="165"/>
      <c r="C17" s="166"/>
      <c r="D17" s="165"/>
      <c r="E17" s="167"/>
      <c r="F17" s="168"/>
      <c r="G17" s="437"/>
      <c r="H17" s="27"/>
      <c r="I17" s="28"/>
      <c r="J17" s="29"/>
      <c r="K17" s="123">
        <f t="shared" si="1"/>
        <v>0</v>
      </c>
      <c r="L17" s="27"/>
      <c r="M17" s="28"/>
      <c r="N17" s="29"/>
      <c r="O17" s="123">
        <f t="shared" si="2"/>
        <v>0</v>
      </c>
      <c r="P17" s="27"/>
      <c r="Q17" s="28"/>
      <c r="R17" s="29"/>
      <c r="S17" s="123">
        <f t="shared" si="3"/>
        <v>0</v>
      </c>
      <c r="T17" s="27"/>
      <c r="U17" s="28"/>
      <c r="V17" s="29"/>
      <c r="W17" s="123">
        <f t="shared" si="4"/>
        <v>0</v>
      </c>
      <c r="X17" s="27"/>
      <c r="Y17" s="28"/>
      <c r="Z17" s="29"/>
      <c r="AA17" s="123">
        <f t="shared" si="5"/>
        <v>0</v>
      </c>
      <c r="AB17" s="27"/>
      <c r="AC17" s="28"/>
      <c r="AD17" s="29"/>
      <c r="AE17" s="123">
        <f t="shared" si="6"/>
        <v>0</v>
      </c>
      <c r="AF17" s="27"/>
      <c r="AG17" s="28"/>
      <c r="AH17" s="29"/>
      <c r="AI17" s="123">
        <f t="shared" si="7"/>
        <v>0</v>
      </c>
      <c r="AJ17" s="27"/>
      <c r="AK17" s="28"/>
      <c r="AL17" s="29"/>
      <c r="AM17" s="123">
        <f t="shared" si="8"/>
        <v>0</v>
      </c>
      <c r="AN17" s="27"/>
      <c r="AO17" s="28"/>
      <c r="AP17" s="29"/>
      <c r="AQ17" s="123">
        <f t="shared" si="9"/>
        <v>0</v>
      </c>
      <c r="AR17" s="27"/>
      <c r="AS17" s="28"/>
      <c r="AT17" s="29"/>
      <c r="AU17" s="123">
        <f t="shared" si="10"/>
        <v>0</v>
      </c>
      <c r="AV17" s="27"/>
      <c r="AW17" s="28"/>
      <c r="AX17" s="29"/>
      <c r="AY17" s="123">
        <f t="shared" si="11"/>
        <v>0</v>
      </c>
      <c r="AZ17" s="27"/>
      <c r="BA17" s="28"/>
      <c r="BB17" s="29"/>
      <c r="BC17" s="123">
        <f t="shared" si="12"/>
        <v>0</v>
      </c>
      <c r="BD17" s="124">
        <f t="shared" si="0"/>
        <v>0</v>
      </c>
      <c r="BE17" s="124">
        <f t="shared" si="0"/>
        <v>0</v>
      </c>
      <c r="BF17" s="125">
        <f t="shared" si="0"/>
        <v>0</v>
      </c>
      <c r="BG17" s="123">
        <f t="shared" si="0"/>
        <v>0</v>
      </c>
    </row>
    <row r="18" spans="1:59" ht="18" customHeight="1" x14ac:dyDescent="0.2">
      <c r="A18" s="164"/>
      <c r="B18" s="165"/>
      <c r="C18" s="166"/>
      <c r="D18" s="165"/>
      <c r="E18" s="167"/>
      <c r="F18" s="168"/>
      <c r="G18" s="437"/>
      <c r="H18" s="27"/>
      <c r="I18" s="28"/>
      <c r="J18" s="29"/>
      <c r="K18" s="123">
        <f t="shared" si="1"/>
        <v>0</v>
      </c>
      <c r="L18" s="27"/>
      <c r="M18" s="28"/>
      <c r="N18" s="29"/>
      <c r="O18" s="123">
        <f t="shared" si="2"/>
        <v>0</v>
      </c>
      <c r="P18" s="27"/>
      <c r="Q18" s="28"/>
      <c r="R18" s="29"/>
      <c r="S18" s="123">
        <f t="shared" si="3"/>
        <v>0</v>
      </c>
      <c r="T18" s="27"/>
      <c r="U18" s="28"/>
      <c r="V18" s="29"/>
      <c r="W18" s="123">
        <f t="shared" si="4"/>
        <v>0</v>
      </c>
      <c r="X18" s="27"/>
      <c r="Y18" s="28"/>
      <c r="Z18" s="29"/>
      <c r="AA18" s="123">
        <f t="shared" si="5"/>
        <v>0</v>
      </c>
      <c r="AB18" s="27"/>
      <c r="AC18" s="28"/>
      <c r="AD18" s="29"/>
      <c r="AE18" s="123">
        <f t="shared" si="6"/>
        <v>0</v>
      </c>
      <c r="AF18" s="27"/>
      <c r="AG18" s="28"/>
      <c r="AH18" s="29"/>
      <c r="AI18" s="123">
        <f t="shared" si="7"/>
        <v>0</v>
      </c>
      <c r="AJ18" s="27"/>
      <c r="AK18" s="28"/>
      <c r="AL18" s="29"/>
      <c r="AM18" s="123">
        <f t="shared" si="8"/>
        <v>0</v>
      </c>
      <c r="AN18" s="27"/>
      <c r="AO18" s="28"/>
      <c r="AP18" s="29"/>
      <c r="AQ18" s="123">
        <f t="shared" si="9"/>
        <v>0</v>
      </c>
      <c r="AR18" s="27"/>
      <c r="AS18" s="28"/>
      <c r="AT18" s="29"/>
      <c r="AU18" s="123">
        <f t="shared" si="10"/>
        <v>0</v>
      </c>
      <c r="AV18" s="27"/>
      <c r="AW18" s="28"/>
      <c r="AX18" s="29"/>
      <c r="AY18" s="123">
        <f t="shared" si="11"/>
        <v>0</v>
      </c>
      <c r="AZ18" s="27"/>
      <c r="BA18" s="28"/>
      <c r="BB18" s="29"/>
      <c r="BC18" s="123">
        <f t="shared" si="12"/>
        <v>0</v>
      </c>
      <c r="BD18" s="124">
        <f t="shared" si="0"/>
        <v>0</v>
      </c>
      <c r="BE18" s="124">
        <f t="shared" si="0"/>
        <v>0</v>
      </c>
      <c r="BF18" s="125">
        <f t="shared" si="0"/>
        <v>0</v>
      </c>
      <c r="BG18" s="123">
        <f t="shared" si="0"/>
        <v>0</v>
      </c>
    </row>
    <row r="19" spans="1:59" ht="18" customHeight="1" x14ac:dyDescent="0.2">
      <c r="A19" s="164"/>
      <c r="B19" s="165"/>
      <c r="C19" s="166"/>
      <c r="D19" s="165"/>
      <c r="E19" s="167"/>
      <c r="F19" s="168"/>
      <c r="G19" s="437"/>
      <c r="H19" s="27"/>
      <c r="I19" s="28"/>
      <c r="J19" s="29"/>
      <c r="K19" s="123">
        <f t="shared" si="1"/>
        <v>0</v>
      </c>
      <c r="L19" s="27"/>
      <c r="M19" s="28"/>
      <c r="N19" s="29"/>
      <c r="O19" s="123">
        <f t="shared" si="2"/>
        <v>0</v>
      </c>
      <c r="P19" s="27"/>
      <c r="Q19" s="28"/>
      <c r="R19" s="29"/>
      <c r="S19" s="123">
        <f t="shared" si="3"/>
        <v>0</v>
      </c>
      <c r="T19" s="27"/>
      <c r="U19" s="28"/>
      <c r="V19" s="29"/>
      <c r="W19" s="123">
        <f t="shared" si="4"/>
        <v>0</v>
      </c>
      <c r="X19" s="27"/>
      <c r="Y19" s="28"/>
      <c r="Z19" s="29"/>
      <c r="AA19" s="123">
        <f t="shared" si="5"/>
        <v>0</v>
      </c>
      <c r="AB19" s="27"/>
      <c r="AC19" s="28"/>
      <c r="AD19" s="29"/>
      <c r="AE19" s="123">
        <f t="shared" si="6"/>
        <v>0</v>
      </c>
      <c r="AF19" s="27"/>
      <c r="AG19" s="28"/>
      <c r="AH19" s="29"/>
      <c r="AI19" s="123">
        <f t="shared" si="7"/>
        <v>0</v>
      </c>
      <c r="AJ19" s="27"/>
      <c r="AK19" s="28"/>
      <c r="AL19" s="29"/>
      <c r="AM19" s="123">
        <f t="shared" si="8"/>
        <v>0</v>
      </c>
      <c r="AN19" s="27"/>
      <c r="AO19" s="28"/>
      <c r="AP19" s="29"/>
      <c r="AQ19" s="123">
        <f t="shared" si="9"/>
        <v>0</v>
      </c>
      <c r="AR19" s="27"/>
      <c r="AS19" s="28"/>
      <c r="AT19" s="29"/>
      <c r="AU19" s="123">
        <f t="shared" si="10"/>
        <v>0</v>
      </c>
      <c r="AV19" s="27"/>
      <c r="AW19" s="28"/>
      <c r="AX19" s="29"/>
      <c r="AY19" s="123">
        <f t="shared" si="11"/>
        <v>0</v>
      </c>
      <c r="AZ19" s="27"/>
      <c r="BA19" s="28"/>
      <c r="BB19" s="29"/>
      <c r="BC19" s="123">
        <f t="shared" si="12"/>
        <v>0</v>
      </c>
      <c r="BD19" s="124">
        <f t="shared" si="0"/>
        <v>0</v>
      </c>
      <c r="BE19" s="124">
        <f t="shared" si="0"/>
        <v>0</v>
      </c>
      <c r="BF19" s="125">
        <f t="shared" si="0"/>
        <v>0</v>
      </c>
      <c r="BG19" s="123">
        <f t="shared" si="0"/>
        <v>0</v>
      </c>
    </row>
    <row r="20" spans="1:59" ht="18" customHeight="1" x14ac:dyDescent="0.2">
      <c r="A20" s="164"/>
      <c r="B20" s="165"/>
      <c r="C20" s="166"/>
      <c r="D20" s="165"/>
      <c r="E20" s="167"/>
      <c r="F20" s="168"/>
      <c r="G20" s="437"/>
      <c r="H20" s="27"/>
      <c r="I20" s="28"/>
      <c r="J20" s="29"/>
      <c r="K20" s="123">
        <f t="shared" si="1"/>
        <v>0</v>
      </c>
      <c r="L20" s="27"/>
      <c r="M20" s="28"/>
      <c r="N20" s="29"/>
      <c r="O20" s="123">
        <f t="shared" si="2"/>
        <v>0</v>
      </c>
      <c r="P20" s="27"/>
      <c r="Q20" s="28"/>
      <c r="R20" s="29"/>
      <c r="S20" s="123">
        <f t="shared" si="3"/>
        <v>0</v>
      </c>
      <c r="T20" s="27"/>
      <c r="U20" s="28"/>
      <c r="V20" s="29"/>
      <c r="W20" s="123">
        <f t="shared" si="4"/>
        <v>0</v>
      </c>
      <c r="X20" s="27"/>
      <c r="Y20" s="28"/>
      <c r="Z20" s="29"/>
      <c r="AA20" s="123">
        <f t="shared" si="5"/>
        <v>0</v>
      </c>
      <c r="AB20" s="27"/>
      <c r="AC20" s="28"/>
      <c r="AD20" s="29"/>
      <c r="AE20" s="123">
        <f t="shared" si="6"/>
        <v>0</v>
      </c>
      <c r="AF20" s="27"/>
      <c r="AG20" s="28"/>
      <c r="AH20" s="29"/>
      <c r="AI20" s="123">
        <f t="shared" si="7"/>
        <v>0</v>
      </c>
      <c r="AJ20" s="27"/>
      <c r="AK20" s="28"/>
      <c r="AL20" s="29"/>
      <c r="AM20" s="123">
        <f t="shared" si="8"/>
        <v>0</v>
      </c>
      <c r="AN20" s="27"/>
      <c r="AO20" s="28"/>
      <c r="AP20" s="29"/>
      <c r="AQ20" s="123">
        <f t="shared" si="9"/>
        <v>0</v>
      </c>
      <c r="AR20" s="27"/>
      <c r="AS20" s="28"/>
      <c r="AT20" s="29"/>
      <c r="AU20" s="123">
        <f t="shared" si="10"/>
        <v>0</v>
      </c>
      <c r="AV20" s="27"/>
      <c r="AW20" s="28"/>
      <c r="AX20" s="29"/>
      <c r="AY20" s="123">
        <f t="shared" si="11"/>
        <v>0</v>
      </c>
      <c r="AZ20" s="27"/>
      <c r="BA20" s="28"/>
      <c r="BB20" s="29"/>
      <c r="BC20" s="123">
        <f t="shared" si="12"/>
        <v>0</v>
      </c>
      <c r="BD20" s="124">
        <f t="shared" si="0"/>
        <v>0</v>
      </c>
      <c r="BE20" s="124">
        <f t="shared" si="0"/>
        <v>0</v>
      </c>
      <c r="BF20" s="125">
        <f t="shared" si="0"/>
        <v>0</v>
      </c>
      <c r="BG20" s="123">
        <f t="shared" si="0"/>
        <v>0</v>
      </c>
    </row>
    <row r="21" spans="1:59" ht="18" customHeight="1" x14ac:dyDescent="0.2">
      <c r="A21" s="164"/>
      <c r="B21" s="165"/>
      <c r="C21" s="166"/>
      <c r="D21" s="165"/>
      <c r="E21" s="167"/>
      <c r="F21" s="168"/>
      <c r="G21" s="437"/>
      <c r="H21" s="27"/>
      <c r="I21" s="28"/>
      <c r="J21" s="29"/>
      <c r="K21" s="123">
        <f t="shared" si="1"/>
        <v>0</v>
      </c>
      <c r="L21" s="27"/>
      <c r="M21" s="28"/>
      <c r="N21" s="29"/>
      <c r="O21" s="123">
        <f t="shared" si="2"/>
        <v>0</v>
      </c>
      <c r="P21" s="27"/>
      <c r="Q21" s="28"/>
      <c r="R21" s="29"/>
      <c r="S21" s="123">
        <f t="shared" si="3"/>
        <v>0</v>
      </c>
      <c r="T21" s="27"/>
      <c r="U21" s="28"/>
      <c r="V21" s="29"/>
      <c r="W21" s="123">
        <f t="shared" si="4"/>
        <v>0</v>
      </c>
      <c r="X21" s="27"/>
      <c r="Y21" s="28"/>
      <c r="Z21" s="29"/>
      <c r="AA21" s="123">
        <f t="shared" si="5"/>
        <v>0</v>
      </c>
      <c r="AB21" s="27"/>
      <c r="AC21" s="28"/>
      <c r="AD21" s="29"/>
      <c r="AE21" s="123">
        <f t="shared" si="6"/>
        <v>0</v>
      </c>
      <c r="AF21" s="27"/>
      <c r="AG21" s="28"/>
      <c r="AH21" s="29"/>
      <c r="AI21" s="123">
        <f t="shared" si="7"/>
        <v>0</v>
      </c>
      <c r="AJ21" s="27"/>
      <c r="AK21" s="28"/>
      <c r="AL21" s="29"/>
      <c r="AM21" s="123">
        <f t="shared" si="8"/>
        <v>0</v>
      </c>
      <c r="AN21" s="27"/>
      <c r="AO21" s="28"/>
      <c r="AP21" s="29"/>
      <c r="AQ21" s="123">
        <f t="shared" si="9"/>
        <v>0</v>
      </c>
      <c r="AR21" s="27"/>
      <c r="AS21" s="28"/>
      <c r="AT21" s="29"/>
      <c r="AU21" s="123">
        <f t="shared" si="10"/>
        <v>0</v>
      </c>
      <c r="AV21" s="27"/>
      <c r="AW21" s="28"/>
      <c r="AX21" s="29"/>
      <c r="AY21" s="123">
        <f t="shared" si="11"/>
        <v>0</v>
      </c>
      <c r="AZ21" s="27"/>
      <c r="BA21" s="28"/>
      <c r="BB21" s="29"/>
      <c r="BC21" s="123">
        <f t="shared" si="12"/>
        <v>0</v>
      </c>
      <c r="BD21" s="124">
        <f t="shared" si="0"/>
        <v>0</v>
      </c>
      <c r="BE21" s="124">
        <f t="shared" si="0"/>
        <v>0</v>
      </c>
      <c r="BF21" s="125">
        <f t="shared" si="0"/>
        <v>0</v>
      </c>
      <c r="BG21" s="123">
        <f t="shared" si="0"/>
        <v>0</v>
      </c>
    </row>
    <row r="22" spans="1:59" ht="18" customHeight="1" x14ac:dyDescent="0.2">
      <c r="A22" s="164"/>
      <c r="B22" s="165"/>
      <c r="C22" s="166"/>
      <c r="D22" s="165"/>
      <c r="E22" s="167"/>
      <c r="F22" s="168"/>
      <c r="G22" s="437"/>
      <c r="H22" s="27"/>
      <c r="I22" s="28"/>
      <c r="J22" s="29"/>
      <c r="K22" s="123">
        <f t="shared" si="1"/>
        <v>0</v>
      </c>
      <c r="L22" s="27"/>
      <c r="M22" s="28"/>
      <c r="N22" s="29"/>
      <c r="O22" s="123">
        <f t="shared" si="2"/>
        <v>0</v>
      </c>
      <c r="P22" s="27"/>
      <c r="Q22" s="28"/>
      <c r="R22" s="29"/>
      <c r="S22" s="123">
        <f t="shared" si="3"/>
        <v>0</v>
      </c>
      <c r="T22" s="27"/>
      <c r="U22" s="28"/>
      <c r="V22" s="29"/>
      <c r="W22" s="123">
        <f t="shared" si="4"/>
        <v>0</v>
      </c>
      <c r="X22" s="27"/>
      <c r="Y22" s="28"/>
      <c r="Z22" s="29"/>
      <c r="AA22" s="123">
        <f t="shared" si="5"/>
        <v>0</v>
      </c>
      <c r="AB22" s="27"/>
      <c r="AC22" s="28"/>
      <c r="AD22" s="29"/>
      <c r="AE22" s="123">
        <f t="shared" si="6"/>
        <v>0</v>
      </c>
      <c r="AF22" s="27"/>
      <c r="AG22" s="28"/>
      <c r="AH22" s="29"/>
      <c r="AI22" s="123">
        <f t="shared" si="7"/>
        <v>0</v>
      </c>
      <c r="AJ22" s="27"/>
      <c r="AK22" s="28"/>
      <c r="AL22" s="29"/>
      <c r="AM22" s="123">
        <f t="shared" si="8"/>
        <v>0</v>
      </c>
      <c r="AN22" s="27"/>
      <c r="AO22" s="28"/>
      <c r="AP22" s="29"/>
      <c r="AQ22" s="123">
        <f t="shared" si="9"/>
        <v>0</v>
      </c>
      <c r="AR22" s="27"/>
      <c r="AS22" s="28"/>
      <c r="AT22" s="29"/>
      <c r="AU22" s="123">
        <f t="shared" si="10"/>
        <v>0</v>
      </c>
      <c r="AV22" s="27"/>
      <c r="AW22" s="28"/>
      <c r="AX22" s="29"/>
      <c r="AY22" s="123">
        <f t="shared" si="11"/>
        <v>0</v>
      </c>
      <c r="AZ22" s="27"/>
      <c r="BA22" s="28"/>
      <c r="BB22" s="29"/>
      <c r="BC22" s="123">
        <f t="shared" si="12"/>
        <v>0</v>
      </c>
      <c r="BD22" s="124">
        <f t="shared" si="0"/>
        <v>0</v>
      </c>
      <c r="BE22" s="124">
        <f t="shared" si="0"/>
        <v>0</v>
      </c>
      <c r="BF22" s="125">
        <f t="shared" si="0"/>
        <v>0</v>
      </c>
      <c r="BG22" s="123">
        <f t="shared" si="0"/>
        <v>0</v>
      </c>
    </row>
    <row r="23" spans="1:59" ht="18" customHeight="1" x14ac:dyDescent="0.2">
      <c r="A23" s="164"/>
      <c r="B23" s="165"/>
      <c r="C23" s="166"/>
      <c r="D23" s="165"/>
      <c r="E23" s="167"/>
      <c r="F23" s="168"/>
      <c r="G23" s="437"/>
      <c r="H23" s="27"/>
      <c r="I23" s="28"/>
      <c r="J23" s="29"/>
      <c r="K23" s="123">
        <f t="shared" si="1"/>
        <v>0</v>
      </c>
      <c r="L23" s="27"/>
      <c r="M23" s="28"/>
      <c r="N23" s="29"/>
      <c r="O23" s="123">
        <f t="shared" si="2"/>
        <v>0</v>
      </c>
      <c r="P23" s="27"/>
      <c r="Q23" s="28"/>
      <c r="R23" s="29"/>
      <c r="S23" s="123">
        <f t="shared" si="3"/>
        <v>0</v>
      </c>
      <c r="T23" s="27"/>
      <c r="U23" s="28"/>
      <c r="V23" s="29"/>
      <c r="W23" s="123">
        <f t="shared" si="4"/>
        <v>0</v>
      </c>
      <c r="X23" s="27"/>
      <c r="Y23" s="28"/>
      <c r="Z23" s="29"/>
      <c r="AA23" s="123">
        <f t="shared" si="5"/>
        <v>0</v>
      </c>
      <c r="AB23" s="27"/>
      <c r="AC23" s="28"/>
      <c r="AD23" s="29"/>
      <c r="AE23" s="123">
        <f t="shared" si="6"/>
        <v>0</v>
      </c>
      <c r="AF23" s="27"/>
      <c r="AG23" s="28"/>
      <c r="AH23" s="29"/>
      <c r="AI23" s="123">
        <f t="shared" si="7"/>
        <v>0</v>
      </c>
      <c r="AJ23" s="27"/>
      <c r="AK23" s="28"/>
      <c r="AL23" s="29"/>
      <c r="AM23" s="123">
        <f t="shared" si="8"/>
        <v>0</v>
      </c>
      <c r="AN23" s="27"/>
      <c r="AO23" s="28"/>
      <c r="AP23" s="29"/>
      <c r="AQ23" s="123">
        <f t="shared" si="9"/>
        <v>0</v>
      </c>
      <c r="AR23" s="27"/>
      <c r="AS23" s="28"/>
      <c r="AT23" s="29"/>
      <c r="AU23" s="123">
        <f t="shared" si="10"/>
        <v>0</v>
      </c>
      <c r="AV23" s="27"/>
      <c r="AW23" s="28"/>
      <c r="AX23" s="29"/>
      <c r="AY23" s="123">
        <f t="shared" si="11"/>
        <v>0</v>
      </c>
      <c r="AZ23" s="27"/>
      <c r="BA23" s="28"/>
      <c r="BB23" s="29"/>
      <c r="BC23" s="123">
        <f t="shared" si="12"/>
        <v>0</v>
      </c>
      <c r="BD23" s="124">
        <f t="shared" si="0"/>
        <v>0</v>
      </c>
      <c r="BE23" s="124">
        <f t="shared" si="0"/>
        <v>0</v>
      </c>
      <c r="BF23" s="125">
        <f t="shared" si="0"/>
        <v>0</v>
      </c>
      <c r="BG23" s="123">
        <f t="shared" si="0"/>
        <v>0</v>
      </c>
    </row>
    <row r="24" spans="1:59" ht="18" customHeight="1" x14ac:dyDescent="0.2">
      <c r="A24" s="164"/>
      <c r="B24" s="165"/>
      <c r="C24" s="166"/>
      <c r="D24" s="165"/>
      <c r="E24" s="167"/>
      <c r="F24" s="168"/>
      <c r="G24" s="437"/>
      <c r="H24" s="27"/>
      <c r="I24" s="28"/>
      <c r="J24" s="29"/>
      <c r="K24" s="123">
        <f t="shared" si="1"/>
        <v>0</v>
      </c>
      <c r="L24" s="27"/>
      <c r="M24" s="28"/>
      <c r="N24" s="29"/>
      <c r="O24" s="123">
        <f t="shared" si="2"/>
        <v>0</v>
      </c>
      <c r="P24" s="27"/>
      <c r="Q24" s="28"/>
      <c r="R24" s="29"/>
      <c r="S24" s="123">
        <f t="shared" si="3"/>
        <v>0</v>
      </c>
      <c r="T24" s="27"/>
      <c r="U24" s="28"/>
      <c r="V24" s="29"/>
      <c r="W24" s="123">
        <f t="shared" si="4"/>
        <v>0</v>
      </c>
      <c r="X24" s="27"/>
      <c r="Y24" s="28"/>
      <c r="Z24" s="29"/>
      <c r="AA24" s="123">
        <f t="shared" si="5"/>
        <v>0</v>
      </c>
      <c r="AB24" s="27"/>
      <c r="AC24" s="28"/>
      <c r="AD24" s="29"/>
      <c r="AE24" s="123">
        <f t="shared" si="6"/>
        <v>0</v>
      </c>
      <c r="AF24" s="27"/>
      <c r="AG24" s="28"/>
      <c r="AH24" s="29"/>
      <c r="AI24" s="123">
        <f t="shared" si="7"/>
        <v>0</v>
      </c>
      <c r="AJ24" s="27"/>
      <c r="AK24" s="28"/>
      <c r="AL24" s="29"/>
      <c r="AM24" s="123">
        <f t="shared" si="8"/>
        <v>0</v>
      </c>
      <c r="AN24" s="27"/>
      <c r="AO24" s="28"/>
      <c r="AP24" s="29"/>
      <c r="AQ24" s="123">
        <f t="shared" si="9"/>
        <v>0</v>
      </c>
      <c r="AR24" s="27"/>
      <c r="AS24" s="28"/>
      <c r="AT24" s="29"/>
      <c r="AU24" s="123">
        <f t="shared" si="10"/>
        <v>0</v>
      </c>
      <c r="AV24" s="27"/>
      <c r="AW24" s="28"/>
      <c r="AX24" s="29"/>
      <c r="AY24" s="123">
        <f t="shared" si="11"/>
        <v>0</v>
      </c>
      <c r="AZ24" s="27"/>
      <c r="BA24" s="28"/>
      <c r="BB24" s="29"/>
      <c r="BC24" s="123">
        <f t="shared" si="12"/>
        <v>0</v>
      </c>
      <c r="BD24" s="124">
        <f t="shared" si="0"/>
        <v>0</v>
      </c>
      <c r="BE24" s="124">
        <f t="shared" si="0"/>
        <v>0</v>
      </c>
      <c r="BF24" s="125">
        <f t="shared" si="0"/>
        <v>0</v>
      </c>
      <c r="BG24" s="123">
        <f t="shared" si="0"/>
        <v>0</v>
      </c>
    </row>
    <row r="25" spans="1:59" ht="18" customHeight="1" x14ac:dyDescent="0.2">
      <c r="A25" s="164"/>
      <c r="B25" s="165"/>
      <c r="C25" s="166"/>
      <c r="D25" s="165"/>
      <c r="E25" s="167"/>
      <c r="F25" s="168"/>
      <c r="G25" s="437"/>
      <c r="H25" s="27"/>
      <c r="I25" s="28"/>
      <c r="J25" s="29"/>
      <c r="K25" s="123">
        <f t="shared" si="1"/>
        <v>0</v>
      </c>
      <c r="L25" s="27"/>
      <c r="M25" s="28"/>
      <c r="N25" s="29"/>
      <c r="O25" s="123">
        <f t="shared" si="2"/>
        <v>0</v>
      </c>
      <c r="P25" s="27"/>
      <c r="Q25" s="28"/>
      <c r="R25" s="29"/>
      <c r="S25" s="123">
        <f t="shared" si="3"/>
        <v>0</v>
      </c>
      <c r="T25" s="27"/>
      <c r="U25" s="28"/>
      <c r="V25" s="29"/>
      <c r="W25" s="123">
        <f t="shared" si="4"/>
        <v>0</v>
      </c>
      <c r="X25" s="27"/>
      <c r="Y25" s="28"/>
      <c r="Z25" s="29"/>
      <c r="AA25" s="123">
        <f t="shared" si="5"/>
        <v>0</v>
      </c>
      <c r="AB25" s="27"/>
      <c r="AC25" s="28"/>
      <c r="AD25" s="29"/>
      <c r="AE25" s="123">
        <f t="shared" si="6"/>
        <v>0</v>
      </c>
      <c r="AF25" s="27"/>
      <c r="AG25" s="28"/>
      <c r="AH25" s="29"/>
      <c r="AI25" s="123">
        <f t="shared" si="7"/>
        <v>0</v>
      </c>
      <c r="AJ25" s="27"/>
      <c r="AK25" s="28"/>
      <c r="AL25" s="29"/>
      <c r="AM25" s="123">
        <f t="shared" si="8"/>
        <v>0</v>
      </c>
      <c r="AN25" s="27"/>
      <c r="AO25" s="28"/>
      <c r="AP25" s="29"/>
      <c r="AQ25" s="123">
        <f t="shared" si="9"/>
        <v>0</v>
      </c>
      <c r="AR25" s="27"/>
      <c r="AS25" s="28"/>
      <c r="AT25" s="29"/>
      <c r="AU25" s="123">
        <f t="shared" si="10"/>
        <v>0</v>
      </c>
      <c r="AV25" s="27"/>
      <c r="AW25" s="28"/>
      <c r="AX25" s="29"/>
      <c r="AY25" s="123">
        <f t="shared" si="11"/>
        <v>0</v>
      </c>
      <c r="AZ25" s="27"/>
      <c r="BA25" s="28"/>
      <c r="BB25" s="29"/>
      <c r="BC25" s="123">
        <f t="shared" si="12"/>
        <v>0</v>
      </c>
      <c r="BD25" s="124">
        <f t="shared" si="0"/>
        <v>0</v>
      </c>
      <c r="BE25" s="124">
        <f t="shared" si="0"/>
        <v>0</v>
      </c>
      <c r="BF25" s="125">
        <f t="shared" si="0"/>
        <v>0</v>
      </c>
      <c r="BG25" s="123">
        <f t="shared" si="0"/>
        <v>0</v>
      </c>
    </row>
    <row r="26" spans="1:59" ht="18" customHeight="1" x14ac:dyDescent="0.2">
      <c r="A26" s="164"/>
      <c r="B26" s="165"/>
      <c r="C26" s="166"/>
      <c r="D26" s="165"/>
      <c r="E26" s="167"/>
      <c r="F26" s="168"/>
      <c r="G26" s="437"/>
      <c r="H26" s="27"/>
      <c r="I26" s="28"/>
      <c r="J26" s="29"/>
      <c r="K26" s="123">
        <f t="shared" si="1"/>
        <v>0</v>
      </c>
      <c r="L26" s="27"/>
      <c r="M26" s="28"/>
      <c r="N26" s="29"/>
      <c r="O26" s="123">
        <f t="shared" si="2"/>
        <v>0</v>
      </c>
      <c r="P26" s="27"/>
      <c r="Q26" s="28"/>
      <c r="R26" s="29"/>
      <c r="S26" s="123">
        <f t="shared" si="3"/>
        <v>0</v>
      </c>
      <c r="T26" s="27"/>
      <c r="U26" s="28"/>
      <c r="V26" s="29"/>
      <c r="W26" s="123">
        <f t="shared" si="4"/>
        <v>0</v>
      </c>
      <c r="X26" s="27"/>
      <c r="Y26" s="28"/>
      <c r="Z26" s="29"/>
      <c r="AA26" s="123">
        <f t="shared" si="5"/>
        <v>0</v>
      </c>
      <c r="AB26" s="27"/>
      <c r="AC26" s="28"/>
      <c r="AD26" s="29"/>
      <c r="AE26" s="123">
        <f t="shared" si="6"/>
        <v>0</v>
      </c>
      <c r="AF26" s="27"/>
      <c r="AG26" s="28"/>
      <c r="AH26" s="29"/>
      <c r="AI26" s="123">
        <f t="shared" si="7"/>
        <v>0</v>
      </c>
      <c r="AJ26" s="27"/>
      <c r="AK26" s="28"/>
      <c r="AL26" s="29"/>
      <c r="AM26" s="123">
        <f t="shared" si="8"/>
        <v>0</v>
      </c>
      <c r="AN26" s="27"/>
      <c r="AO26" s="28"/>
      <c r="AP26" s="29"/>
      <c r="AQ26" s="123">
        <f t="shared" si="9"/>
        <v>0</v>
      </c>
      <c r="AR26" s="27"/>
      <c r="AS26" s="28"/>
      <c r="AT26" s="29"/>
      <c r="AU26" s="123">
        <f t="shared" si="10"/>
        <v>0</v>
      </c>
      <c r="AV26" s="27"/>
      <c r="AW26" s="28"/>
      <c r="AX26" s="29"/>
      <c r="AY26" s="123">
        <f t="shared" si="11"/>
        <v>0</v>
      </c>
      <c r="AZ26" s="27"/>
      <c r="BA26" s="28"/>
      <c r="BB26" s="29"/>
      <c r="BC26" s="123">
        <f t="shared" si="12"/>
        <v>0</v>
      </c>
      <c r="BD26" s="124">
        <f t="shared" si="0"/>
        <v>0</v>
      </c>
      <c r="BE26" s="124">
        <f t="shared" si="0"/>
        <v>0</v>
      </c>
      <c r="BF26" s="125">
        <f t="shared" si="0"/>
        <v>0</v>
      </c>
      <c r="BG26" s="123">
        <f t="shared" si="0"/>
        <v>0</v>
      </c>
    </row>
    <row r="27" spans="1:59" ht="18" customHeight="1" x14ac:dyDescent="0.2">
      <c r="A27" s="164"/>
      <c r="B27" s="165"/>
      <c r="C27" s="166"/>
      <c r="D27" s="165"/>
      <c r="E27" s="167"/>
      <c r="F27" s="168"/>
      <c r="G27" s="437"/>
      <c r="H27" s="27"/>
      <c r="I27" s="28"/>
      <c r="J27" s="29"/>
      <c r="K27" s="123">
        <f t="shared" si="1"/>
        <v>0</v>
      </c>
      <c r="L27" s="27"/>
      <c r="M27" s="28"/>
      <c r="N27" s="29"/>
      <c r="O27" s="123">
        <f t="shared" si="2"/>
        <v>0</v>
      </c>
      <c r="P27" s="27"/>
      <c r="Q27" s="28"/>
      <c r="R27" s="29"/>
      <c r="S27" s="123">
        <f t="shared" si="3"/>
        <v>0</v>
      </c>
      <c r="T27" s="27"/>
      <c r="U27" s="28"/>
      <c r="V27" s="29"/>
      <c r="W27" s="123">
        <f t="shared" si="4"/>
        <v>0</v>
      </c>
      <c r="X27" s="27"/>
      <c r="Y27" s="28"/>
      <c r="Z27" s="29"/>
      <c r="AA27" s="123">
        <f t="shared" si="5"/>
        <v>0</v>
      </c>
      <c r="AB27" s="27"/>
      <c r="AC27" s="28"/>
      <c r="AD27" s="29"/>
      <c r="AE27" s="123">
        <f t="shared" si="6"/>
        <v>0</v>
      </c>
      <c r="AF27" s="27"/>
      <c r="AG27" s="28"/>
      <c r="AH27" s="29"/>
      <c r="AI27" s="123">
        <f t="shared" si="7"/>
        <v>0</v>
      </c>
      <c r="AJ27" s="27"/>
      <c r="AK27" s="28"/>
      <c r="AL27" s="29"/>
      <c r="AM27" s="123">
        <f t="shared" si="8"/>
        <v>0</v>
      </c>
      <c r="AN27" s="27"/>
      <c r="AO27" s="28"/>
      <c r="AP27" s="29"/>
      <c r="AQ27" s="123">
        <f t="shared" si="9"/>
        <v>0</v>
      </c>
      <c r="AR27" s="27"/>
      <c r="AS27" s="28"/>
      <c r="AT27" s="29"/>
      <c r="AU27" s="123">
        <f t="shared" si="10"/>
        <v>0</v>
      </c>
      <c r="AV27" s="27"/>
      <c r="AW27" s="28"/>
      <c r="AX27" s="29"/>
      <c r="AY27" s="123">
        <f t="shared" si="11"/>
        <v>0</v>
      </c>
      <c r="AZ27" s="27"/>
      <c r="BA27" s="28"/>
      <c r="BB27" s="29"/>
      <c r="BC27" s="123">
        <f t="shared" si="12"/>
        <v>0</v>
      </c>
      <c r="BD27" s="124">
        <f t="shared" si="0"/>
        <v>0</v>
      </c>
      <c r="BE27" s="124">
        <f t="shared" si="0"/>
        <v>0</v>
      </c>
      <c r="BF27" s="125">
        <f t="shared" si="0"/>
        <v>0</v>
      </c>
      <c r="BG27" s="123">
        <f t="shared" si="0"/>
        <v>0</v>
      </c>
    </row>
    <row r="28" spans="1:59" ht="18" customHeight="1" x14ac:dyDescent="0.2">
      <c r="A28" s="164"/>
      <c r="B28" s="165"/>
      <c r="C28" s="166"/>
      <c r="D28" s="165"/>
      <c r="E28" s="167"/>
      <c r="F28" s="168"/>
      <c r="G28" s="437"/>
      <c r="H28" s="27"/>
      <c r="I28" s="28"/>
      <c r="J28" s="29"/>
      <c r="K28" s="123">
        <f t="shared" si="1"/>
        <v>0</v>
      </c>
      <c r="L28" s="27"/>
      <c r="M28" s="28"/>
      <c r="N28" s="29"/>
      <c r="O28" s="123">
        <f t="shared" si="2"/>
        <v>0</v>
      </c>
      <c r="P28" s="27"/>
      <c r="Q28" s="28"/>
      <c r="R28" s="29"/>
      <c r="S28" s="123">
        <f t="shared" si="3"/>
        <v>0</v>
      </c>
      <c r="T28" s="27"/>
      <c r="U28" s="28"/>
      <c r="V28" s="29"/>
      <c r="W28" s="123">
        <f t="shared" si="4"/>
        <v>0</v>
      </c>
      <c r="X28" s="27"/>
      <c r="Y28" s="28"/>
      <c r="Z28" s="29"/>
      <c r="AA28" s="123">
        <f t="shared" si="5"/>
        <v>0</v>
      </c>
      <c r="AB28" s="27"/>
      <c r="AC28" s="28"/>
      <c r="AD28" s="29"/>
      <c r="AE28" s="123">
        <f t="shared" si="6"/>
        <v>0</v>
      </c>
      <c r="AF28" s="27"/>
      <c r="AG28" s="28"/>
      <c r="AH28" s="29"/>
      <c r="AI28" s="123">
        <f t="shared" si="7"/>
        <v>0</v>
      </c>
      <c r="AJ28" s="27"/>
      <c r="AK28" s="28"/>
      <c r="AL28" s="29"/>
      <c r="AM28" s="123">
        <f t="shared" si="8"/>
        <v>0</v>
      </c>
      <c r="AN28" s="27"/>
      <c r="AO28" s="28"/>
      <c r="AP28" s="29"/>
      <c r="AQ28" s="123">
        <f t="shared" si="9"/>
        <v>0</v>
      </c>
      <c r="AR28" s="27"/>
      <c r="AS28" s="28"/>
      <c r="AT28" s="29"/>
      <c r="AU28" s="123">
        <f t="shared" si="10"/>
        <v>0</v>
      </c>
      <c r="AV28" s="27"/>
      <c r="AW28" s="28"/>
      <c r="AX28" s="29"/>
      <c r="AY28" s="123">
        <f t="shared" si="11"/>
        <v>0</v>
      </c>
      <c r="AZ28" s="27"/>
      <c r="BA28" s="28"/>
      <c r="BB28" s="29"/>
      <c r="BC28" s="123">
        <f t="shared" si="12"/>
        <v>0</v>
      </c>
      <c r="BD28" s="124">
        <f t="shared" si="0"/>
        <v>0</v>
      </c>
      <c r="BE28" s="124">
        <f t="shared" si="0"/>
        <v>0</v>
      </c>
      <c r="BF28" s="125">
        <f t="shared" si="0"/>
        <v>0</v>
      </c>
      <c r="BG28" s="123">
        <f t="shared" si="0"/>
        <v>0</v>
      </c>
    </row>
    <row r="29" spans="1:59" ht="18" customHeight="1" x14ac:dyDescent="0.2">
      <c r="A29" s="164"/>
      <c r="B29" s="165"/>
      <c r="C29" s="166"/>
      <c r="D29" s="165"/>
      <c r="E29" s="167"/>
      <c r="F29" s="168"/>
      <c r="G29" s="437"/>
      <c r="H29" s="27"/>
      <c r="I29" s="28"/>
      <c r="J29" s="29"/>
      <c r="K29" s="123">
        <f t="shared" si="1"/>
        <v>0</v>
      </c>
      <c r="L29" s="27"/>
      <c r="M29" s="28"/>
      <c r="N29" s="29"/>
      <c r="O29" s="123">
        <f t="shared" si="2"/>
        <v>0</v>
      </c>
      <c r="P29" s="27"/>
      <c r="Q29" s="28"/>
      <c r="R29" s="29"/>
      <c r="S29" s="123">
        <f t="shared" si="3"/>
        <v>0</v>
      </c>
      <c r="T29" s="27"/>
      <c r="U29" s="28"/>
      <c r="V29" s="29"/>
      <c r="W29" s="123">
        <f t="shared" si="4"/>
        <v>0</v>
      </c>
      <c r="X29" s="27"/>
      <c r="Y29" s="28"/>
      <c r="Z29" s="29"/>
      <c r="AA29" s="123">
        <f t="shared" si="5"/>
        <v>0</v>
      </c>
      <c r="AB29" s="27"/>
      <c r="AC29" s="28"/>
      <c r="AD29" s="29"/>
      <c r="AE29" s="123">
        <f t="shared" si="6"/>
        <v>0</v>
      </c>
      <c r="AF29" s="27"/>
      <c r="AG29" s="28"/>
      <c r="AH29" s="29"/>
      <c r="AI29" s="123">
        <f t="shared" si="7"/>
        <v>0</v>
      </c>
      <c r="AJ29" s="27"/>
      <c r="AK29" s="28"/>
      <c r="AL29" s="29"/>
      <c r="AM29" s="123">
        <f t="shared" si="8"/>
        <v>0</v>
      </c>
      <c r="AN29" s="27"/>
      <c r="AO29" s="28"/>
      <c r="AP29" s="29"/>
      <c r="AQ29" s="123">
        <f t="shared" si="9"/>
        <v>0</v>
      </c>
      <c r="AR29" s="27"/>
      <c r="AS29" s="28"/>
      <c r="AT29" s="29"/>
      <c r="AU29" s="123">
        <f t="shared" si="10"/>
        <v>0</v>
      </c>
      <c r="AV29" s="27"/>
      <c r="AW29" s="28"/>
      <c r="AX29" s="29"/>
      <c r="AY29" s="123">
        <f t="shared" si="11"/>
        <v>0</v>
      </c>
      <c r="AZ29" s="27"/>
      <c r="BA29" s="28"/>
      <c r="BB29" s="29"/>
      <c r="BC29" s="123">
        <f t="shared" si="12"/>
        <v>0</v>
      </c>
      <c r="BD29" s="124">
        <f t="shared" si="0"/>
        <v>0</v>
      </c>
      <c r="BE29" s="124">
        <f t="shared" si="0"/>
        <v>0</v>
      </c>
      <c r="BF29" s="125">
        <f t="shared" si="0"/>
        <v>0</v>
      </c>
      <c r="BG29" s="123">
        <f t="shared" si="0"/>
        <v>0</v>
      </c>
    </row>
    <row r="30" spans="1:59" ht="18" customHeight="1" x14ac:dyDescent="0.2">
      <c r="A30" s="164"/>
      <c r="B30" s="165"/>
      <c r="C30" s="166"/>
      <c r="D30" s="165"/>
      <c r="E30" s="167"/>
      <c r="F30" s="168"/>
      <c r="G30" s="437"/>
      <c r="H30" s="27"/>
      <c r="I30" s="28"/>
      <c r="J30" s="29"/>
      <c r="K30" s="123">
        <f t="shared" si="1"/>
        <v>0</v>
      </c>
      <c r="L30" s="27"/>
      <c r="M30" s="28"/>
      <c r="N30" s="29"/>
      <c r="O30" s="123">
        <f t="shared" si="2"/>
        <v>0</v>
      </c>
      <c r="P30" s="27"/>
      <c r="Q30" s="28"/>
      <c r="R30" s="29"/>
      <c r="S30" s="123">
        <f t="shared" si="3"/>
        <v>0</v>
      </c>
      <c r="T30" s="27"/>
      <c r="U30" s="28"/>
      <c r="V30" s="29"/>
      <c r="W30" s="123">
        <f t="shared" si="4"/>
        <v>0</v>
      </c>
      <c r="X30" s="27"/>
      <c r="Y30" s="28"/>
      <c r="Z30" s="29"/>
      <c r="AA30" s="123">
        <f t="shared" si="5"/>
        <v>0</v>
      </c>
      <c r="AB30" s="27"/>
      <c r="AC30" s="28"/>
      <c r="AD30" s="29"/>
      <c r="AE30" s="123">
        <f t="shared" si="6"/>
        <v>0</v>
      </c>
      <c r="AF30" s="27"/>
      <c r="AG30" s="28"/>
      <c r="AH30" s="29"/>
      <c r="AI30" s="123">
        <f t="shared" si="7"/>
        <v>0</v>
      </c>
      <c r="AJ30" s="27"/>
      <c r="AK30" s="28"/>
      <c r="AL30" s="29"/>
      <c r="AM30" s="123">
        <f t="shared" si="8"/>
        <v>0</v>
      </c>
      <c r="AN30" s="27"/>
      <c r="AO30" s="28"/>
      <c r="AP30" s="29"/>
      <c r="AQ30" s="123">
        <f t="shared" si="9"/>
        <v>0</v>
      </c>
      <c r="AR30" s="27"/>
      <c r="AS30" s="28"/>
      <c r="AT30" s="29"/>
      <c r="AU30" s="123">
        <f t="shared" si="10"/>
        <v>0</v>
      </c>
      <c r="AV30" s="27"/>
      <c r="AW30" s="28"/>
      <c r="AX30" s="29"/>
      <c r="AY30" s="123">
        <f t="shared" si="11"/>
        <v>0</v>
      </c>
      <c r="AZ30" s="27"/>
      <c r="BA30" s="28"/>
      <c r="BB30" s="29"/>
      <c r="BC30" s="123">
        <f t="shared" si="12"/>
        <v>0</v>
      </c>
      <c r="BD30" s="124">
        <f t="shared" si="0"/>
        <v>0</v>
      </c>
      <c r="BE30" s="124">
        <f t="shared" si="0"/>
        <v>0</v>
      </c>
      <c r="BF30" s="125">
        <f t="shared" si="0"/>
        <v>0</v>
      </c>
      <c r="BG30" s="123">
        <f t="shared" si="0"/>
        <v>0</v>
      </c>
    </row>
    <row r="31" spans="1:59" ht="18" customHeight="1" thickBot="1" x14ac:dyDescent="0.25">
      <c r="A31" s="169"/>
      <c r="B31" s="170"/>
      <c r="C31" s="171"/>
      <c r="D31" s="170"/>
      <c r="E31" s="172"/>
      <c r="F31" s="173"/>
      <c r="G31" s="438"/>
      <c r="H31" s="434"/>
      <c r="I31" s="31"/>
      <c r="J31" s="32"/>
      <c r="K31" s="123">
        <f t="shared" si="1"/>
        <v>0</v>
      </c>
      <c r="L31" s="30"/>
      <c r="M31" s="31"/>
      <c r="N31" s="32"/>
      <c r="O31" s="123">
        <f t="shared" si="2"/>
        <v>0</v>
      </c>
      <c r="P31" s="30"/>
      <c r="Q31" s="31"/>
      <c r="R31" s="32"/>
      <c r="S31" s="123">
        <f t="shared" si="3"/>
        <v>0</v>
      </c>
      <c r="T31" s="30"/>
      <c r="U31" s="31"/>
      <c r="V31" s="32"/>
      <c r="W31" s="123">
        <f t="shared" si="4"/>
        <v>0</v>
      </c>
      <c r="X31" s="30"/>
      <c r="Y31" s="31"/>
      <c r="Z31" s="32"/>
      <c r="AA31" s="123">
        <f t="shared" si="5"/>
        <v>0</v>
      </c>
      <c r="AB31" s="30"/>
      <c r="AC31" s="31"/>
      <c r="AD31" s="32"/>
      <c r="AE31" s="123">
        <f t="shared" si="6"/>
        <v>0</v>
      </c>
      <c r="AF31" s="30"/>
      <c r="AG31" s="31"/>
      <c r="AH31" s="32"/>
      <c r="AI31" s="123">
        <f t="shared" si="7"/>
        <v>0</v>
      </c>
      <c r="AJ31" s="30"/>
      <c r="AK31" s="31"/>
      <c r="AL31" s="32"/>
      <c r="AM31" s="123">
        <f t="shared" si="8"/>
        <v>0</v>
      </c>
      <c r="AN31" s="30"/>
      <c r="AO31" s="31"/>
      <c r="AP31" s="32"/>
      <c r="AQ31" s="123">
        <f t="shared" si="9"/>
        <v>0</v>
      </c>
      <c r="AR31" s="30"/>
      <c r="AS31" s="31"/>
      <c r="AT31" s="32"/>
      <c r="AU31" s="123">
        <f t="shared" si="10"/>
        <v>0</v>
      </c>
      <c r="AV31" s="30"/>
      <c r="AW31" s="31"/>
      <c r="AX31" s="32"/>
      <c r="AY31" s="123">
        <f t="shared" si="11"/>
        <v>0</v>
      </c>
      <c r="AZ31" s="30"/>
      <c r="BA31" s="31"/>
      <c r="BB31" s="32"/>
      <c r="BC31" s="123">
        <f t="shared" si="12"/>
        <v>0</v>
      </c>
      <c r="BD31" s="127">
        <f t="shared" si="0"/>
        <v>0</v>
      </c>
      <c r="BE31" s="128">
        <f t="shared" si="0"/>
        <v>0</v>
      </c>
      <c r="BF31" s="129">
        <f t="shared" si="0"/>
        <v>0</v>
      </c>
      <c r="BG31" s="126">
        <f t="shared" si="0"/>
        <v>0</v>
      </c>
    </row>
    <row r="32" spans="1:59" ht="18" customHeight="1" thickBot="1" x14ac:dyDescent="0.25">
      <c r="A32" s="130"/>
      <c r="B32" s="131"/>
      <c r="C32" s="131"/>
      <c r="D32" s="131" t="s">
        <v>20</v>
      </c>
      <c r="E32" s="131"/>
      <c r="F32" s="132"/>
      <c r="G32" s="325"/>
      <c r="H32" s="133">
        <f t="shared" ref="H32:AM32" si="13">SUM(H7:H31)</f>
        <v>0</v>
      </c>
      <c r="I32" s="133">
        <f t="shared" si="13"/>
        <v>0</v>
      </c>
      <c r="J32" s="131">
        <f t="shared" si="13"/>
        <v>0</v>
      </c>
      <c r="K32" s="134">
        <f t="shared" si="13"/>
        <v>0</v>
      </c>
      <c r="L32" s="133">
        <f t="shared" si="13"/>
        <v>0</v>
      </c>
      <c r="M32" s="133">
        <f t="shared" si="13"/>
        <v>0</v>
      </c>
      <c r="N32" s="131">
        <f t="shared" si="13"/>
        <v>0</v>
      </c>
      <c r="O32" s="134">
        <f t="shared" si="13"/>
        <v>0</v>
      </c>
      <c r="P32" s="133">
        <f t="shared" si="13"/>
        <v>0</v>
      </c>
      <c r="Q32" s="133">
        <f t="shared" si="13"/>
        <v>0</v>
      </c>
      <c r="R32" s="131">
        <f t="shared" si="13"/>
        <v>0</v>
      </c>
      <c r="S32" s="134">
        <f t="shared" si="13"/>
        <v>0</v>
      </c>
      <c r="T32" s="133">
        <f t="shared" si="13"/>
        <v>0</v>
      </c>
      <c r="U32" s="133">
        <f t="shared" si="13"/>
        <v>0</v>
      </c>
      <c r="V32" s="131">
        <f t="shared" si="13"/>
        <v>0</v>
      </c>
      <c r="W32" s="134">
        <f t="shared" si="13"/>
        <v>0</v>
      </c>
      <c r="X32" s="133">
        <f t="shared" si="13"/>
        <v>0</v>
      </c>
      <c r="Y32" s="133">
        <f t="shared" si="13"/>
        <v>0</v>
      </c>
      <c r="Z32" s="131">
        <f t="shared" si="13"/>
        <v>0</v>
      </c>
      <c r="AA32" s="134">
        <f t="shared" si="13"/>
        <v>0</v>
      </c>
      <c r="AB32" s="133">
        <f t="shared" si="13"/>
        <v>0</v>
      </c>
      <c r="AC32" s="133">
        <f t="shared" si="13"/>
        <v>0</v>
      </c>
      <c r="AD32" s="131">
        <f t="shared" si="13"/>
        <v>0</v>
      </c>
      <c r="AE32" s="134">
        <f t="shared" si="13"/>
        <v>0</v>
      </c>
      <c r="AF32" s="133">
        <f t="shared" si="13"/>
        <v>0</v>
      </c>
      <c r="AG32" s="133">
        <f t="shared" si="13"/>
        <v>0</v>
      </c>
      <c r="AH32" s="131">
        <f t="shared" si="13"/>
        <v>0</v>
      </c>
      <c r="AI32" s="134">
        <f t="shared" si="13"/>
        <v>0</v>
      </c>
      <c r="AJ32" s="133">
        <f t="shared" si="13"/>
        <v>0</v>
      </c>
      <c r="AK32" s="133">
        <f t="shared" si="13"/>
        <v>0</v>
      </c>
      <c r="AL32" s="131">
        <f t="shared" si="13"/>
        <v>0</v>
      </c>
      <c r="AM32" s="134">
        <f t="shared" si="13"/>
        <v>0</v>
      </c>
      <c r="AN32" s="133">
        <f t="shared" ref="AN32:BG32" si="14">SUM(AN7:AN31)</f>
        <v>0</v>
      </c>
      <c r="AO32" s="133">
        <f t="shared" si="14"/>
        <v>0</v>
      </c>
      <c r="AP32" s="131">
        <f t="shared" si="14"/>
        <v>0</v>
      </c>
      <c r="AQ32" s="134">
        <f t="shared" si="14"/>
        <v>0</v>
      </c>
      <c r="AR32" s="133">
        <f t="shared" si="14"/>
        <v>0</v>
      </c>
      <c r="AS32" s="133">
        <f t="shared" si="14"/>
        <v>0</v>
      </c>
      <c r="AT32" s="131">
        <f t="shared" si="14"/>
        <v>0</v>
      </c>
      <c r="AU32" s="134">
        <f t="shared" si="14"/>
        <v>0</v>
      </c>
      <c r="AV32" s="133">
        <f t="shared" si="14"/>
        <v>0</v>
      </c>
      <c r="AW32" s="133">
        <f t="shared" si="14"/>
        <v>0</v>
      </c>
      <c r="AX32" s="131">
        <f t="shared" si="14"/>
        <v>0</v>
      </c>
      <c r="AY32" s="134">
        <f t="shared" si="14"/>
        <v>0</v>
      </c>
      <c r="AZ32" s="133">
        <f t="shared" si="14"/>
        <v>0</v>
      </c>
      <c r="BA32" s="133">
        <f t="shared" si="14"/>
        <v>0</v>
      </c>
      <c r="BB32" s="131">
        <f t="shared" si="14"/>
        <v>0</v>
      </c>
      <c r="BC32" s="134">
        <f t="shared" si="14"/>
        <v>0</v>
      </c>
      <c r="BD32" s="133">
        <f t="shared" si="14"/>
        <v>0</v>
      </c>
      <c r="BE32" s="133">
        <f t="shared" si="14"/>
        <v>0</v>
      </c>
      <c r="BF32" s="131">
        <f t="shared" si="14"/>
        <v>0</v>
      </c>
      <c r="BG32" s="134">
        <f t="shared" si="14"/>
        <v>0</v>
      </c>
    </row>
  </sheetData>
  <mergeCells count="17">
    <mergeCell ref="BD5:BG5"/>
    <mergeCell ref="AF5:AI5"/>
    <mergeCell ref="AJ5:AM5"/>
    <mergeCell ref="AN5:AQ5"/>
    <mergeCell ref="AR5:AU5"/>
    <mergeCell ref="L5:O5"/>
    <mergeCell ref="G5:G6"/>
    <mergeCell ref="A3:B3"/>
    <mergeCell ref="AV5:AY5"/>
    <mergeCell ref="AZ5:BC5"/>
    <mergeCell ref="P5:S5"/>
    <mergeCell ref="T5:W5"/>
    <mergeCell ref="X5:AA5"/>
    <mergeCell ref="AB5:AE5"/>
    <mergeCell ref="B5:D5"/>
    <mergeCell ref="E5:F5"/>
    <mergeCell ref="H5:K5"/>
  </mergeCells>
  <phoneticPr fontId="2"/>
  <pageMargins left="0.47244094488188981" right="0.43307086614173229" top="0.51181102362204722" bottom="0.39370078740157483" header="0.43307086614173229" footer="0.39370078740157483"/>
  <pageSetup paperSize="9" scale="80" orientation="landscape" r:id="rId1"/>
  <headerFooter alignWithMargins="0"/>
  <colBreaks count="3" manualBreakCount="3">
    <brk id="23" max="1048575" man="1"/>
    <brk id="39" max="1048575" man="1"/>
    <brk id="55" max="1048575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G32"/>
  <sheetViews>
    <sheetView view="pageBreakPreview" zoomScale="70" zoomScaleNormal="100" zoomScaleSheetLayoutView="70" workbookViewId="0">
      <pane xSplit="4" ySplit="6" topLeftCell="E7" activePane="bottomRight" state="frozen"/>
      <selection activeCell="A2" sqref="A2"/>
      <selection pane="topRight" activeCell="A2" sqref="A2"/>
      <selection pane="bottomLeft" activeCell="A2" sqref="A2"/>
      <selection pane="bottomRight" activeCell="C3" sqref="C3"/>
    </sheetView>
  </sheetViews>
  <sheetFormatPr defaultColWidth="9" defaultRowHeight="12" x14ac:dyDescent="0.2"/>
  <cols>
    <col min="1" max="1" width="3.6328125" style="7" customWidth="1"/>
    <col min="2" max="2" width="7.453125" style="7" customWidth="1"/>
    <col min="3" max="3" width="6.90625" style="7" customWidth="1"/>
    <col min="4" max="4" width="7.36328125" style="7" customWidth="1"/>
    <col min="5" max="5" width="7.08984375" style="7" customWidth="1"/>
    <col min="6" max="6" width="7.26953125" style="7" customWidth="1"/>
    <col min="7" max="7" width="5.08984375" style="297" customWidth="1"/>
    <col min="8" max="10" width="6.36328125" style="7" customWidth="1"/>
    <col min="11" max="11" width="6.08984375" style="7" customWidth="1"/>
    <col min="12" max="13" width="6.6328125" style="7" customWidth="1"/>
    <col min="14" max="14" width="6.26953125" style="7" customWidth="1"/>
    <col min="15" max="15" width="6" style="7" customWidth="1"/>
    <col min="16" max="17" width="6.6328125" style="7" customWidth="1"/>
    <col min="18" max="18" width="6.26953125" style="7" customWidth="1"/>
    <col min="19" max="19" width="6" style="7" customWidth="1"/>
    <col min="20" max="21" width="6.6328125" style="7" customWidth="1"/>
    <col min="22" max="22" width="6.26953125" style="7" customWidth="1"/>
    <col min="23" max="23" width="5.7265625" style="7" customWidth="1"/>
    <col min="24" max="59" width="6.6328125" style="7" customWidth="1"/>
    <col min="60" max="16384" width="9" style="7"/>
  </cols>
  <sheetData>
    <row r="1" spans="1:59" ht="18" customHeight="1" x14ac:dyDescent="0.2">
      <c r="A1" s="6" t="s">
        <v>192</v>
      </c>
    </row>
    <row r="2" spans="1:59" ht="18" customHeight="1" thickBot="1" x14ac:dyDescent="0.25">
      <c r="A2" s="204" t="s">
        <v>193</v>
      </c>
    </row>
    <row r="3" spans="1:59" ht="18" customHeight="1" thickBot="1" x14ac:dyDescent="0.25">
      <c r="A3" s="584" t="s">
        <v>21</v>
      </c>
      <c r="B3" s="585"/>
      <c r="C3" s="18"/>
      <c r="D3" s="328"/>
      <c r="E3" s="328"/>
      <c r="F3" s="206"/>
      <c r="G3" s="298"/>
    </row>
    <row r="4" spans="1:59" ht="18" customHeight="1" thickBot="1" x14ac:dyDescent="0.25">
      <c r="W4" s="12" t="s">
        <v>22</v>
      </c>
      <c r="AA4" s="12"/>
      <c r="AM4" s="12" t="s">
        <v>22</v>
      </c>
      <c r="AQ4" s="12"/>
      <c r="AU4" s="12"/>
      <c r="AY4" s="12" t="s">
        <v>22</v>
      </c>
      <c r="BC4" s="12"/>
      <c r="BG4" s="12" t="s">
        <v>23</v>
      </c>
    </row>
    <row r="5" spans="1:59" ht="18" customHeight="1" thickBot="1" x14ac:dyDescent="0.25">
      <c r="A5" s="135" t="s">
        <v>59</v>
      </c>
      <c r="B5" s="586" t="s">
        <v>138</v>
      </c>
      <c r="C5" s="587"/>
      <c r="D5" s="588"/>
      <c r="E5" s="586" t="s">
        <v>139</v>
      </c>
      <c r="F5" s="589"/>
      <c r="G5" s="571" t="s">
        <v>190</v>
      </c>
      <c r="H5" s="581" t="s">
        <v>5</v>
      </c>
      <c r="I5" s="582"/>
      <c r="J5" s="582"/>
      <c r="K5" s="583"/>
      <c r="L5" s="581" t="s">
        <v>6</v>
      </c>
      <c r="M5" s="582"/>
      <c r="N5" s="582"/>
      <c r="O5" s="583"/>
      <c r="P5" s="581" t="s">
        <v>7</v>
      </c>
      <c r="Q5" s="582"/>
      <c r="R5" s="582"/>
      <c r="S5" s="583"/>
      <c r="T5" s="581" t="s">
        <v>8</v>
      </c>
      <c r="U5" s="582"/>
      <c r="V5" s="582"/>
      <c r="W5" s="583"/>
      <c r="X5" s="581" t="s">
        <v>9</v>
      </c>
      <c r="Y5" s="582"/>
      <c r="Z5" s="582"/>
      <c r="AA5" s="583"/>
      <c r="AB5" s="581" t="s">
        <v>10</v>
      </c>
      <c r="AC5" s="582"/>
      <c r="AD5" s="582"/>
      <c r="AE5" s="583"/>
      <c r="AF5" s="581" t="s">
        <v>11</v>
      </c>
      <c r="AG5" s="582"/>
      <c r="AH5" s="582"/>
      <c r="AI5" s="583"/>
      <c r="AJ5" s="581" t="s">
        <v>12</v>
      </c>
      <c r="AK5" s="582"/>
      <c r="AL5" s="582"/>
      <c r="AM5" s="583"/>
      <c r="AN5" s="581" t="s">
        <v>13</v>
      </c>
      <c r="AO5" s="582"/>
      <c r="AP5" s="582"/>
      <c r="AQ5" s="583"/>
      <c r="AR5" s="581" t="s">
        <v>14</v>
      </c>
      <c r="AS5" s="582"/>
      <c r="AT5" s="582"/>
      <c r="AU5" s="583"/>
      <c r="AV5" s="581" t="s">
        <v>15</v>
      </c>
      <c r="AW5" s="582"/>
      <c r="AX5" s="582"/>
      <c r="AY5" s="583"/>
      <c r="AZ5" s="581" t="s">
        <v>16</v>
      </c>
      <c r="BA5" s="582"/>
      <c r="BB5" s="582"/>
      <c r="BC5" s="583"/>
      <c r="BD5" s="581" t="s">
        <v>17</v>
      </c>
      <c r="BE5" s="582"/>
      <c r="BF5" s="582"/>
      <c r="BG5" s="583"/>
    </row>
    <row r="6" spans="1:59" ht="18" customHeight="1" thickBot="1" x14ac:dyDescent="0.25">
      <c r="A6" s="78"/>
      <c r="B6" s="136" t="s">
        <v>129</v>
      </c>
      <c r="C6" s="136" t="s">
        <v>62</v>
      </c>
      <c r="D6" s="136" t="s">
        <v>18</v>
      </c>
      <c r="E6" s="136" t="s">
        <v>63</v>
      </c>
      <c r="F6" s="223" t="s">
        <v>114</v>
      </c>
      <c r="G6" s="572"/>
      <c r="H6" s="283" t="s">
        <v>113</v>
      </c>
      <c r="I6" s="227" t="s">
        <v>122</v>
      </c>
      <c r="J6" s="225" t="s">
        <v>176</v>
      </c>
      <c r="K6" s="226" t="s">
        <v>140</v>
      </c>
      <c r="L6" s="224" t="s">
        <v>113</v>
      </c>
      <c r="M6" s="227" t="s">
        <v>122</v>
      </c>
      <c r="N6" s="225" t="s">
        <v>176</v>
      </c>
      <c r="O6" s="226" t="s">
        <v>140</v>
      </c>
      <c r="P6" s="224" t="s">
        <v>113</v>
      </c>
      <c r="Q6" s="227" t="s">
        <v>122</v>
      </c>
      <c r="R6" s="225" t="s">
        <v>176</v>
      </c>
      <c r="S6" s="226" t="s">
        <v>140</v>
      </c>
      <c r="T6" s="224" t="s">
        <v>113</v>
      </c>
      <c r="U6" s="227" t="s">
        <v>122</v>
      </c>
      <c r="V6" s="225" t="s">
        <v>176</v>
      </c>
      <c r="W6" s="226" t="s">
        <v>140</v>
      </c>
      <c r="X6" s="224" t="s">
        <v>113</v>
      </c>
      <c r="Y6" s="227" t="s">
        <v>122</v>
      </c>
      <c r="Z6" s="225" t="s">
        <v>176</v>
      </c>
      <c r="AA6" s="226" t="s">
        <v>140</v>
      </c>
      <c r="AB6" s="224" t="s">
        <v>113</v>
      </c>
      <c r="AC6" s="227" t="s">
        <v>122</v>
      </c>
      <c r="AD6" s="225" t="s">
        <v>176</v>
      </c>
      <c r="AE6" s="226" t="s">
        <v>140</v>
      </c>
      <c r="AF6" s="224" t="s">
        <v>113</v>
      </c>
      <c r="AG6" s="227" t="s">
        <v>122</v>
      </c>
      <c r="AH6" s="225" t="s">
        <v>176</v>
      </c>
      <c r="AI6" s="226" t="s">
        <v>140</v>
      </c>
      <c r="AJ6" s="224" t="s">
        <v>113</v>
      </c>
      <c r="AK6" s="227" t="s">
        <v>122</v>
      </c>
      <c r="AL6" s="225" t="s">
        <v>176</v>
      </c>
      <c r="AM6" s="226" t="s">
        <v>140</v>
      </c>
      <c r="AN6" s="224" t="s">
        <v>113</v>
      </c>
      <c r="AO6" s="227" t="s">
        <v>122</v>
      </c>
      <c r="AP6" s="225" t="s">
        <v>176</v>
      </c>
      <c r="AQ6" s="226" t="s">
        <v>140</v>
      </c>
      <c r="AR6" s="224" t="s">
        <v>113</v>
      </c>
      <c r="AS6" s="227" t="s">
        <v>122</v>
      </c>
      <c r="AT6" s="225" t="s">
        <v>176</v>
      </c>
      <c r="AU6" s="226" t="s">
        <v>140</v>
      </c>
      <c r="AV6" s="224" t="s">
        <v>113</v>
      </c>
      <c r="AW6" s="227" t="s">
        <v>122</v>
      </c>
      <c r="AX6" s="225" t="s">
        <v>176</v>
      </c>
      <c r="AY6" s="226" t="s">
        <v>140</v>
      </c>
      <c r="AZ6" s="224" t="s">
        <v>113</v>
      </c>
      <c r="BA6" s="227" t="s">
        <v>122</v>
      </c>
      <c r="BB6" s="225" t="s">
        <v>176</v>
      </c>
      <c r="BC6" s="226" t="s">
        <v>140</v>
      </c>
      <c r="BD6" s="283" t="s">
        <v>113</v>
      </c>
      <c r="BE6" s="227" t="s">
        <v>122</v>
      </c>
      <c r="BF6" s="225" t="s">
        <v>176</v>
      </c>
      <c r="BG6" s="226" t="s">
        <v>141</v>
      </c>
    </row>
    <row r="7" spans="1:59" ht="18" customHeight="1" x14ac:dyDescent="0.2">
      <c r="A7" s="159"/>
      <c r="B7" s="161"/>
      <c r="C7" s="161"/>
      <c r="D7" s="161"/>
      <c r="E7" s="162"/>
      <c r="F7" s="163"/>
      <c r="G7" s="435"/>
      <c r="H7" s="33"/>
      <c r="I7" s="275"/>
      <c r="J7" s="34"/>
      <c r="K7" s="123">
        <f>IF($G7=1,ROUNDDOWN(H7*50/100,0)+ROUNDDOWN(I7/2,0)+ROUNDDOWN(J7/2,0),IF($G7=2,J7,IF($G7=3,ROUNDDOWN(H7*25/100,0)+ROUNDDOWN(I7/4,0)+J7,IF($G7=4,ROUNDDOWN(H7*50/100,0)+ROUNDDOWN(I7/2,0)+J7,IF($G7=5,ROUNDDOWN(H7*25/100,0),ROUNDDOWN(H7*25/100,0)+ROUNDDOWN(I7/4,0)+ROUNDDOWN(J7/4,0))))))</f>
        <v>0</v>
      </c>
      <c r="L7" s="33"/>
      <c r="M7" s="275"/>
      <c r="N7" s="34"/>
      <c r="O7" s="123">
        <f>IF($G7=1,ROUNDDOWN(L7*50/100,0)+ROUNDDOWN(M7/2,0)+ROUNDDOWN(N7/2,0),IF($G7=2,N7,IF($G7=3,ROUNDDOWN(L7*25/100,0)+ROUNDDOWN(M7/4,0)+N7,IF($G7=4,ROUNDDOWN(L7*50/100,0)+ROUNDDOWN(M7/2,0)+N7,IF($G7=5,ROUNDDOWN(L7*25/100,0),ROUNDDOWN(L7*25/100,0)+ROUNDDOWN(M7/4,0)+ROUNDDOWN(N7/4,0))))))</f>
        <v>0</v>
      </c>
      <c r="P7" s="33"/>
      <c r="Q7" s="275"/>
      <c r="R7" s="34"/>
      <c r="S7" s="123">
        <f>IF($G7=1,ROUNDDOWN(P7*50/100,0)+ROUNDDOWN(Q7/2,0)+ROUNDDOWN(R7/2,0),IF($G7=2,R7,IF($G7=3,ROUNDDOWN(P7*25/100,0)+ROUNDDOWN(Q7/4,0)+R7,IF($G7=4,ROUNDDOWN(P7*50/100,0)+ROUNDDOWN(Q7/2,0)+R7,IF($G7=5,ROUNDDOWN(P7*25/100,0),ROUNDDOWN(P7*25/100,0)+ROUNDDOWN(Q7/4,0)+ROUNDDOWN(R7/4,0))))))</f>
        <v>0</v>
      </c>
      <c r="T7" s="33"/>
      <c r="U7" s="275"/>
      <c r="V7" s="34"/>
      <c r="W7" s="123">
        <f>IF($G7=1,ROUNDDOWN(T7*50/100,0)+ROUNDDOWN(U7/2,0)+ROUNDDOWN(V7/2,0),IF($G7=2,V7,IF($G7=3,ROUNDDOWN(T7*25/100,0)+ROUNDDOWN(U7/4,0)+V7,IF($G7=4,ROUNDDOWN(T7*50/100,0)+ROUNDDOWN(U7/2,0)+V7,IF($G7=5,ROUNDDOWN(T7*25/100,0),ROUNDDOWN(T7*25/100,0)+ROUNDDOWN(U7/4,0)+ROUNDDOWN(V7/4,0))))))</f>
        <v>0</v>
      </c>
      <c r="X7" s="33"/>
      <c r="Y7" s="275"/>
      <c r="Z7" s="34"/>
      <c r="AA7" s="123">
        <f>IF($G7=1,ROUNDDOWN(X7*50/100,0)+ROUNDDOWN(Y7/2,0)+ROUNDDOWN(Z7/2,0),IF($G7=2,Z7,IF($G7=3,ROUNDDOWN(X7*25/100,0)+ROUNDDOWN(Y7/4,0)+Z7,IF($G7=4,ROUNDDOWN(X7*50/100,0)+ROUNDDOWN(Y7/2,0)+Z7,IF($G7=5,ROUNDDOWN(X7*25/100,0),ROUNDDOWN(X7*25/100,0)+ROUNDDOWN(Y7/4,0)+ROUNDDOWN(Z7/4,0))))))</f>
        <v>0</v>
      </c>
      <c r="AB7" s="33"/>
      <c r="AC7" s="275"/>
      <c r="AD7" s="34"/>
      <c r="AE7" s="123">
        <f>IF($G7=1,ROUNDDOWN(AB7*50/100,0)+ROUNDDOWN(AC7/2,0)+ROUNDDOWN(AD7/2,0),IF($G7=2,AD7,IF($G7=3,ROUNDDOWN(AB7*25/100,0)+ROUNDDOWN(AC7/4,0)+AD7,IF($G7=4,ROUNDDOWN(AB7*50/100,0)+ROUNDDOWN(AC7/2,0)+AD7,IF($G7=5,ROUNDDOWN(AB7*25/100,0),ROUNDDOWN(AB7*25/100,0)+ROUNDDOWN(AC7/4,0)+ROUNDDOWN(AD7/4,0))))))</f>
        <v>0</v>
      </c>
      <c r="AF7" s="33"/>
      <c r="AG7" s="275"/>
      <c r="AH7" s="34"/>
      <c r="AI7" s="123">
        <f>IF($G7=1,ROUNDDOWN(AF7*50/100,0)+ROUNDDOWN(AG7/2,0)+ROUNDDOWN(AH7/2,0),IF($G7=2,AH7,IF($G7=3,ROUNDDOWN(AF7*25/100,0)+ROUNDDOWN(AG7/4,0)+AH7,IF($G7=4,ROUNDDOWN(AF7*50/100,0)+ROUNDDOWN(AG7/2,0)+AH7,IF($G7=5,ROUNDDOWN(AF7*25/100,0),ROUNDDOWN(AF7*25/100,0)+ROUNDDOWN(AG7/4,0)+ROUNDDOWN(AH7/4,0))))))</f>
        <v>0</v>
      </c>
      <c r="AJ7" s="33"/>
      <c r="AK7" s="275"/>
      <c r="AL7" s="34"/>
      <c r="AM7" s="123">
        <f>IF($G7=1,ROUNDDOWN(AJ7*50/100,0)+ROUNDDOWN(AK7/2,0)+ROUNDDOWN(AL7/2,0),IF($G7=2,AL7,IF($G7=3,ROUNDDOWN(AJ7*25/100,0)+ROUNDDOWN(AK7/4,0)+AL7,IF($G7=4,ROUNDDOWN(AJ7*50/100,0)+ROUNDDOWN(AK7/2,0)+AL7,IF($G7=5,ROUNDDOWN(AJ7*25/100,0),ROUNDDOWN(AJ7*25/100,0)+ROUNDDOWN(AK7/4,0)+ROUNDDOWN(AL7/4,0))))))</f>
        <v>0</v>
      </c>
      <c r="AN7" s="33"/>
      <c r="AO7" s="275"/>
      <c r="AP7" s="34"/>
      <c r="AQ7" s="123">
        <f>IF($G7=1,ROUNDDOWN(AN7*50/100,0)+ROUNDDOWN(AO7/2,0)+ROUNDDOWN(AP7/2,0),IF($G7=2,AP7,IF($G7=3,ROUNDDOWN(AN7*25/100,0)+ROUNDDOWN(AO7/4,0)+AP7,IF($G7=4,ROUNDDOWN(AN7*50/100,0)+ROUNDDOWN(AO7/2,0)+AP7,IF($G7=5,ROUNDDOWN(AN7*25/100,0),ROUNDDOWN(AN7*25/100,0)+ROUNDDOWN(AO7/4,0)+ROUNDDOWN(AP7/4,0))))))</f>
        <v>0</v>
      </c>
      <c r="AR7" s="33"/>
      <c r="AS7" s="275"/>
      <c r="AT7" s="34"/>
      <c r="AU7" s="123">
        <f>IF($G7=1,ROUNDDOWN(AR7*50/100,0)+ROUNDDOWN(AS7/2,0)+ROUNDDOWN(AT7/2,0),IF($G7=2,AT7,IF($G7=3,ROUNDDOWN(AR7*25/100,0)+ROUNDDOWN(AS7/4,0)+AT7,IF($G7=4,ROUNDDOWN(AR7*50/100,0)+ROUNDDOWN(AS7/2,0)+AT7,IF($G7=5,ROUNDDOWN(AR7*25/100,0),ROUNDDOWN(AR7*25/100,0)+ROUNDDOWN(AS7/4,0)+ROUNDDOWN(AT7/4,0))))))</f>
        <v>0</v>
      </c>
      <c r="AV7" s="33"/>
      <c r="AW7" s="275"/>
      <c r="AX7" s="34"/>
      <c r="AY7" s="123">
        <f>IF($G7=1,ROUNDDOWN(AV7*50/100,0)+ROUNDDOWN(AW7/2,0)+ROUNDDOWN(AX7/2,0),IF($G7=2,AX7,IF($G7=3,ROUNDDOWN(AV7*25/100,0)+ROUNDDOWN(AW7/4,0)+AX7,IF($G7=4,ROUNDDOWN(AV7*50/100,0)+ROUNDDOWN(AW7/2,0)+AX7,IF($G7=5,ROUNDDOWN(AV7*25/100,0),ROUNDDOWN(AV7*25/100,0)+ROUNDDOWN(AW7/4,0)+ROUNDDOWN(AX7/4,0))))))</f>
        <v>0</v>
      </c>
      <c r="AZ7" s="33"/>
      <c r="BA7" s="275"/>
      <c r="BB7" s="34"/>
      <c r="BC7" s="123">
        <f>IF($G7=1,ROUNDDOWN(AZ7*50/100,0)+ROUNDDOWN(BA7/2,0)+ROUNDDOWN(BB7/2,0),IF($G7=2,BB7,IF($G7=3,ROUNDDOWN(AZ7*25/100,0)+ROUNDDOWN(BA7/4,0)+BB7,IF($G7=4,ROUNDDOWN(AZ7*50/100,0)+ROUNDDOWN(BA7/2,0)+BB7,IF($G7=5,ROUNDDOWN(AZ7*25/100,0),ROUNDDOWN(AZ7*25/100,0)+ROUNDDOWN(BA7/4,0)+ROUNDDOWN(BB7/4,0))))))</f>
        <v>0</v>
      </c>
      <c r="BD7" s="69">
        <f>H7+L7+P7+T7+X7+AB7+AF7+AJ7+AN7+AR7+AV7+AZ7</f>
        <v>0</v>
      </c>
      <c r="BE7" s="69">
        <f>I7+M7+Q7+U7+Y7+AC7+AG7+AK7+AO7+AS7+AW7+BA7</f>
        <v>0</v>
      </c>
      <c r="BF7" s="69">
        <f>J7+N7+R7+V7+Z7+AD7+AH7+AL7+AP7+AT7+AX7+BB7</f>
        <v>0</v>
      </c>
      <c r="BG7" s="114">
        <f t="shared" ref="BG7:BG22" si="0">K7+O7+S7+W7+AA7+AE7+AI7+AM7+AQ7+AU7+AY7+BC7</f>
        <v>0</v>
      </c>
    </row>
    <row r="8" spans="1:59" ht="18" customHeight="1" x14ac:dyDescent="0.2">
      <c r="A8" s="164"/>
      <c r="B8" s="166"/>
      <c r="C8" s="166"/>
      <c r="D8" s="166"/>
      <c r="E8" s="162"/>
      <c r="F8" s="163"/>
      <c r="G8" s="436"/>
      <c r="H8" s="35"/>
      <c r="I8" s="276"/>
      <c r="J8" s="36"/>
      <c r="K8" s="123">
        <f>IF($G8=1,ROUNDDOWN(H8*50/100,0)+ROUNDDOWN(I8/2,0)+ROUNDDOWN(J8/2,0),IF($G8=2,J8,IF($G8=3,ROUNDDOWN(H8*25/100,0)+ROUNDDOWN(I8/4,0)+J8,IF($G8=4,ROUNDDOWN(H8*50/100,0)+ROUNDDOWN(I8/2,0)+J8,IF($G8=5,ROUNDDOWN(H8*25/100,0),ROUNDDOWN(H8*25/100,0)+ROUNDDOWN(I8/4,0)+ROUNDDOWN(J8/4,0))))))</f>
        <v>0</v>
      </c>
      <c r="L8" s="35"/>
      <c r="M8" s="276"/>
      <c r="N8" s="36"/>
      <c r="O8" s="123">
        <f>IF($G8=1,ROUNDDOWN(L8*50/100,0)+ROUNDDOWN(M8/2,0)+ROUNDDOWN(N8/2,0),IF($G8=2,N8,IF($G8=3,ROUNDDOWN(L8*25/100,0)+ROUNDDOWN(M8/4,0)+N8,IF($G8=4,ROUNDDOWN(L8*50/100,0)+ROUNDDOWN(M8/2,0)+N8,IF($G8=5,ROUNDDOWN(L8*25/100,0),ROUNDDOWN(L8*25/100,0)+ROUNDDOWN(M8/4,0)+ROUNDDOWN(N8/4,0))))))</f>
        <v>0</v>
      </c>
      <c r="P8" s="35"/>
      <c r="Q8" s="276"/>
      <c r="R8" s="36"/>
      <c r="S8" s="123">
        <f>IF($G8=1,ROUNDDOWN(P8*50/100,0)+ROUNDDOWN(Q8/2,0)+ROUNDDOWN(R8/2,0),IF($G8=2,R8,IF($G8=3,ROUNDDOWN(P8*25/100,0)+ROUNDDOWN(Q8/4,0)+R8,IF($G8=4,ROUNDDOWN(P8*50/100,0)+ROUNDDOWN(Q8/2,0)+R8,IF($G8=5,ROUNDDOWN(P8*25/100,0),ROUNDDOWN(P8*25/100,0)+ROUNDDOWN(Q8/4,0)+ROUNDDOWN(R8/4,0))))))</f>
        <v>0</v>
      </c>
      <c r="T8" s="35"/>
      <c r="U8" s="276"/>
      <c r="V8" s="36"/>
      <c r="W8" s="123">
        <f>IF($G8=1,ROUNDDOWN(T8*50/100,0)+ROUNDDOWN(U8/2,0)+ROUNDDOWN(V8/2,0),IF($G8=2,V8,IF($G8=3,ROUNDDOWN(T8*25/100,0)+ROUNDDOWN(U8/4,0)+V8,IF($G8=4,ROUNDDOWN(T8*50/100,0)+ROUNDDOWN(U8/2,0)+V8,IF($G8=5,ROUNDDOWN(T8*25/100,0),ROUNDDOWN(T8*25/100,0)+ROUNDDOWN(U8/4,0)+ROUNDDOWN(V8/4,0))))))</f>
        <v>0</v>
      </c>
      <c r="X8" s="35"/>
      <c r="Y8" s="276"/>
      <c r="Z8" s="36"/>
      <c r="AA8" s="123">
        <f>IF($G8=1,ROUNDDOWN(X8*50/100,0)+ROUNDDOWN(Y8/2,0)+ROUNDDOWN(Z8/2,0),IF($G8=2,Z8,IF($G8=3,ROUNDDOWN(X8*25/100,0)+ROUNDDOWN(Y8/4,0)+Z8,IF($G8=4,ROUNDDOWN(X8*50/100,0)+ROUNDDOWN(Y8/2,0)+Z8,IF($G8=5,ROUNDDOWN(X8*25/100,0),ROUNDDOWN(X8*25/100,0)+ROUNDDOWN(Y8/4,0)+ROUNDDOWN(Z8/4,0))))))</f>
        <v>0</v>
      </c>
      <c r="AB8" s="35"/>
      <c r="AC8" s="276"/>
      <c r="AD8" s="36"/>
      <c r="AE8" s="123">
        <f>IF($G8=1,ROUNDDOWN(AB8*50/100,0)+ROUNDDOWN(AC8/2,0)+ROUNDDOWN(AD8/2,0),IF($G8=2,AD8,IF($G8=3,ROUNDDOWN(AB8*25/100,0)+ROUNDDOWN(AC8/4,0)+AD8,IF($G8=4,ROUNDDOWN(AB8*50/100,0)+ROUNDDOWN(AC8/2,0)+AD8,IF($G8=5,ROUNDDOWN(AB8*25/100,0),ROUNDDOWN(AB8*25/100,0)+ROUNDDOWN(AC8/4,0)+ROUNDDOWN(AD8/4,0))))))</f>
        <v>0</v>
      </c>
      <c r="AF8" s="35"/>
      <c r="AG8" s="276"/>
      <c r="AH8" s="36"/>
      <c r="AI8" s="123">
        <f>IF($G8=1,ROUNDDOWN(AF8*50/100,0)+ROUNDDOWN(AG8/2,0)+ROUNDDOWN(AH8/2,0),IF($G8=2,AH8,IF($G8=3,ROUNDDOWN(AF8*25/100,0)+ROUNDDOWN(AG8/4,0)+AH8,IF($G8=4,ROUNDDOWN(AF8*50/100,0)+ROUNDDOWN(AG8/2,0)+AH8,IF($G8=5,ROUNDDOWN(AF8*25/100,0),ROUNDDOWN(AF8*25/100,0)+ROUNDDOWN(AG8/4,0)+ROUNDDOWN(AH8/4,0))))))</f>
        <v>0</v>
      </c>
      <c r="AJ8" s="35"/>
      <c r="AK8" s="276"/>
      <c r="AL8" s="36"/>
      <c r="AM8" s="123">
        <f>IF($G8=1,ROUNDDOWN(AJ8*50/100,0)+ROUNDDOWN(AK8/2,0)+ROUNDDOWN(AL8/2,0),IF($G8=2,AL8,IF($G8=3,ROUNDDOWN(AJ8*25/100,0)+ROUNDDOWN(AK8/4,0)+AL8,IF($G8=4,ROUNDDOWN(AJ8*50/100,0)+ROUNDDOWN(AK8/2,0)+AL8,IF($G8=5,ROUNDDOWN(AJ8*25/100,0),ROUNDDOWN(AJ8*25/100,0)+ROUNDDOWN(AK8/4,0)+ROUNDDOWN(AL8/4,0))))))</f>
        <v>0</v>
      </c>
      <c r="AN8" s="35"/>
      <c r="AO8" s="276"/>
      <c r="AP8" s="36"/>
      <c r="AQ8" s="123">
        <f>IF($G8=1,ROUNDDOWN(AN8*50/100,0)+ROUNDDOWN(AO8/2,0)+ROUNDDOWN(AP8/2,0),IF($G8=2,AP8,IF($G8=3,ROUNDDOWN(AN8*25/100,0)+ROUNDDOWN(AO8/4,0)+AP8,IF($G8=4,ROUNDDOWN(AN8*50/100,0)+ROUNDDOWN(AO8/2,0)+AP8,IF($G8=5,ROUNDDOWN(AN8*25/100,0),ROUNDDOWN(AN8*25/100,0)+ROUNDDOWN(AO8/4,0)+ROUNDDOWN(AP8/4,0))))))</f>
        <v>0</v>
      </c>
      <c r="AR8" s="35"/>
      <c r="AS8" s="276"/>
      <c r="AT8" s="36"/>
      <c r="AU8" s="123">
        <f>IF($G8=1,ROUNDDOWN(AR8*50/100,0)+ROUNDDOWN(AS8/2,0)+ROUNDDOWN(AT8/2,0),IF($G8=2,AT8,IF($G8=3,ROUNDDOWN(AR8*25/100,0)+ROUNDDOWN(AS8/4,0)+AT8,IF($G8=4,ROUNDDOWN(AR8*50/100,0)+ROUNDDOWN(AS8/2,0)+AT8,IF($G8=5,ROUNDDOWN(AR8*25/100,0),ROUNDDOWN(AR8*25/100,0)+ROUNDDOWN(AS8/4,0)+ROUNDDOWN(AT8/4,0))))))</f>
        <v>0</v>
      </c>
      <c r="AV8" s="35"/>
      <c r="AW8" s="276"/>
      <c r="AX8" s="36"/>
      <c r="AY8" s="123">
        <f>IF($G8=1,ROUNDDOWN(AV8*50/100,0)+ROUNDDOWN(AW8/2,0)+ROUNDDOWN(AX8/2,0),IF($G8=2,AX8,IF($G8=3,ROUNDDOWN(AV8*25/100,0)+ROUNDDOWN(AW8/4,0)+AX8,IF($G8=4,ROUNDDOWN(AV8*50/100,0)+ROUNDDOWN(AW8/2,0)+AX8,IF($G8=5,ROUNDDOWN(AV8*25/100,0),ROUNDDOWN(AV8*25/100,0)+ROUNDDOWN(AW8/4,0)+ROUNDDOWN(AX8/4,0))))))</f>
        <v>0</v>
      </c>
      <c r="AZ8" s="35"/>
      <c r="BA8" s="276"/>
      <c r="BB8" s="36"/>
      <c r="BC8" s="123">
        <f>IF($G8=1,ROUNDDOWN(AZ8*50/100,0)+ROUNDDOWN(BA8/2,0)+ROUNDDOWN(BB8/2,0),IF($G8=2,BB8,IF($G8=3,ROUNDDOWN(AZ8*25/100,0)+ROUNDDOWN(BA8/4,0)+BB8,IF($G8=4,ROUNDDOWN(AZ8*50/100,0)+ROUNDDOWN(BA8/2,0)+BB8,IF($G8=5,ROUNDDOWN(AZ8*25/100,0),ROUNDDOWN(AZ8*25/100,0)+ROUNDDOWN(BA8/4,0)+ROUNDDOWN(BB8/4,0))))))</f>
        <v>0</v>
      </c>
      <c r="BD8" s="69">
        <f t="shared" ref="BD8:BE31" si="1">H8+L8+P8+T8+X8+AB8+AF8+AJ8+AN8+AR8+AV8+AZ8</f>
        <v>0</v>
      </c>
      <c r="BE8" s="69">
        <f t="shared" si="1"/>
        <v>0</v>
      </c>
      <c r="BF8" s="69">
        <f t="shared" ref="BF8:BF31" si="2">J8+N8+R8+V8+Z8+AD8+AH8+AL8+AP8+AT8+AX8+BB8</f>
        <v>0</v>
      </c>
      <c r="BG8" s="114">
        <f t="shared" si="0"/>
        <v>0</v>
      </c>
    </row>
    <row r="9" spans="1:59" ht="18" customHeight="1" x14ac:dyDescent="0.2">
      <c r="A9" s="164"/>
      <c r="B9" s="166"/>
      <c r="C9" s="166"/>
      <c r="D9" s="166"/>
      <c r="E9" s="167"/>
      <c r="F9" s="168"/>
      <c r="G9" s="437"/>
      <c r="H9" s="35"/>
      <c r="I9" s="276"/>
      <c r="J9" s="36"/>
      <c r="K9" s="123">
        <f>IF($G9=1,ROUNDDOWN(H9*50/100,0)+ROUNDDOWN(I9/2,0)+ROUNDDOWN(J9/2,0),IF($G9=2,J9,IF($G9=3,ROUNDDOWN(H9*25/100,0)+ROUNDDOWN(I9/4,0)+J9,IF($G9=4,ROUNDDOWN(H9*50/100,0)+ROUNDDOWN(I9/2,0)+J9,IF($G9=5,ROUNDDOWN(H9*25/100,0),ROUNDDOWN(H9*25/100,0)+ROUNDDOWN(I9/4,0)+ROUNDDOWN(J9/4,0))))))</f>
        <v>0</v>
      </c>
      <c r="L9" s="35"/>
      <c r="M9" s="276"/>
      <c r="N9" s="36"/>
      <c r="O9" s="123">
        <f>IF($G9=1,ROUNDDOWN(L9*50/100,0)+ROUNDDOWN(M9/2,0)+ROUNDDOWN(N9/2,0),IF($G9=2,N9,IF($G9=3,ROUNDDOWN(L9*25/100,0)+ROUNDDOWN(M9/4,0)+N9,IF($G9=4,ROUNDDOWN(L9*50/100,0)+ROUNDDOWN(M9/2,0)+N9,IF($G9=5,ROUNDDOWN(L9*25/100,0),ROUNDDOWN(L9*25/100,0)+ROUNDDOWN(M9/4,0)+ROUNDDOWN(N9/4,0))))))</f>
        <v>0</v>
      </c>
      <c r="P9" s="35"/>
      <c r="Q9" s="276"/>
      <c r="R9" s="36"/>
      <c r="S9" s="123">
        <f>IF($G9=1,ROUNDDOWN(P9*50/100,0)+ROUNDDOWN(Q9/2,0)+ROUNDDOWN(R9/2,0),IF($G9=2,R9,IF($G9=3,ROUNDDOWN(P9*25/100,0)+ROUNDDOWN(Q9/4,0)+R9,IF($G9=4,ROUNDDOWN(P9*50/100,0)+ROUNDDOWN(Q9/2,0)+R9,IF($G9=5,ROUNDDOWN(P9*25/100,0),ROUNDDOWN(P9*25/100,0)+ROUNDDOWN(Q9/4,0)+ROUNDDOWN(R9/4,0))))))</f>
        <v>0</v>
      </c>
      <c r="T9" s="35"/>
      <c r="U9" s="276"/>
      <c r="V9" s="36"/>
      <c r="W9" s="123">
        <f>IF($G9=1,ROUNDDOWN(T9*50/100,0)+ROUNDDOWN(U9/2,0)+ROUNDDOWN(V9/2,0),IF($G9=2,V9,IF($G9=3,ROUNDDOWN(T9*25/100,0)+ROUNDDOWN(U9/4,0)+V9,IF($G9=4,ROUNDDOWN(T9*50/100,0)+ROUNDDOWN(U9/2,0)+V9,IF($G9=5,ROUNDDOWN(T9*25/100,0),ROUNDDOWN(T9*25/100,0)+ROUNDDOWN(U9/4,0)+ROUNDDOWN(V9/4,0))))))</f>
        <v>0</v>
      </c>
      <c r="X9" s="35"/>
      <c r="Y9" s="276"/>
      <c r="Z9" s="36"/>
      <c r="AA9" s="123">
        <f>IF($G9=1,ROUNDDOWN(X9*50/100,0)+ROUNDDOWN(Y9/2,0)+ROUNDDOWN(Z9/2,0),IF($G9=2,Z9,IF($G9=3,ROUNDDOWN(X9*25/100,0)+ROUNDDOWN(Y9/4,0)+Z9,IF($G9=4,ROUNDDOWN(X9*50/100,0)+ROUNDDOWN(Y9/2,0)+Z9,IF($G9=5,ROUNDDOWN(X9*25/100,0),ROUNDDOWN(X9*25/100,0)+ROUNDDOWN(Y9/4,0)+ROUNDDOWN(Z9/4,0))))))</f>
        <v>0</v>
      </c>
      <c r="AB9" s="35"/>
      <c r="AC9" s="276"/>
      <c r="AD9" s="36"/>
      <c r="AE9" s="123">
        <f>IF($G9=1,ROUNDDOWN(AB9*50/100,0)+ROUNDDOWN(AC9/2,0)+ROUNDDOWN(AD9/2,0),IF($G9=2,AD9,IF($G9=3,ROUNDDOWN(AB9*25/100,0)+ROUNDDOWN(AC9/4,0)+AD9,IF($G9=4,ROUNDDOWN(AB9*50/100,0)+ROUNDDOWN(AC9/2,0)+AD9,IF($G9=5,ROUNDDOWN(AB9*25/100,0),ROUNDDOWN(AB9*25/100,0)+ROUNDDOWN(AC9/4,0)+ROUNDDOWN(AD9/4,0))))))</f>
        <v>0</v>
      </c>
      <c r="AF9" s="35"/>
      <c r="AG9" s="276"/>
      <c r="AH9" s="36"/>
      <c r="AI9" s="123">
        <f>IF($G9=1,ROUNDDOWN(AF9*50/100,0)+ROUNDDOWN(AG9/2,0)+ROUNDDOWN(AH9/2,0),IF($G9=2,AH9,IF($G9=3,ROUNDDOWN(AF9*25/100,0)+ROUNDDOWN(AG9/4,0)+AH9,IF($G9=4,ROUNDDOWN(AF9*50/100,0)+ROUNDDOWN(AG9/2,0)+AH9,IF($G9=5,ROUNDDOWN(AF9*25/100,0),ROUNDDOWN(AF9*25/100,0)+ROUNDDOWN(AG9/4,0)+ROUNDDOWN(AH9/4,0))))))</f>
        <v>0</v>
      </c>
      <c r="AJ9" s="35"/>
      <c r="AK9" s="276"/>
      <c r="AL9" s="36"/>
      <c r="AM9" s="123">
        <f>IF($G9=1,ROUNDDOWN(AJ9*50/100,0)+ROUNDDOWN(AK9/2,0)+ROUNDDOWN(AL9/2,0),IF($G9=2,AL9,IF($G9=3,ROUNDDOWN(AJ9*25/100,0)+ROUNDDOWN(AK9/4,0)+AL9,IF($G9=4,ROUNDDOWN(AJ9*50/100,0)+ROUNDDOWN(AK9/2,0)+AL9,IF($G9=5,ROUNDDOWN(AJ9*25/100,0),ROUNDDOWN(AJ9*25/100,0)+ROUNDDOWN(AK9/4,0)+ROUNDDOWN(AL9/4,0))))))</f>
        <v>0</v>
      </c>
      <c r="AN9" s="35"/>
      <c r="AO9" s="276"/>
      <c r="AP9" s="36"/>
      <c r="AQ9" s="123">
        <f>IF($G9=1,ROUNDDOWN(AN9*50/100,0)+ROUNDDOWN(AO9/2,0)+ROUNDDOWN(AP9/2,0),IF($G9=2,AP9,IF($G9=3,ROUNDDOWN(AN9*25/100,0)+ROUNDDOWN(AO9/4,0)+AP9,IF($G9=4,ROUNDDOWN(AN9*50/100,0)+ROUNDDOWN(AO9/2,0)+AP9,IF($G9=5,ROUNDDOWN(AN9*25/100,0),ROUNDDOWN(AN9*25/100,0)+ROUNDDOWN(AO9/4,0)+ROUNDDOWN(AP9/4,0))))))</f>
        <v>0</v>
      </c>
      <c r="AR9" s="35"/>
      <c r="AS9" s="276"/>
      <c r="AT9" s="36"/>
      <c r="AU9" s="123">
        <f>IF($G9=1,ROUNDDOWN(AR9*50/100,0)+ROUNDDOWN(AS9/2,0)+ROUNDDOWN(AT9/2,0),IF($G9=2,AT9,IF($G9=3,ROUNDDOWN(AR9*25/100,0)+ROUNDDOWN(AS9/4,0)+AT9,IF($G9=4,ROUNDDOWN(AR9*50/100,0)+ROUNDDOWN(AS9/2,0)+AT9,IF($G9=5,ROUNDDOWN(AR9*25/100,0),ROUNDDOWN(AR9*25/100,0)+ROUNDDOWN(AS9/4,0)+ROUNDDOWN(AT9/4,0))))))</f>
        <v>0</v>
      </c>
      <c r="AV9" s="35"/>
      <c r="AW9" s="276"/>
      <c r="AX9" s="36"/>
      <c r="AY9" s="123">
        <f>IF($G9=1,ROUNDDOWN(AV9*50/100,0)+ROUNDDOWN(AW9/2,0)+ROUNDDOWN(AX9/2,0),IF($G9=2,AX9,IF($G9=3,ROUNDDOWN(AV9*25/100,0)+ROUNDDOWN(AW9/4,0)+AX9,IF($G9=4,ROUNDDOWN(AV9*50/100,0)+ROUNDDOWN(AW9/2,0)+AX9,IF($G9=5,ROUNDDOWN(AV9*25/100,0),ROUNDDOWN(AV9*25/100,0)+ROUNDDOWN(AW9/4,0)+ROUNDDOWN(AX9/4,0))))))</f>
        <v>0</v>
      </c>
      <c r="AZ9" s="35"/>
      <c r="BA9" s="276"/>
      <c r="BB9" s="36"/>
      <c r="BC9" s="123">
        <f>IF($G9=1,ROUNDDOWN(AZ9*50/100,0)+ROUNDDOWN(BA9/2,0)+ROUNDDOWN(BB9/2,0),IF($G9=2,BB9,IF($G9=3,ROUNDDOWN(AZ9*25/100,0)+ROUNDDOWN(BA9/4,0)+BB9,IF($G9=4,ROUNDDOWN(AZ9*50/100,0)+ROUNDDOWN(BA9/2,0)+BB9,IF($G9=5,ROUNDDOWN(AZ9*25/100,0),ROUNDDOWN(AZ9*25/100,0)+ROUNDDOWN(BA9/4,0)+ROUNDDOWN(BB9/4,0))))))</f>
        <v>0</v>
      </c>
      <c r="BD9" s="69">
        <f t="shared" si="1"/>
        <v>0</v>
      </c>
      <c r="BE9" s="69">
        <f t="shared" si="1"/>
        <v>0</v>
      </c>
      <c r="BF9" s="69">
        <f t="shared" si="2"/>
        <v>0</v>
      </c>
      <c r="BG9" s="114">
        <f t="shared" si="0"/>
        <v>0</v>
      </c>
    </row>
    <row r="10" spans="1:59" ht="18" customHeight="1" x14ac:dyDescent="0.2">
      <c r="A10" s="164"/>
      <c r="B10" s="166"/>
      <c r="C10" s="166"/>
      <c r="D10" s="166"/>
      <c r="E10" s="167"/>
      <c r="F10" s="168"/>
      <c r="G10" s="437"/>
      <c r="H10" s="35"/>
      <c r="I10" s="276"/>
      <c r="J10" s="36"/>
      <c r="K10" s="123">
        <f>IF($G10=1,ROUNDDOWN(H10*50/100,0)+ROUNDDOWN(I10/2,0)+ROUNDDOWN(J10/2,0),IF($G10=2,J10,IF($G10=3,ROUNDDOWN(H10*25/100,0)+ROUNDDOWN(I10/4,0)+J10,IF($G10=4,ROUNDDOWN(H10*50/100,0)+ROUNDDOWN(I10/2,0)+J10,IF($G10=5,ROUNDDOWN(H10*25/100,0),ROUNDDOWN(H10*25/100,0)+ROUNDDOWN(I10/4,0)+ROUNDDOWN(J10/4,0))))))</f>
        <v>0</v>
      </c>
      <c r="L10" s="35"/>
      <c r="M10" s="276"/>
      <c r="N10" s="36"/>
      <c r="O10" s="123">
        <f>IF($G10=1,ROUNDDOWN(L10*50/100,0)+ROUNDDOWN(M10/2,0)+ROUNDDOWN(N10/2,0),IF($G10=2,N10,IF($G10=3,ROUNDDOWN(L10*25/100,0)+ROUNDDOWN(M10/4,0)+N10,IF($G10=4,ROUNDDOWN(L10*50/100,0)+ROUNDDOWN(M10/2,0)+N10,IF($G10=5,ROUNDDOWN(L10*25/100,0),ROUNDDOWN(L10*25/100,0)+ROUNDDOWN(M10/4,0)+ROUNDDOWN(N10/4,0))))))</f>
        <v>0</v>
      </c>
      <c r="P10" s="35"/>
      <c r="Q10" s="276"/>
      <c r="R10" s="36"/>
      <c r="S10" s="123">
        <f>IF($G10=1,ROUNDDOWN(P10*50/100,0)+ROUNDDOWN(Q10/2,0)+ROUNDDOWN(R10/2,0),IF($G10=2,R10,IF($G10=3,ROUNDDOWN(P10*25/100,0)+ROUNDDOWN(Q10/4,0)+R10,IF($G10=4,ROUNDDOWN(P10*50/100,0)+ROUNDDOWN(Q10/2,0)+R10,IF($G10=5,ROUNDDOWN(P10*25/100,0),ROUNDDOWN(P10*25/100,0)+ROUNDDOWN(Q10/4,0)+ROUNDDOWN(R10/4,0))))))</f>
        <v>0</v>
      </c>
      <c r="T10" s="35"/>
      <c r="U10" s="276"/>
      <c r="V10" s="36"/>
      <c r="W10" s="123">
        <f>IF($G10=1,ROUNDDOWN(T10*50/100,0)+ROUNDDOWN(U10/2,0)+ROUNDDOWN(V10/2,0),IF($G10=2,V10,IF($G10=3,ROUNDDOWN(T10*25/100,0)+ROUNDDOWN(U10/4,0)+V10,IF($G10=4,ROUNDDOWN(T10*50/100,0)+ROUNDDOWN(U10/2,0)+V10,IF($G10=5,ROUNDDOWN(T10*25/100,0),ROUNDDOWN(T10*25/100,0)+ROUNDDOWN(U10/4,0)+ROUNDDOWN(V10/4,0))))))</f>
        <v>0</v>
      </c>
      <c r="X10" s="35"/>
      <c r="Y10" s="276"/>
      <c r="Z10" s="36"/>
      <c r="AA10" s="123">
        <f>IF($G10=1,ROUNDDOWN(X10*50/100,0)+ROUNDDOWN(Y10/2,0)+ROUNDDOWN(Z10/2,0),IF($G10=2,Z10,IF($G10=3,ROUNDDOWN(X10*25/100,0)+ROUNDDOWN(Y10/4,0)+Z10,IF($G10=4,ROUNDDOWN(X10*50/100,0)+ROUNDDOWN(Y10/2,0)+Z10,IF($G10=5,ROUNDDOWN(X10*25/100,0),ROUNDDOWN(X10*25/100,0)+ROUNDDOWN(Y10/4,0)+ROUNDDOWN(Z10/4,0))))))</f>
        <v>0</v>
      </c>
      <c r="AB10" s="35"/>
      <c r="AC10" s="276"/>
      <c r="AD10" s="36"/>
      <c r="AE10" s="123">
        <f>IF($G10=1,ROUNDDOWN(AB10*50/100,0)+ROUNDDOWN(AC10/2,0)+ROUNDDOWN(AD10/2,0),IF($G10=2,AD10,IF($G10=3,ROUNDDOWN(AB10*25/100,0)+ROUNDDOWN(AC10/4,0)+AD10,IF($G10=4,ROUNDDOWN(AB10*50/100,0)+ROUNDDOWN(AC10/2,0)+AD10,IF($G10=5,ROUNDDOWN(AB10*25/100,0),ROUNDDOWN(AB10*25/100,0)+ROUNDDOWN(AC10/4,0)+ROUNDDOWN(AD10/4,0))))))</f>
        <v>0</v>
      </c>
      <c r="AF10" s="35"/>
      <c r="AG10" s="276"/>
      <c r="AH10" s="36"/>
      <c r="AI10" s="123">
        <f>IF($G10=1,ROUNDDOWN(AF10*50/100,0)+ROUNDDOWN(AG10/2,0)+ROUNDDOWN(AH10/2,0),IF($G10=2,AH10,IF($G10=3,ROUNDDOWN(AF10*25/100,0)+ROUNDDOWN(AG10/4,0)+AH10,IF($G10=4,ROUNDDOWN(AF10*50/100,0)+ROUNDDOWN(AG10/2,0)+AH10,IF($G10=5,ROUNDDOWN(AF10*25/100,0),ROUNDDOWN(AF10*25/100,0)+ROUNDDOWN(AG10/4,0)+ROUNDDOWN(AH10/4,0))))))</f>
        <v>0</v>
      </c>
      <c r="AJ10" s="35"/>
      <c r="AK10" s="276"/>
      <c r="AL10" s="36"/>
      <c r="AM10" s="123">
        <f>IF($G10=1,ROUNDDOWN(AJ10*50/100,0)+ROUNDDOWN(AK10/2,0)+ROUNDDOWN(AL10/2,0),IF($G10=2,AL10,IF($G10=3,ROUNDDOWN(AJ10*25/100,0)+ROUNDDOWN(AK10/4,0)+AL10,IF($G10=4,ROUNDDOWN(AJ10*50/100,0)+ROUNDDOWN(AK10/2,0)+AL10,IF($G10=5,ROUNDDOWN(AJ10*25/100,0),ROUNDDOWN(AJ10*25/100,0)+ROUNDDOWN(AK10/4,0)+ROUNDDOWN(AL10/4,0))))))</f>
        <v>0</v>
      </c>
      <c r="AN10" s="35"/>
      <c r="AO10" s="276"/>
      <c r="AP10" s="36"/>
      <c r="AQ10" s="123">
        <f>IF($G10=1,ROUNDDOWN(AN10*50/100,0)+ROUNDDOWN(AO10/2,0)+ROUNDDOWN(AP10/2,0),IF($G10=2,AP10,IF($G10=3,ROUNDDOWN(AN10*25/100,0)+ROUNDDOWN(AO10/4,0)+AP10,IF($G10=4,ROUNDDOWN(AN10*50/100,0)+ROUNDDOWN(AO10/2,0)+AP10,IF($G10=5,ROUNDDOWN(AN10*25/100,0),ROUNDDOWN(AN10*25/100,0)+ROUNDDOWN(AO10/4,0)+ROUNDDOWN(AP10/4,0))))))</f>
        <v>0</v>
      </c>
      <c r="AR10" s="35"/>
      <c r="AS10" s="276"/>
      <c r="AT10" s="36"/>
      <c r="AU10" s="123">
        <f>IF($G10=1,ROUNDDOWN(AR10*50/100,0)+ROUNDDOWN(AS10/2,0)+ROUNDDOWN(AT10/2,0),IF($G10=2,AT10,IF($G10=3,ROUNDDOWN(AR10*25/100,0)+ROUNDDOWN(AS10/4,0)+AT10,IF($G10=4,ROUNDDOWN(AR10*50/100,0)+ROUNDDOWN(AS10/2,0)+AT10,IF($G10=5,ROUNDDOWN(AR10*25/100,0),ROUNDDOWN(AR10*25/100,0)+ROUNDDOWN(AS10/4,0)+ROUNDDOWN(AT10/4,0))))))</f>
        <v>0</v>
      </c>
      <c r="AV10" s="35"/>
      <c r="AW10" s="276"/>
      <c r="AX10" s="36"/>
      <c r="AY10" s="123">
        <f>IF($G10=1,ROUNDDOWN(AV10*50/100,0)+ROUNDDOWN(AW10/2,0)+ROUNDDOWN(AX10/2,0),IF($G10=2,AX10,IF($G10=3,ROUNDDOWN(AV10*25/100,0)+ROUNDDOWN(AW10/4,0)+AX10,IF($G10=4,ROUNDDOWN(AV10*50/100,0)+ROUNDDOWN(AW10/2,0)+AX10,IF($G10=5,ROUNDDOWN(AV10*25/100,0),ROUNDDOWN(AV10*25/100,0)+ROUNDDOWN(AW10/4,0)+ROUNDDOWN(AX10/4,0))))))</f>
        <v>0</v>
      </c>
      <c r="AZ10" s="35"/>
      <c r="BA10" s="276"/>
      <c r="BB10" s="36"/>
      <c r="BC10" s="123">
        <f>IF($G10=1,ROUNDDOWN(AZ10*50/100,0)+ROUNDDOWN(BA10/2,0)+ROUNDDOWN(BB10/2,0),IF($G10=2,BB10,IF($G10=3,ROUNDDOWN(AZ10*25/100,0)+ROUNDDOWN(BA10/4,0)+BB10,IF($G10=4,ROUNDDOWN(AZ10*50/100,0)+ROUNDDOWN(BA10/2,0)+BB10,IF($G10=5,ROUNDDOWN(AZ10*25/100,0),ROUNDDOWN(AZ10*25/100,0)+ROUNDDOWN(BA10/4,0)+ROUNDDOWN(BB10/4,0))))))</f>
        <v>0</v>
      </c>
      <c r="BD10" s="69">
        <f t="shared" si="1"/>
        <v>0</v>
      </c>
      <c r="BE10" s="69">
        <f t="shared" si="1"/>
        <v>0</v>
      </c>
      <c r="BF10" s="69">
        <f t="shared" si="2"/>
        <v>0</v>
      </c>
      <c r="BG10" s="114">
        <f t="shared" si="0"/>
        <v>0</v>
      </c>
    </row>
    <row r="11" spans="1:59" ht="18" customHeight="1" x14ac:dyDescent="0.2">
      <c r="A11" s="164"/>
      <c r="B11" s="166"/>
      <c r="C11" s="166"/>
      <c r="D11" s="166"/>
      <c r="E11" s="167"/>
      <c r="F11" s="168"/>
      <c r="G11" s="437"/>
      <c r="H11" s="35"/>
      <c r="I11" s="276"/>
      <c r="J11" s="36"/>
      <c r="K11" s="123">
        <f>IF($G11=1,ROUNDDOWN(H11*50/100,0)+ROUNDDOWN(I11/2,0)+ROUNDDOWN(J11/2,0),IF($G11=2,J11,IF($G11=3,ROUNDDOWN(H11*25/100,0)+ROUNDDOWN(I11/4,0)+J11,IF($G11=4,ROUNDDOWN(H11*50/100,0)+ROUNDDOWN(I11/2,0)+J11,IF($G11=5,ROUNDDOWN(H11*25/100,0),ROUNDDOWN(H11*25/100,0)+ROUNDDOWN(I11/4,0)+ROUNDDOWN(J11/4,0))))))</f>
        <v>0</v>
      </c>
      <c r="L11" s="35"/>
      <c r="M11" s="276"/>
      <c r="N11" s="36"/>
      <c r="O11" s="123">
        <f>IF($G11=1,ROUNDDOWN(L11*50/100,0)+ROUNDDOWN(M11/2,0)+ROUNDDOWN(N11/2,0),IF($G11=2,N11,IF($G11=3,ROUNDDOWN(L11*25/100,0)+ROUNDDOWN(M11/4,0)+N11,IF($G11=4,ROUNDDOWN(L11*50/100,0)+ROUNDDOWN(M11/2,0)+N11,IF($G11=5,ROUNDDOWN(L11*25/100,0),ROUNDDOWN(L11*25/100,0)+ROUNDDOWN(M11/4,0)+ROUNDDOWN(N11/4,0))))))</f>
        <v>0</v>
      </c>
      <c r="P11" s="35"/>
      <c r="Q11" s="276"/>
      <c r="R11" s="36"/>
      <c r="S11" s="123">
        <f>IF($G11=1,ROUNDDOWN(P11*50/100,0)+ROUNDDOWN(Q11/2,0)+ROUNDDOWN(R11/2,0),IF($G11=2,R11,IF($G11=3,ROUNDDOWN(P11*25/100,0)+ROUNDDOWN(Q11/4,0)+R11,IF($G11=4,ROUNDDOWN(P11*50/100,0)+ROUNDDOWN(Q11/2,0)+R11,IF($G11=5,ROUNDDOWN(P11*25/100,0),ROUNDDOWN(P11*25/100,0)+ROUNDDOWN(Q11/4,0)+ROUNDDOWN(R11/4,0))))))</f>
        <v>0</v>
      </c>
      <c r="T11" s="35"/>
      <c r="U11" s="276"/>
      <c r="V11" s="36"/>
      <c r="W11" s="123">
        <f>IF($G11=1,ROUNDDOWN(T11*50/100,0)+ROUNDDOWN(U11/2,0)+ROUNDDOWN(V11/2,0),IF($G11=2,V11,IF($G11=3,ROUNDDOWN(T11*25/100,0)+ROUNDDOWN(U11/4,0)+V11,IF($G11=4,ROUNDDOWN(T11*50/100,0)+ROUNDDOWN(U11/2,0)+V11,IF($G11=5,ROUNDDOWN(T11*25/100,0),ROUNDDOWN(T11*25/100,0)+ROUNDDOWN(U11/4,0)+ROUNDDOWN(V11/4,0))))))</f>
        <v>0</v>
      </c>
      <c r="X11" s="35"/>
      <c r="Y11" s="276"/>
      <c r="Z11" s="36"/>
      <c r="AA11" s="123">
        <f>IF($G11=1,ROUNDDOWN(X11*50/100,0)+ROUNDDOWN(Y11/2,0)+ROUNDDOWN(Z11/2,0),IF($G11=2,Z11,IF($G11=3,ROUNDDOWN(X11*25/100,0)+ROUNDDOWN(Y11/4,0)+Z11,IF($G11=4,ROUNDDOWN(X11*50/100,0)+ROUNDDOWN(Y11/2,0)+Z11,IF($G11=5,ROUNDDOWN(X11*25/100,0),ROUNDDOWN(X11*25/100,0)+ROUNDDOWN(Y11/4,0)+ROUNDDOWN(Z11/4,0))))))</f>
        <v>0</v>
      </c>
      <c r="AB11" s="35"/>
      <c r="AC11" s="276"/>
      <c r="AD11" s="36"/>
      <c r="AE11" s="123">
        <f>IF($G11=1,ROUNDDOWN(AB11*50/100,0)+ROUNDDOWN(AC11/2,0)+ROUNDDOWN(AD11/2,0),IF($G11=2,AD11,IF($G11=3,ROUNDDOWN(AB11*25/100,0)+ROUNDDOWN(AC11/4,0)+AD11,IF($G11=4,ROUNDDOWN(AB11*50/100,0)+ROUNDDOWN(AC11/2,0)+AD11,IF($G11=5,ROUNDDOWN(AB11*25/100,0),ROUNDDOWN(AB11*25/100,0)+ROUNDDOWN(AC11/4,0)+ROUNDDOWN(AD11/4,0))))))</f>
        <v>0</v>
      </c>
      <c r="AF11" s="35"/>
      <c r="AG11" s="276"/>
      <c r="AH11" s="36"/>
      <c r="AI11" s="123">
        <f>IF($G11=1,ROUNDDOWN(AF11*50/100,0)+ROUNDDOWN(AG11/2,0)+ROUNDDOWN(AH11/2,0),IF($G11=2,AH11,IF($G11=3,ROUNDDOWN(AF11*25/100,0)+ROUNDDOWN(AG11/4,0)+AH11,IF($G11=4,ROUNDDOWN(AF11*50/100,0)+ROUNDDOWN(AG11/2,0)+AH11,IF($G11=5,ROUNDDOWN(AF11*25/100,0),ROUNDDOWN(AF11*25/100,0)+ROUNDDOWN(AG11/4,0)+ROUNDDOWN(AH11/4,0))))))</f>
        <v>0</v>
      </c>
      <c r="AJ11" s="35"/>
      <c r="AK11" s="276"/>
      <c r="AL11" s="36"/>
      <c r="AM11" s="123">
        <f>IF($G11=1,ROUNDDOWN(AJ11*50/100,0)+ROUNDDOWN(AK11/2,0)+ROUNDDOWN(AL11/2,0),IF($G11=2,AL11,IF($G11=3,ROUNDDOWN(AJ11*25/100,0)+ROUNDDOWN(AK11/4,0)+AL11,IF($G11=4,ROUNDDOWN(AJ11*50/100,0)+ROUNDDOWN(AK11/2,0)+AL11,IF($G11=5,ROUNDDOWN(AJ11*25/100,0),ROUNDDOWN(AJ11*25/100,0)+ROUNDDOWN(AK11/4,0)+ROUNDDOWN(AL11/4,0))))))</f>
        <v>0</v>
      </c>
      <c r="AN11" s="35"/>
      <c r="AO11" s="276"/>
      <c r="AP11" s="36"/>
      <c r="AQ11" s="123">
        <f>IF($G11=1,ROUNDDOWN(AN11*50/100,0)+ROUNDDOWN(AO11/2,0)+ROUNDDOWN(AP11/2,0),IF($G11=2,AP11,IF($G11=3,ROUNDDOWN(AN11*25/100,0)+ROUNDDOWN(AO11/4,0)+AP11,IF($G11=4,ROUNDDOWN(AN11*50/100,0)+ROUNDDOWN(AO11/2,0)+AP11,IF($G11=5,ROUNDDOWN(AN11*25/100,0),ROUNDDOWN(AN11*25/100,0)+ROUNDDOWN(AO11/4,0)+ROUNDDOWN(AP11/4,0))))))</f>
        <v>0</v>
      </c>
      <c r="AR11" s="35"/>
      <c r="AS11" s="276"/>
      <c r="AT11" s="36"/>
      <c r="AU11" s="123">
        <f>IF($G11=1,ROUNDDOWN(AR11*50/100,0)+ROUNDDOWN(AS11/2,0)+ROUNDDOWN(AT11/2,0),IF($G11=2,AT11,IF($G11=3,ROUNDDOWN(AR11*25/100,0)+ROUNDDOWN(AS11/4,0)+AT11,IF($G11=4,ROUNDDOWN(AR11*50/100,0)+ROUNDDOWN(AS11/2,0)+AT11,IF($G11=5,ROUNDDOWN(AR11*25/100,0),ROUNDDOWN(AR11*25/100,0)+ROUNDDOWN(AS11/4,0)+ROUNDDOWN(AT11/4,0))))))</f>
        <v>0</v>
      </c>
      <c r="AV11" s="35"/>
      <c r="AW11" s="276"/>
      <c r="AX11" s="36"/>
      <c r="AY11" s="123">
        <f>IF($G11=1,ROUNDDOWN(AV11*50/100,0)+ROUNDDOWN(AW11/2,0)+ROUNDDOWN(AX11/2,0),IF($G11=2,AX11,IF($G11=3,ROUNDDOWN(AV11*25/100,0)+ROUNDDOWN(AW11/4,0)+AX11,IF($G11=4,ROUNDDOWN(AV11*50/100,0)+ROUNDDOWN(AW11/2,0)+AX11,IF($G11=5,ROUNDDOWN(AV11*25/100,0),ROUNDDOWN(AV11*25/100,0)+ROUNDDOWN(AW11/4,0)+ROUNDDOWN(AX11/4,0))))))</f>
        <v>0</v>
      </c>
      <c r="AZ11" s="35"/>
      <c r="BA11" s="276"/>
      <c r="BB11" s="36"/>
      <c r="BC11" s="123">
        <f>IF($G11=1,ROUNDDOWN(AZ11*50/100,0)+ROUNDDOWN(BA11/2,0)+ROUNDDOWN(BB11/2,0),IF($G11=2,BB11,IF($G11=3,ROUNDDOWN(AZ11*25/100,0)+ROUNDDOWN(BA11/4,0)+BB11,IF($G11=4,ROUNDDOWN(AZ11*50/100,0)+ROUNDDOWN(BA11/2,0)+BB11,IF($G11=5,ROUNDDOWN(AZ11*25/100,0),ROUNDDOWN(AZ11*25/100,0)+ROUNDDOWN(BA11/4,0)+ROUNDDOWN(BB11/4,0))))))</f>
        <v>0</v>
      </c>
      <c r="BD11" s="69">
        <f t="shared" si="1"/>
        <v>0</v>
      </c>
      <c r="BE11" s="69">
        <f t="shared" si="1"/>
        <v>0</v>
      </c>
      <c r="BF11" s="69">
        <f t="shared" si="2"/>
        <v>0</v>
      </c>
      <c r="BG11" s="114">
        <f t="shared" si="0"/>
        <v>0</v>
      </c>
    </row>
    <row r="12" spans="1:59" ht="18" customHeight="1" x14ac:dyDescent="0.2">
      <c r="A12" s="164"/>
      <c r="B12" s="166"/>
      <c r="C12" s="166"/>
      <c r="D12" s="166"/>
      <c r="E12" s="167"/>
      <c r="F12" s="168"/>
      <c r="G12" s="437"/>
      <c r="H12" s="35"/>
      <c r="I12" s="276"/>
      <c r="J12" s="36"/>
      <c r="K12" s="123">
        <f t="shared" ref="K12:K31" si="3">IF($G12=1,ROUNDDOWN(H12*50/100,0)+ROUNDDOWN(I12/2,0)+ROUNDDOWN(J12/2,0),IF($G12=2,J12,IF($G12=3,ROUNDDOWN(H12*25/100,0)+ROUNDDOWN(I12/4,0)+J12,IF($G12=4,ROUNDDOWN(H12*50/100,0)+ROUNDDOWN(I12/2,0)+J12,IF($G12=5,ROUNDDOWN(H12*25/100,0),ROUNDDOWN(H12*25/100,0)+ROUNDDOWN(I12/4,0)+ROUNDDOWN(J12/4,0))))))</f>
        <v>0</v>
      </c>
      <c r="L12" s="35"/>
      <c r="M12" s="276"/>
      <c r="N12" s="36"/>
      <c r="O12" s="123">
        <f t="shared" ref="O12:O31" si="4">IF($G12=1,ROUNDDOWN(L12*50/100,0)+ROUNDDOWN(M12/2,0)+ROUNDDOWN(N12/2,0),IF($G12=2,N12,IF($G12=3,ROUNDDOWN(L12*25/100,0)+ROUNDDOWN(M12/4,0)+N12,IF($G12=4,ROUNDDOWN(L12*50/100,0)+ROUNDDOWN(M12/2,0)+N12,IF($G12=5,ROUNDDOWN(L12*25/100,0),ROUNDDOWN(L12*25/100,0)+ROUNDDOWN(M12/4,0)+ROUNDDOWN(N12/4,0))))))</f>
        <v>0</v>
      </c>
      <c r="P12" s="35"/>
      <c r="Q12" s="276"/>
      <c r="R12" s="36"/>
      <c r="S12" s="123">
        <f t="shared" ref="S12:S31" si="5">IF($G12=1,ROUNDDOWN(P12*50/100,0)+ROUNDDOWN(Q12/2,0)+ROUNDDOWN(R12/2,0),IF($G12=2,R12,IF($G12=3,ROUNDDOWN(P12*25/100,0)+ROUNDDOWN(Q12/4,0)+R12,IF($G12=4,ROUNDDOWN(P12*50/100,0)+ROUNDDOWN(Q12/2,0)+R12,IF($G12=5,ROUNDDOWN(P12*25/100,0),ROUNDDOWN(P12*25/100,0)+ROUNDDOWN(Q12/4,0)+ROUNDDOWN(R12/4,0))))))</f>
        <v>0</v>
      </c>
      <c r="T12" s="35"/>
      <c r="U12" s="276"/>
      <c r="V12" s="36"/>
      <c r="W12" s="123">
        <f t="shared" ref="W12:W31" si="6">IF($G12=1,ROUNDDOWN(T12*50/100,0)+ROUNDDOWN(U12/2,0)+ROUNDDOWN(V12/2,0),IF($G12=2,V12,IF($G12=3,ROUNDDOWN(T12*25/100,0)+ROUNDDOWN(U12/4,0)+V12,IF($G12=4,ROUNDDOWN(T12*50/100,0)+ROUNDDOWN(U12/2,0)+V12,IF($G12=5,ROUNDDOWN(T12*25/100,0),ROUNDDOWN(T12*25/100,0)+ROUNDDOWN(U12/4,0)+ROUNDDOWN(V12/4,0))))))</f>
        <v>0</v>
      </c>
      <c r="X12" s="35"/>
      <c r="Y12" s="276"/>
      <c r="Z12" s="36"/>
      <c r="AA12" s="123">
        <f t="shared" ref="AA12:AA31" si="7">IF($G12=1,ROUNDDOWN(X12*50/100,0)+ROUNDDOWN(Y12/2,0)+ROUNDDOWN(Z12/2,0),IF($G12=2,Z12,IF($G12=3,ROUNDDOWN(X12*25/100,0)+ROUNDDOWN(Y12/4,0)+Z12,IF($G12=4,ROUNDDOWN(X12*50/100,0)+ROUNDDOWN(Y12/2,0)+Z12,IF($G12=5,ROUNDDOWN(X12*25/100,0),ROUNDDOWN(X12*25/100,0)+ROUNDDOWN(Y12/4,0)+ROUNDDOWN(Z12/4,0))))))</f>
        <v>0</v>
      </c>
      <c r="AB12" s="35"/>
      <c r="AC12" s="276"/>
      <c r="AD12" s="36"/>
      <c r="AE12" s="123">
        <f t="shared" ref="AE12:AE31" si="8">IF($G12=1,ROUNDDOWN(AB12*50/100,0)+ROUNDDOWN(AC12/2,0)+ROUNDDOWN(AD12/2,0),IF($G12=2,AD12,IF($G12=3,ROUNDDOWN(AB12*25/100,0)+ROUNDDOWN(AC12/4,0)+AD12,IF($G12=4,ROUNDDOWN(AB12*50/100,0)+ROUNDDOWN(AC12/2,0)+AD12,IF($G12=5,ROUNDDOWN(AB12*25/100,0),ROUNDDOWN(AB12*25/100,0)+ROUNDDOWN(AC12/4,0)+ROUNDDOWN(AD12/4,0))))))</f>
        <v>0</v>
      </c>
      <c r="AF12" s="35"/>
      <c r="AG12" s="276"/>
      <c r="AH12" s="36"/>
      <c r="AI12" s="123">
        <f t="shared" ref="AI12:AI31" si="9">IF($G12=1,ROUNDDOWN(AF12*50/100,0)+ROUNDDOWN(AG12/2,0)+ROUNDDOWN(AH12/2,0),IF($G12=2,AH12,IF($G12=3,ROUNDDOWN(AF12*25/100,0)+ROUNDDOWN(AG12/4,0)+AH12,IF($G12=4,ROUNDDOWN(AF12*50/100,0)+ROUNDDOWN(AG12/2,0)+AH12,IF($G12=5,ROUNDDOWN(AF12*25/100,0),ROUNDDOWN(AF12*25/100,0)+ROUNDDOWN(AG12/4,0)+ROUNDDOWN(AH12/4,0))))))</f>
        <v>0</v>
      </c>
      <c r="AJ12" s="35"/>
      <c r="AK12" s="276"/>
      <c r="AL12" s="36"/>
      <c r="AM12" s="123">
        <f t="shared" ref="AM12:AM31" si="10">IF($G12=1,ROUNDDOWN(AJ12*50/100,0)+ROUNDDOWN(AK12/2,0)+ROUNDDOWN(AL12/2,0),IF($G12=2,AL12,IF($G12=3,ROUNDDOWN(AJ12*25/100,0)+ROUNDDOWN(AK12/4,0)+AL12,IF($G12=4,ROUNDDOWN(AJ12*50/100,0)+ROUNDDOWN(AK12/2,0)+AL12,IF($G12=5,ROUNDDOWN(AJ12*25/100,0),ROUNDDOWN(AJ12*25/100,0)+ROUNDDOWN(AK12/4,0)+ROUNDDOWN(AL12/4,0))))))</f>
        <v>0</v>
      </c>
      <c r="AN12" s="35"/>
      <c r="AO12" s="276"/>
      <c r="AP12" s="36"/>
      <c r="AQ12" s="123">
        <f t="shared" ref="AQ12:AQ31" si="11">IF($G12=1,ROUNDDOWN(AN12*50/100,0)+ROUNDDOWN(AO12/2,0)+ROUNDDOWN(AP12/2,0),IF($G12=2,AP12,IF($G12=3,ROUNDDOWN(AN12*25/100,0)+ROUNDDOWN(AO12/4,0)+AP12,IF($G12=4,ROUNDDOWN(AN12*50/100,0)+ROUNDDOWN(AO12/2,0)+AP12,IF($G12=5,ROUNDDOWN(AN12*25/100,0),ROUNDDOWN(AN12*25/100,0)+ROUNDDOWN(AO12/4,0)+ROUNDDOWN(AP12/4,0))))))</f>
        <v>0</v>
      </c>
      <c r="AR12" s="35"/>
      <c r="AS12" s="276"/>
      <c r="AT12" s="36"/>
      <c r="AU12" s="123">
        <f t="shared" ref="AU12:AU31" si="12">IF($G12=1,ROUNDDOWN(AR12*50/100,0)+ROUNDDOWN(AS12/2,0)+ROUNDDOWN(AT12/2,0),IF($G12=2,AT12,IF($G12=3,ROUNDDOWN(AR12*25/100,0)+ROUNDDOWN(AS12/4,0)+AT12,IF($G12=4,ROUNDDOWN(AR12*50/100,0)+ROUNDDOWN(AS12/2,0)+AT12,IF($G12=5,ROUNDDOWN(AR12*25/100,0),ROUNDDOWN(AR12*25/100,0)+ROUNDDOWN(AS12/4,0)+ROUNDDOWN(AT12/4,0))))))</f>
        <v>0</v>
      </c>
      <c r="AV12" s="35"/>
      <c r="AW12" s="276"/>
      <c r="AX12" s="36"/>
      <c r="AY12" s="123">
        <f t="shared" ref="AY12:AY31" si="13">IF($G12=1,ROUNDDOWN(AV12*50/100,0)+ROUNDDOWN(AW12/2,0)+ROUNDDOWN(AX12/2,0),IF($G12=2,AX12,IF($G12=3,ROUNDDOWN(AV12*25/100,0)+ROUNDDOWN(AW12/4,0)+AX12,IF($G12=4,ROUNDDOWN(AV12*50/100,0)+ROUNDDOWN(AW12/2,0)+AX12,IF($G12=5,ROUNDDOWN(AV12*25/100,0),ROUNDDOWN(AV12*25/100,0)+ROUNDDOWN(AW12/4,0)+ROUNDDOWN(AX12/4,0))))))</f>
        <v>0</v>
      </c>
      <c r="AZ12" s="35"/>
      <c r="BA12" s="276"/>
      <c r="BB12" s="36"/>
      <c r="BC12" s="123">
        <f t="shared" ref="BC12:BC31" si="14">IF($G12=1,ROUNDDOWN(AZ12*50/100,0)+ROUNDDOWN(BA12/2,0)+ROUNDDOWN(BB12/2,0),IF($G12=2,BB12,IF($G12=3,ROUNDDOWN(AZ12*25/100,0)+ROUNDDOWN(BA12/4,0)+BB12,IF($G12=4,ROUNDDOWN(AZ12*50/100,0)+ROUNDDOWN(BA12/2,0)+BB12,IF($G12=5,ROUNDDOWN(AZ12*25/100,0),ROUNDDOWN(AZ12*25/100,0)+ROUNDDOWN(BA12/4,0)+ROUNDDOWN(BB12/4,0))))))</f>
        <v>0</v>
      </c>
      <c r="BD12" s="69">
        <f t="shared" si="1"/>
        <v>0</v>
      </c>
      <c r="BE12" s="69">
        <f t="shared" si="1"/>
        <v>0</v>
      </c>
      <c r="BF12" s="69">
        <f t="shared" si="2"/>
        <v>0</v>
      </c>
      <c r="BG12" s="114">
        <f t="shared" si="0"/>
        <v>0</v>
      </c>
    </row>
    <row r="13" spans="1:59" ht="18" customHeight="1" x14ac:dyDescent="0.2">
      <c r="A13" s="164"/>
      <c r="B13" s="166"/>
      <c r="C13" s="166"/>
      <c r="D13" s="166"/>
      <c r="E13" s="167"/>
      <c r="F13" s="168"/>
      <c r="G13" s="437"/>
      <c r="H13" s="35"/>
      <c r="I13" s="276"/>
      <c r="J13" s="36"/>
      <c r="K13" s="123">
        <f t="shared" si="3"/>
        <v>0</v>
      </c>
      <c r="L13" s="35"/>
      <c r="M13" s="276"/>
      <c r="N13" s="36"/>
      <c r="O13" s="123">
        <f t="shared" si="4"/>
        <v>0</v>
      </c>
      <c r="P13" s="35"/>
      <c r="Q13" s="276"/>
      <c r="R13" s="36"/>
      <c r="S13" s="123">
        <f t="shared" si="5"/>
        <v>0</v>
      </c>
      <c r="T13" s="35"/>
      <c r="U13" s="276"/>
      <c r="V13" s="36"/>
      <c r="W13" s="123">
        <f t="shared" si="6"/>
        <v>0</v>
      </c>
      <c r="X13" s="35"/>
      <c r="Y13" s="276"/>
      <c r="Z13" s="36"/>
      <c r="AA13" s="123">
        <f t="shared" si="7"/>
        <v>0</v>
      </c>
      <c r="AB13" s="35"/>
      <c r="AC13" s="276"/>
      <c r="AD13" s="36"/>
      <c r="AE13" s="123">
        <f t="shared" si="8"/>
        <v>0</v>
      </c>
      <c r="AF13" s="35"/>
      <c r="AG13" s="276"/>
      <c r="AH13" s="36"/>
      <c r="AI13" s="123">
        <f t="shared" si="9"/>
        <v>0</v>
      </c>
      <c r="AJ13" s="35"/>
      <c r="AK13" s="276"/>
      <c r="AL13" s="36"/>
      <c r="AM13" s="123">
        <f t="shared" si="10"/>
        <v>0</v>
      </c>
      <c r="AN13" s="35"/>
      <c r="AO13" s="276"/>
      <c r="AP13" s="36"/>
      <c r="AQ13" s="123">
        <f t="shared" si="11"/>
        <v>0</v>
      </c>
      <c r="AR13" s="35"/>
      <c r="AS13" s="276"/>
      <c r="AT13" s="36"/>
      <c r="AU13" s="123">
        <f t="shared" si="12"/>
        <v>0</v>
      </c>
      <c r="AV13" s="35"/>
      <c r="AW13" s="276"/>
      <c r="AX13" s="36"/>
      <c r="AY13" s="123">
        <f t="shared" si="13"/>
        <v>0</v>
      </c>
      <c r="AZ13" s="35"/>
      <c r="BA13" s="276"/>
      <c r="BB13" s="36"/>
      <c r="BC13" s="123">
        <f t="shared" si="14"/>
        <v>0</v>
      </c>
      <c r="BD13" s="69">
        <f t="shared" si="1"/>
        <v>0</v>
      </c>
      <c r="BE13" s="69">
        <f t="shared" si="1"/>
        <v>0</v>
      </c>
      <c r="BF13" s="69">
        <f t="shared" si="2"/>
        <v>0</v>
      </c>
      <c r="BG13" s="114">
        <f t="shared" si="0"/>
        <v>0</v>
      </c>
    </row>
    <row r="14" spans="1:59" ht="18" customHeight="1" x14ac:dyDescent="0.2">
      <c r="A14" s="164"/>
      <c r="B14" s="166"/>
      <c r="C14" s="166"/>
      <c r="D14" s="166"/>
      <c r="E14" s="167"/>
      <c r="F14" s="168"/>
      <c r="G14" s="437"/>
      <c r="H14" s="35"/>
      <c r="I14" s="276"/>
      <c r="J14" s="36"/>
      <c r="K14" s="123">
        <f t="shared" si="3"/>
        <v>0</v>
      </c>
      <c r="L14" s="35"/>
      <c r="M14" s="276"/>
      <c r="N14" s="36"/>
      <c r="O14" s="123">
        <f t="shared" si="4"/>
        <v>0</v>
      </c>
      <c r="P14" s="35"/>
      <c r="Q14" s="276"/>
      <c r="R14" s="36"/>
      <c r="S14" s="123">
        <f t="shared" si="5"/>
        <v>0</v>
      </c>
      <c r="T14" s="35"/>
      <c r="U14" s="276"/>
      <c r="V14" s="36"/>
      <c r="W14" s="123">
        <f t="shared" si="6"/>
        <v>0</v>
      </c>
      <c r="X14" s="35"/>
      <c r="Y14" s="276"/>
      <c r="Z14" s="36"/>
      <c r="AA14" s="123">
        <f t="shared" si="7"/>
        <v>0</v>
      </c>
      <c r="AB14" s="35"/>
      <c r="AC14" s="276"/>
      <c r="AD14" s="36"/>
      <c r="AE14" s="123">
        <f t="shared" si="8"/>
        <v>0</v>
      </c>
      <c r="AF14" s="35"/>
      <c r="AG14" s="276"/>
      <c r="AH14" s="36"/>
      <c r="AI14" s="123">
        <f t="shared" si="9"/>
        <v>0</v>
      </c>
      <c r="AJ14" s="35"/>
      <c r="AK14" s="276"/>
      <c r="AL14" s="36"/>
      <c r="AM14" s="123">
        <f t="shared" si="10"/>
        <v>0</v>
      </c>
      <c r="AN14" s="35"/>
      <c r="AO14" s="276"/>
      <c r="AP14" s="36"/>
      <c r="AQ14" s="123">
        <f t="shared" si="11"/>
        <v>0</v>
      </c>
      <c r="AR14" s="35"/>
      <c r="AS14" s="276"/>
      <c r="AT14" s="36"/>
      <c r="AU14" s="123">
        <f t="shared" si="12"/>
        <v>0</v>
      </c>
      <c r="AV14" s="35"/>
      <c r="AW14" s="276"/>
      <c r="AX14" s="36"/>
      <c r="AY14" s="123">
        <f t="shared" si="13"/>
        <v>0</v>
      </c>
      <c r="AZ14" s="35"/>
      <c r="BA14" s="276"/>
      <c r="BB14" s="36"/>
      <c r="BC14" s="123">
        <f t="shared" si="14"/>
        <v>0</v>
      </c>
      <c r="BD14" s="69">
        <f t="shared" si="1"/>
        <v>0</v>
      </c>
      <c r="BE14" s="69">
        <f t="shared" si="1"/>
        <v>0</v>
      </c>
      <c r="BF14" s="69">
        <f t="shared" si="2"/>
        <v>0</v>
      </c>
      <c r="BG14" s="114">
        <f t="shared" si="0"/>
        <v>0</v>
      </c>
    </row>
    <row r="15" spans="1:59" ht="18" customHeight="1" x14ac:dyDescent="0.2">
      <c r="A15" s="164"/>
      <c r="B15" s="166"/>
      <c r="C15" s="166"/>
      <c r="D15" s="166"/>
      <c r="E15" s="167"/>
      <c r="F15" s="168"/>
      <c r="G15" s="437"/>
      <c r="H15" s="35"/>
      <c r="I15" s="276"/>
      <c r="J15" s="36"/>
      <c r="K15" s="123">
        <f t="shared" si="3"/>
        <v>0</v>
      </c>
      <c r="L15" s="35"/>
      <c r="M15" s="276"/>
      <c r="N15" s="36"/>
      <c r="O15" s="123">
        <f t="shared" si="4"/>
        <v>0</v>
      </c>
      <c r="P15" s="35"/>
      <c r="Q15" s="276"/>
      <c r="R15" s="36"/>
      <c r="S15" s="123">
        <f t="shared" si="5"/>
        <v>0</v>
      </c>
      <c r="T15" s="35"/>
      <c r="U15" s="276"/>
      <c r="V15" s="36"/>
      <c r="W15" s="123">
        <f t="shared" si="6"/>
        <v>0</v>
      </c>
      <c r="X15" s="35"/>
      <c r="Y15" s="276"/>
      <c r="Z15" s="36"/>
      <c r="AA15" s="123">
        <f t="shared" si="7"/>
        <v>0</v>
      </c>
      <c r="AB15" s="35"/>
      <c r="AC15" s="276"/>
      <c r="AD15" s="36"/>
      <c r="AE15" s="123">
        <f t="shared" si="8"/>
        <v>0</v>
      </c>
      <c r="AF15" s="35"/>
      <c r="AG15" s="276"/>
      <c r="AH15" s="36"/>
      <c r="AI15" s="123">
        <f t="shared" si="9"/>
        <v>0</v>
      </c>
      <c r="AJ15" s="35"/>
      <c r="AK15" s="276"/>
      <c r="AL15" s="36"/>
      <c r="AM15" s="123">
        <f t="shared" si="10"/>
        <v>0</v>
      </c>
      <c r="AN15" s="35"/>
      <c r="AO15" s="276"/>
      <c r="AP15" s="36"/>
      <c r="AQ15" s="123">
        <f t="shared" si="11"/>
        <v>0</v>
      </c>
      <c r="AR15" s="35"/>
      <c r="AS15" s="276"/>
      <c r="AT15" s="36"/>
      <c r="AU15" s="123">
        <f t="shared" si="12"/>
        <v>0</v>
      </c>
      <c r="AV15" s="35"/>
      <c r="AW15" s="276"/>
      <c r="AX15" s="36"/>
      <c r="AY15" s="123">
        <f t="shared" si="13"/>
        <v>0</v>
      </c>
      <c r="AZ15" s="35"/>
      <c r="BA15" s="276"/>
      <c r="BB15" s="36"/>
      <c r="BC15" s="123">
        <f t="shared" si="14"/>
        <v>0</v>
      </c>
      <c r="BD15" s="69">
        <f t="shared" si="1"/>
        <v>0</v>
      </c>
      <c r="BE15" s="69">
        <f t="shared" si="1"/>
        <v>0</v>
      </c>
      <c r="BF15" s="69">
        <f t="shared" si="2"/>
        <v>0</v>
      </c>
      <c r="BG15" s="114">
        <f t="shared" si="0"/>
        <v>0</v>
      </c>
    </row>
    <row r="16" spans="1:59" ht="18" customHeight="1" x14ac:dyDescent="0.2">
      <c r="A16" s="164"/>
      <c r="B16" s="166"/>
      <c r="C16" s="166"/>
      <c r="D16" s="166"/>
      <c r="E16" s="167"/>
      <c r="F16" s="168"/>
      <c r="G16" s="437"/>
      <c r="H16" s="35"/>
      <c r="I16" s="276"/>
      <c r="J16" s="36"/>
      <c r="K16" s="123">
        <f t="shared" si="3"/>
        <v>0</v>
      </c>
      <c r="L16" s="35"/>
      <c r="M16" s="276"/>
      <c r="N16" s="36"/>
      <c r="O16" s="123">
        <f t="shared" si="4"/>
        <v>0</v>
      </c>
      <c r="P16" s="35"/>
      <c r="Q16" s="276"/>
      <c r="R16" s="36"/>
      <c r="S16" s="123">
        <f t="shared" si="5"/>
        <v>0</v>
      </c>
      <c r="T16" s="35"/>
      <c r="U16" s="276"/>
      <c r="V16" s="36"/>
      <c r="W16" s="123">
        <f t="shared" si="6"/>
        <v>0</v>
      </c>
      <c r="X16" s="35"/>
      <c r="Y16" s="276"/>
      <c r="Z16" s="36"/>
      <c r="AA16" s="123">
        <f t="shared" si="7"/>
        <v>0</v>
      </c>
      <c r="AB16" s="35"/>
      <c r="AC16" s="276"/>
      <c r="AD16" s="36"/>
      <c r="AE16" s="123">
        <f t="shared" si="8"/>
        <v>0</v>
      </c>
      <c r="AF16" s="35"/>
      <c r="AG16" s="276"/>
      <c r="AH16" s="36"/>
      <c r="AI16" s="123">
        <f t="shared" si="9"/>
        <v>0</v>
      </c>
      <c r="AJ16" s="35"/>
      <c r="AK16" s="276"/>
      <c r="AL16" s="36"/>
      <c r="AM16" s="123">
        <f t="shared" si="10"/>
        <v>0</v>
      </c>
      <c r="AN16" s="35"/>
      <c r="AO16" s="276"/>
      <c r="AP16" s="36"/>
      <c r="AQ16" s="123">
        <f t="shared" si="11"/>
        <v>0</v>
      </c>
      <c r="AR16" s="35"/>
      <c r="AS16" s="276"/>
      <c r="AT16" s="36"/>
      <c r="AU16" s="123">
        <f t="shared" si="12"/>
        <v>0</v>
      </c>
      <c r="AV16" s="35"/>
      <c r="AW16" s="276"/>
      <c r="AX16" s="36"/>
      <c r="AY16" s="123">
        <f t="shared" si="13"/>
        <v>0</v>
      </c>
      <c r="AZ16" s="35"/>
      <c r="BA16" s="276"/>
      <c r="BB16" s="36"/>
      <c r="BC16" s="123">
        <f t="shared" si="14"/>
        <v>0</v>
      </c>
      <c r="BD16" s="69">
        <f t="shared" si="1"/>
        <v>0</v>
      </c>
      <c r="BE16" s="69">
        <f t="shared" si="1"/>
        <v>0</v>
      </c>
      <c r="BF16" s="69">
        <f t="shared" si="2"/>
        <v>0</v>
      </c>
      <c r="BG16" s="114">
        <f t="shared" si="0"/>
        <v>0</v>
      </c>
    </row>
    <row r="17" spans="1:59" ht="18" customHeight="1" x14ac:dyDescent="0.2">
      <c r="A17" s="164"/>
      <c r="B17" s="161"/>
      <c r="C17" s="166"/>
      <c r="D17" s="166"/>
      <c r="E17" s="167"/>
      <c r="F17" s="168"/>
      <c r="G17" s="437"/>
      <c r="H17" s="35"/>
      <c r="I17" s="276"/>
      <c r="J17" s="36"/>
      <c r="K17" s="123">
        <f t="shared" si="3"/>
        <v>0</v>
      </c>
      <c r="L17" s="35"/>
      <c r="M17" s="276"/>
      <c r="N17" s="36"/>
      <c r="O17" s="123">
        <f t="shared" si="4"/>
        <v>0</v>
      </c>
      <c r="P17" s="35"/>
      <c r="Q17" s="276"/>
      <c r="R17" s="36"/>
      <c r="S17" s="123">
        <f t="shared" si="5"/>
        <v>0</v>
      </c>
      <c r="T17" s="35"/>
      <c r="U17" s="276"/>
      <c r="V17" s="36"/>
      <c r="W17" s="123">
        <f t="shared" si="6"/>
        <v>0</v>
      </c>
      <c r="X17" s="35"/>
      <c r="Y17" s="276"/>
      <c r="Z17" s="36"/>
      <c r="AA17" s="123">
        <f t="shared" si="7"/>
        <v>0</v>
      </c>
      <c r="AB17" s="35"/>
      <c r="AC17" s="276"/>
      <c r="AD17" s="36"/>
      <c r="AE17" s="123">
        <f t="shared" si="8"/>
        <v>0</v>
      </c>
      <c r="AF17" s="35"/>
      <c r="AG17" s="276"/>
      <c r="AH17" s="36"/>
      <c r="AI17" s="123">
        <f t="shared" si="9"/>
        <v>0</v>
      </c>
      <c r="AJ17" s="35"/>
      <c r="AK17" s="276"/>
      <c r="AL17" s="36"/>
      <c r="AM17" s="123">
        <f t="shared" si="10"/>
        <v>0</v>
      </c>
      <c r="AN17" s="35"/>
      <c r="AO17" s="276"/>
      <c r="AP17" s="36"/>
      <c r="AQ17" s="123">
        <f t="shared" si="11"/>
        <v>0</v>
      </c>
      <c r="AR17" s="35"/>
      <c r="AS17" s="276"/>
      <c r="AT17" s="36"/>
      <c r="AU17" s="123">
        <f t="shared" si="12"/>
        <v>0</v>
      </c>
      <c r="AV17" s="35"/>
      <c r="AW17" s="276"/>
      <c r="AX17" s="36"/>
      <c r="AY17" s="123">
        <f t="shared" si="13"/>
        <v>0</v>
      </c>
      <c r="AZ17" s="35"/>
      <c r="BA17" s="276"/>
      <c r="BB17" s="36"/>
      <c r="BC17" s="123">
        <f t="shared" si="14"/>
        <v>0</v>
      </c>
      <c r="BD17" s="69">
        <f t="shared" si="1"/>
        <v>0</v>
      </c>
      <c r="BE17" s="69">
        <f t="shared" si="1"/>
        <v>0</v>
      </c>
      <c r="BF17" s="69">
        <f t="shared" si="2"/>
        <v>0</v>
      </c>
      <c r="BG17" s="114">
        <f t="shared" si="0"/>
        <v>0</v>
      </c>
    </row>
    <row r="18" spans="1:59" ht="18" customHeight="1" x14ac:dyDescent="0.2">
      <c r="A18" s="164"/>
      <c r="B18" s="166"/>
      <c r="C18" s="166"/>
      <c r="D18" s="166"/>
      <c r="E18" s="167"/>
      <c r="F18" s="168"/>
      <c r="G18" s="437"/>
      <c r="H18" s="35"/>
      <c r="I18" s="276"/>
      <c r="J18" s="36"/>
      <c r="K18" s="123">
        <f t="shared" si="3"/>
        <v>0</v>
      </c>
      <c r="L18" s="35"/>
      <c r="M18" s="276"/>
      <c r="N18" s="36"/>
      <c r="O18" s="123">
        <f t="shared" si="4"/>
        <v>0</v>
      </c>
      <c r="P18" s="35"/>
      <c r="Q18" s="276"/>
      <c r="R18" s="36"/>
      <c r="S18" s="123">
        <f t="shared" si="5"/>
        <v>0</v>
      </c>
      <c r="T18" s="35"/>
      <c r="U18" s="276"/>
      <c r="V18" s="36"/>
      <c r="W18" s="123">
        <f t="shared" si="6"/>
        <v>0</v>
      </c>
      <c r="X18" s="35"/>
      <c r="Y18" s="276"/>
      <c r="Z18" s="36"/>
      <c r="AA18" s="123">
        <f t="shared" si="7"/>
        <v>0</v>
      </c>
      <c r="AB18" s="35"/>
      <c r="AC18" s="276"/>
      <c r="AD18" s="36"/>
      <c r="AE18" s="123">
        <f t="shared" si="8"/>
        <v>0</v>
      </c>
      <c r="AF18" s="35"/>
      <c r="AG18" s="276"/>
      <c r="AH18" s="36"/>
      <c r="AI18" s="123">
        <f t="shared" si="9"/>
        <v>0</v>
      </c>
      <c r="AJ18" s="35"/>
      <c r="AK18" s="276"/>
      <c r="AL18" s="36"/>
      <c r="AM18" s="123">
        <f t="shared" si="10"/>
        <v>0</v>
      </c>
      <c r="AN18" s="35"/>
      <c r="AO18" s="276"/>
      <c r="AP18" s="36"/>
      <c r="AQ18" s="123">
        <f t="shared" si="11"/>
        <v>0</v>
      </c>
      <c r="AR18" s="35"/>
      <c r="AS18" s="276"/>
      <c r="AT18" s="36"/>
      <c r="AU18" s="123">
        <f t="shared" si="12"/>
        <v>0</v>
      </c>
      <c r="AV18" s="35"/>
      <c r="AW18" s="276"/>
      <c r="AX18" s="36"/>
      <c r="AY18" s="123">
        <f t="shared" si="13"/>
        <v>0</v>
      </c>
      <c r="AZ18" s="35"/>
      <c r="BA18" s="276"/>
      <c r="BB18" s="36"/>
      <c r="BC18" s="123">
        <f t="shared" si="14"/>
        <v>0</v>
      </c>
      <c r="BD18" s="69">
        <f t="shared" si="1"/>
        <v>0</v>
      </c>
      <c r="BE18" s="69">
        <f t="shared" si="1"/>
        <v>0</v>
      </c>
      <c r="BF18" s="69">
        <f t="shared" si="2"/>
        <v>0</v>
      </c>
      <c r="BG18" s="114">
        <f t="shared" si="0"/>
        <v>0</v>
      </c>
    </row>
    <row r="19" spans="1:59" ht="18" customHeight="1" x14ac:dyDescent="0.2">
      <c r="A19" s="164"/>
      <c r="B19" s="166"/>
      <c r="C19" s="166"/>
      <c r="D19" s="166"/>
      <c r="E19" s="167"/>
      <c r="F19" s="168"/>
      <c r="G19" s="437"/>
      <c r="H19" s="35"/>
      <c r="I19" s="276"/>
      <c r="J19" s="36"/>
      <c r="K19" s="123">
        <f t="shared" si="3"/>
        <v>0</v>
      </c>
      <c r="L19" s="35"/>
      <c r="M19" s="276"/>
      <c r="N19" s="36"/>
      <c r="O19" s="123">
        <f t="shared" si="4"/>
        <v>0</v>
      </c>
      <c r="P19" s="35"/>
      <c r="Q19" s="276"/>
      <c r="R19" s="36"/>
      <c r="S19" s="123">
        <f t="shared" si="5"/>
        <v>0</v>
      </c>
      <c r="T19" s="35"/>
      <c r="U19" s="276"/>
      <c r="V19" s="36"/>
      <c r="W19" s="123">
        <f t="shared" si="6"/>
        <v>0</v>
      </c>
      <c r="X19" s="35"/>
      <c r="Y19" s="276"/>
      <c r="Z19" s="36"/>
      <c r="AA19" s="123">
        <f t="shared" si="7"/>
        <v>0</v>
      </c>
      <c r="AB19" s="35"/>
      <c r="AC19" s="276"/>
      <c r="AD19" s="36"/>
      <c r="AE19" s="123">
        <f t="shared" si="8"/>
        <v>0</v>
      </c>
      <c r="AF19" s="35"/>
      <c r="AG19" s="276"/>
      <c r="AH19" s="36"/>
      <c r="AI19" s="123">
        <f t="shared" si="9"/>
        <v>0</v>
      </c>
      <c r="AJ19" s="35"/>
      <c r="AK19" s="276"/>
      <c r="AL19" s="36"/>
      <c r="AM19" s="123">
        <f t="shared" si="10"/>
        <v>0</v>
      </c>
      <c r="AN19" s="35"/>
      <c r="AO19" s="276"/>
      <c r="AP19" s="36"/>
      <c r="AQ19" s="123">
        <f t="shared" si="11"/>
        <v>0</v>
      </c>
      <c r="AR19" s="35"/>
      <c r="AS19" s="276"/>
      <c r="AT19" s="36"/>
      <c r="AU19" s="123">
        <f t="shared" si="12"/>
        <v>0</v>
      </c>
      <c r="AV19" s="35"/>
      <c r="AW19" s="276"/>
      <c r="AX19" s="36"/>
      <c r="AY19" s="123">
        <f t="shared" si="13"/>
        <v>0</v>
      </c>
      <c r="AZ19" s="35"/>
      <c r="BA19" s="276"/>
      <c r="BB19" s="36"/>
      <c r="BC19" s="123">
        <f t="shared" si="14"/>
        <v>0</v>
      </c>
      <c r="BD19" s="69">
        <f t="shared" si="1"/>
        <v>0</v>
      </c>
      <c r="BE19" s="69">
        <f t="shared" si="1"/>
        <v>0</v>
      </c>
      <c r="BF19" s="69">
        <f t="shared" si="2"/>
        <v>0</v>
      </c>
      <c r="BG19" s="114">
        <f t="shared" si="0"/>
        <v>0</v>
      </c>
    </row>
    <row r="20" spans="1:59" ht="18" customHeight="1" x14ac:dyDescent="0.2">
      <c r="A20" s="164"/>
      <c r="B20" s="166"/>
      <c r="C20" s="166"/>
      <c r="D20" s="166"/>
      <c r="E20" s="167"/>
      <c r="F20" s="168"/>
      <c r="G20" s="437"/>
      <c r="H20" s="35"/>
      <c r="I20" s="276"/>
      <c r="J20" s="36"/>
      <c r="K20" s="123">
        <f t="shared" si="3"/>
        <v>0</v>
      </c>
      <c r="L20" s="35"/>
      <c r="M20" s="276"/>
      <c r="N20" s="36"/>
      <c r="O20" s="123">
        <f t="shared" si="4"/>
        <v>0</v>
      </c>
      <c r="P20" s="35"/>
      <c r="Q20" s="276"/>
      <c r="R20" s="36"/>
      <c r="S20" s="123">
        <f t="shared" si="5"/>
        <v>0</v>
      </c>
      <c r="T20" s="35"/>
      <c r="U20" s="276"/>
      <c r="V20" s="36"/>
      <c r="W20" s="123">
        <f t="shared" si="6"/>
        <v>0</v>
      </c>
      <c r="X20" s="35"/>
      <c r="Y20" s="276"/>
      <c r="Z20" s="36"/>
      <c r="AA20" s="123">
        <f t="shared" si="7"/>
        <v>0</v>
      </c>
      <c r="AB20" s="35"/>
      <c r="AC20" s="276"/>
      <c r="AD20" s="36"/>
      <c r="AE20" s="123">
        <f t="shared" si="8"/>
        <v>0</v>
      </c>
      <c r="AF20" s="35"/>
      <c r="AG20" s="276"/>
      <c r="AH20" s="36"/>
      <c r="AI20" s="123">
        <f t="shared" si="9"/>
        <v>0</v>
      </c>
      <c r="AJ20" s="35"/>
      <c r="AK20" s="276"/>
      <c r="AL20" s="36"/>
      <c r="AM20" s="123">
        <f t="shared" si="10"/>
        <v>0</v>
      </c>
      <c r="AN20" s="35"/>
      <c r="AO20" s="276"/>
      <c r="AP20" s="36"/>
      <c r="AQ20" s="123">
        <f t="shared" si="11"/>
        <v>0</v>
      </c>
      <c r="AR20" s="35"/>
      <c r="AS20" s="276"/>
      <c r="AT20" s="36"/>
      <c r="AU20" s="123">
        <f t="shared" si="12"/>
        <v>0</v>
      </c>
      <c r="AV20" s="35"/>
      <c r="AW20" s="276"/>
      <c r="AX20" s="36"/>
      <c r="AY20" s="123">
        <f t="shared" si="13"/>
        <v>0</v>
      </c>
      <c r="AZ20" s="35"/>
      <c r="BA20" s="276"/>
      <c r="BB20" s="36"/>
      <c r="BC20" s="123">
        <f t="shared" si="14"/>
        <v>0</v>
      </c>
      <c r="BD20" s="69">
        <f t="shared" si="1"/>
        <v>0</v>
      </c>
      <c r="BE20" s="69">
        <f t="shared" si="1"/>
        <v>0</v>
      </c>
      <c r="BF20" s="69">
        <f t="shared" si="2"/>
        <v>0</v>
      </c>
      <c r="BG20" s="114">
        <f t="shared" si="0"/>
        <v>0</v>
      </c>
    </row>
    <row r="21" spans="1:59" ht="18" customHeight="1" x14ac:dyDescent="0.2">
      <c r="A21" s="164"/>
      <c r="B21" s="166"/>
      <c r="C21" s="166"/>
      <c r="D21" s="166"/>
      <c r="E21" s="167"/>
      <c r="F21" s="168"/>
      <c r="G21" s="437"/>
      <c r="H21" s="35"/>
      <c r="I21" s="276"/>
      <c r="J21" s="36"/>
      <c r="K21" s="123">
        <f t="shared" si="3"/>
        <v>0</v>
      </c>
      <c r="L21" s="35"/>
      <c r="M21" s="276"/>
      <c r="N21" s="36"/>
      <c r="O21" s="123">
        <f t="shared" si="4"/>
        <v>0</v>
      </c>
      <c r="P21" s="35"/>
      <c r="Q21" s="276"/>
      <c r="R21" s="36"/>
      <c r="S21" s="123">
        <f t="shared" si="5"/>
        <v>0</v>
      </c>
      <c r="T21" s="35"/>
      <c r="U21" s="276"/>
      <c r="V21" s="36"/>
      <c r="W21" s="123">
        <f t="shared" si="6"/>
        <v>0</v>
      </c>
      <c r="X21" s="35"/>
      <c r="Y21" s="276"/>
      <c r="Z21" s="36"/>
      <c r="AA21" s="123">
        <f t="shared" si="7"/>
        <v>0</v>
      </c>
      <c r="AB21" s="35"/>
      <c r="AC21" s="276"/>
      <c r="AD21" s="36"/>
      <c r="AE21" s="123">
        <f t="shared" si="8"/>
        <v>0</v>
      </c>
      <c r="AF21" s="35"/>
      <c r="AG21" s="276"/>
      <c r="AH21" s="36"/>
      <c r="AI21" s="123">
        <f t="shared" si="9"/>
        <v>0</v>
      </c>
      <c r="AJ21" s="35"/>
      <c r="AK21" s="276"/>
      <c r="AL21" s="36"/>
      <c r="AM21" s="123">
        <f t="shared" si="10"/>
        <v>0</v>
      </c>
      <c r="AN21" s="35"/>
      <c r="AO21" s="276"/>
      <c r="AP21" s="36"/>
      <c r="AQ21" s="123">
        <f t="shared" si="11"/>
        <v>0</v>
      </c>
      <c r="AR21" s="35"/>
      <c r="AS21" s="276"/>
      <c r="AT21" s="36"/>
      <c r="AU21" s="123">
        <f t="shared" si="12"/>
        <v>0</v>
      </c>
      <c r="AV21" s="35"/>
      <c r="AW21" s="276"/>
      <c r="AX21" s="36"/>
      <c r="AY21" s="123">
        <f t="shared" si="13"/>
        <v>0</v>
      </c>
      <c r="AZ21" s="35"/>
      <c r="BA21" s="276"/>
      <c r="BB21" s="36"/>
      <c r="BC21" s="123">
        <f t="shared" si="14"/>
        <v>0</v>
      </c>
      <c r="BD21" s="69">
        <f t="shared" si="1"/>
        <v>0</v>
      </c>
      <c r="BE21" s="69">
        <f t="shared" si="1"/>
        <v>0</v>
      </c>
      <c r="BF21" s="69">
        <f t="shared" si="2"/>
        <v>0</v>
      </c>
      <c r="BG21" s="114">
        <f t="shared" si="0"/>
        <v>0</v>
      </c>
    </row>
    <row r="22" spans="1:59" ht="18" customHeight="1" x14ac:dyDescent="0.2">
      <c r="A22" s="164"/>
      <c r="B22" s="166"/>
      <c r="C22" s="166"/>
      <c r="D22" s="166"/>
      <c r="E22" s="167"/>
      <c r="F22" s="168"/>
      <c r="G22" s="437"/>
      <c r="H22" s="35"/>
      <c r="I22" s="276"/>
      <c r="J22" s="36"/>
      <c r="K22" s="123">
        <f t="shared" si="3"/>
        <v>0</v>
      </c>
      <c r="L22" s="35"/>
      <c r="M22" s="276"/>
      <c r="N22" s="36"/>
      <c r="O22" s="123">
        <f t="shared" si="4"/>
        <v>0</v>
      </c>
      <c r="P22" s="35"/>
      <c r="Q22" s="276"/>
      <c r="R22" s="36"/>
      <c r="S22" s="123">
        <f t="shared" si="5"/>
        <v>0</v>
      </c>
      <c r="T22" s="35"/>
      <c r="U22" s="276"/>
      <c r="V22" s="36"/>
      <c r="W22" s="123">
        <f t="shared" si="6"/>
        <v>0</v>
      </c>
      <c r="X22" s="35"/>
      <c r="Y22" s="276"/>
      <c r="Z22" s="36"/>
      <c r="AA22" s="123">
        <f t="shared" si="7"/>
        <v>0</v>
      </c>
      <c r="AB22" s="35"/>
      <c r="AC22" s="276"/>
      <c r="AD22" s="36"/>
      <c r="AE22" s="123">
        <f t="shared" si="8"/>
        <v>0</v>
      </c>
      <c r="AF22" s="35"/>
      <c r="AG22" s="276"/>
      <c r="AH22" s="36"/>
      <c r="AI22" s="123">
        <f t="shared" si="9"/>
        <v>0</v>
      </c>
      <c r="AJ22" s="35"/>
      <c r="AK22" s="276"/>
      <c r="AL22" s="36"/>
      <c r="AM22" s="123">
        <f t="shared" si="10"/>
        <v>0</v>
      </c>
      <c r="AN22" s="35"/>
      <c r="AO22" s="276"/>
      <c r="AP22" s="36"/>
      <c r="AQ22" s="123">
        <f t="shared" si="11"/>
        <v>0</v>
      </c>
      <c r="AR22" s="35"/>
      <c r="AS22" s="276"/>
      <c r="AT22" s="36"/>
      <c r="AU22" s="123">
        <f t="shared" si="12"/>
        <v>0</v>
      </c>
      <c r="AV22" s="35"/>
      <c r="AW22" s="276"/>
      <c r="AX22" s="36"/>
      <c r="AY22" s="123">
        <f t="shared" si="13"/>
        <v>0</v>
      </c>
      <c r="AZ22" s="35"/>
      <c r="BA22" s="276"/>
      <c r="BB22" s="36"/>
      <c r="BC22" s="123">
        <f t="shared" si="14"/>
        <v>0</v>
      </c>
      <c r="BD22" s="69">
        <f t="shared" si="1"/>
        <v>0</v>
      </c>
      <c r="BE22" s="69">
        <f t="shared" si="1"/>
        <v>0</v>
      </c>
      <c r="BF22" s="69">
        <f t="shared" si="2"/>
        <v>0</v>
      </c>
      <c r="BG22" s="114">
        <f t="shared" si="0"/>
        <v>0</v>
      </c>
    </row>
    <row r="23" spans="1:59" ht="18" customHeight="1" x14ac:dyDescent="0.2">
      <c r="A23" s="164"/>
      <c r="B23" s="166"/>
      <c r="C23" s="166"/>
      <c r="D23" s="166"/>
      <c r="E23" s="167"/>
      <c r="F23" s="168"/>
      <c r="G23" s="437"/>
      <c r="H23" s="35"/>
      <c r="I23" s="276"/>
      <c r="J23" s="36"/>
      <c r="K23" s="123">
        <f t="shared" si="3"/>
        <v>0</v>
      </c>
      <c r="L23" s="35"/>
      <c r="M23" s="276"/>
      <c r="N23" s="36"/>
      <c r="O23" s="123">
        <f t="shared" si="4"/>
        <v>0</v>
      </c>
      <c r="P23" s="35"/>
      <c r="Q23" s="276"/>
      <c r="R23" s="36"/>
      <c r="S23" s="123">
        <f t="shared" si="5"/>
        <v>0</v>
      </c>
      <c r="T23" s="35"/>
      <c r="U23" s="276"/>
      <c r="V23" s="36"/>
      <c r="W23" s="123">
        <f t="shared" si="6"/>
        <v>0</v>
      </c>
      <c r="X23" s="35"/>
      <c r="Y23" s="276"/>
      <c r="Z23" s="36"/>
      <c r="AA23" s="123">
        <f t="shared" si="7"/>
        <v>0</v>
      </c>
      <c r="AB23" s="35"/>
      <c r="AC23" s="276"/>
      <c r="AD23" s="36"/>
      <c r="AE23" s="123">
        <f t="shared" si="8"/>
        <v>0</v>
      </c>
      <c r="AF23" s="35"/>
      <c r="AG23" s="276"/>
      <c r="AH23" s="36"/>
      <c r="AI23" s="123">
        <f t="shared" si="9"/>
        <v>0</v>
      </c>
      <c r="AJ23" s="35"/>
      <c r="AK23" s="276"/>
      <c r="AL23" s="36"/>
      <c r="AM23" s="123">
        <f t="shared" si="10"/>
        <v>0</v>
      </c>
      <c r="AN23" s="35"/>
      <c r="AO23" s="276"/>
      <c r="AP23" s="36"/>
      <c r="AQ23" s="123">
        <f t="shared" si="11"/>
        <v>0</v>
      </c>
      <c r="AR23" s="35"/>
      <c r="AS23" s="276"/>
      <c r="AT23" s="36"/>
      <c r="AU23" s="123">
        <f t="shared" si="12"/>
        <v>0</v>
      </c>
      <c r="AV23" s="35"/>
      <c r="AW23" s="276"/>
      <c r="AX23" s="36"/>
      <c r="AY23" s="123">
        <f t="shared" si="13"/>
        <v>0</v>
      </c>
      <c r="AZ23" s="35"/>
      <c r="BA23" s="276"/>
      <c r="BB23" s="36"/>
      <c r="BC23" s="123">
        <f t="shared" si="14"/>
        <v>0</v>
      </c>
      <c r="BD23" s="69">
        <f t="shared" si="1"/>
        <v>0</v>
      </c>
      <c r="BE23" s="69">
        <f t="shared" si="1"/>
        <v>0</v>
      </c>
      <c r="BF23" s="69">
        <f t="shared" si="2"/>
        <v>0</v>
      </c>
      <c r="BG23" s="114">
        <f t="shared" ref="BG23:BG31" si="15">K23+O23+S23+W23+AA23+AE23+AI23+AM23+AQ23+AU23+AY23+BC23</f>
        <v>0</v>
      </c>
    </row>
    <row r="24" spans="1:59" ht="18" customHeight="1" x14ac:dyDescent="0.2">
      <c r="A24" s="164"/>
      <c r="B24" s="166"/>
      <c r="C24" s="166"/>
      <c r="D24" s="166"/>
      <c r="E24" s="167"/>
      <c r="F24" s="168"/>
      <c r="G24" s="437"/>
      <c r="H24" s="35"/>
      <c r="I24" s="276"/>
      <c r="J24" s="36"/>
      <c r="K24" s="123">
        <f t="shared" si="3"/>
        <v>0</v>
      </c>
      <c r="L24" s="35"/>
      <c r="M24" s="276"/>
      <c r="N24" s="36"/>
      <c r="O24" s="123">
        <f t="shared" si="4"/>
        <v>0</v>
      </c>
      <c r="P24" s="35"/>
      <c r="Q24" s="276"/>
      <c r="R24" s="36"/>
      <c r="S24" s="123">
        <f t="shared" si="5"/>
        <v>0</v>
      </c>
      <c r="T24" s="35"/>
      <c r="U24" s="276"/>
      <c r="V24" s="36"/>
      <c r="W24" s="123">
        <f t="shared" si="6"/>
        <v>0</v>
      </c>
      <c r="X24" s="35"/>
      <c r="Y24" s="276"/>
      <c r="Z24" s="36"/>
      <c r="AA24" s="123">
        <f t="shared" si="7"/>
        <v>0</v>
      </c>
      <c r="AB24" s="35"/>
      <c r="AC24" s="276"/>
      <c r="AD24" s="36"/>
      <c r="AE24" s="123">
        <f t="shared" si="8"/>
        <v>0</v>
      </c>
      <c r="AF24" s="35"/>
      <c r="AG24" s="276"/>
      <c r="AH24" s="36"/>
      <c r="AI24" s="123">
        <f t="shared" si="9"/>
        <v>0</v>
      </c>
      <c r="AJ24" s="35"/>
      <c r="AK24" s="276"/>
      <c r="AL24" s="36"/>
      <c r="AM24" s="123">
        <f t="shared" si="10"/>
        <v>0</v>
      </c>
      <c r="AN24" s="35"/>
      <c r="AO24" s="276"/>
      <c r="AP24" s="36"/>
      <c r="AQ24" s="123">
        <f t="shared" si="11"/>
        <v>0</v>
      </c>
      <c r="AR24" s="35"/>
      <c r="AS24" s="276"/>
      <c r="AT24" s="36"/>
      <c r="AU24" s="123">
        <f t="shared" si="12"/>
        <v>0</v>
      </c>
      <c r="AV24" s="35"/>
      <c r="AW24" s="276"/>
      <c r="AX24" s="36"/>
      <c r="AY24" s="123">
        <f t="shared" si="13"/>
        <v>0</v>
      </c>
      <c r="AZ24" s="35"/>
      <c r="BA24" s="276"/>
      <c r="BB24" s="36"/>
      <c r="BC24" s="123">
        <f t="shared" si="14"/>
        <v>0</v>
      </c>
      <c r="BD24" s="69">
        <f t="shared" si="1"/>
        <v>0</v>
      </c>
      <c r="BE24" s="69">
        <f t="shared" si="1"/>
        <v>0</v>
      </c>
      <c r="BF24" s="69">
        <f t="shared" si="2"/>
        <v>0</v>
      </c>
      <c r="BG24" s="114">
        <f t="shared" si="15"/>
        <v>0</v>
      </c>
    </row>
    <row r="25" spans="1:59" ht="18" customHeight="1" x14ac:dyDescent="0.2">
      <c r="A25" s="164"/>
      <c r="B25" s="166"/>
      <c r="C25" s="166"/>
      <c r="D25" s="166"/>
      <c r="E25" s="167"/>
      <c r="F25" s="168"/>
      <c r="G25" s="437"/>
      <c r="H25" s="35"/>
      <c r="I25" s="276"/>
      <c r="J25" s="36"/>
      <c r="K25" s="123">
        <f t="shared" si="3"/>
        <v>0</v>
      </c>
      <c r="L25" s="35"/>
      <c r="M25" s="276"/>
      <c r="N25" s="36"/>
      <c r="O25" s="123">
        <f t="shared" si="4"/>
        <v>0</v>
      </c>
      <c r="P25" s="35"/>
      <c r="Q25" s="276"/>
      <c r="R25" s="36"/>
      <c r="S25" s="123">
        <f t="shared" si="5"/>
        <v>0</v>
      </c>
      <c r="T25" s="35"/>
      <c r="U25" s="276"/>
      <c r="V25" s="36"/>
      <c r="W25" s="123">
        <f t="shared" si="6"/>
        <v>0</v>
      </c>
      <c r="X25" s="35"/>
      <c r="Y25" s="276"/>
      <c r="Z25" s="36"/>
      <c r="AA25" s="123">
        <f t="shared" si="7"/>
        <v>0</v>
      </c>
      <c r="AB25" s="35"/>
      <c r="AC25" s="276"/>
      <c r="AD25" s="36"/>
      <c r="AE25" s="123">
        <f t="shared" si="8"/>
        <v>0</v>
      </c>
      <c r="AF25" s="35"/>
      <c r="AG25" s="276"/>
      <c r="AH25" s="36"/>
      <c r="AI25" s="123">
        <f t="shared" si="9"/>
        <v>0</v>
      </c>
      <c r="AJ25" s="35"/>
      <c r="AK25" s="276"/>
      <c r="AL25" s="36"/>
      <c r="AM25" s="123">
        <f t="shared" si="10"/>
        <v>0</v>
      </c>
      <c r="AN25" s="35"/>
      <c r="AO25" s="276"/>
      <c r="AP25" s="36"/>
      <c r="AQ25" s="123">
        <f t="shared" si="11"/>
        <v>0</v>
      </c>
      <c r="AR25" s="35"/>
      <c r="AS25" s="276"/>
      <c r="AT25" s="36"/>
      <c r="AU25" s="123">
        <f t="shared" si="12"/>
        <v>0</v>
      </c>
      <c r="AV25" s="35"/>
      <c r="AW25" s="276"/>
      <c r="AX25" s="36"/>
      <c r="AY25" s="123">
        <f t="shared" si="13"/>
        <v>0</v>
      </c>
      <c r="AZ25" s="35"/>
      <c r="BA25" s="276"/>
      <c r="BB25" s="36"/>
      <c r="BC25" s="123">
        <f t="shared" si="14"/>
        <v>0</v>
      </c>
      <c r="BD25" s="69">
        <f t="shared" si="1"/>
        <v>0</v>
      </c>
      <c r="BE25" s="69">
        <f t="shared" si="1"/>
        <v>0</v>
      </c>
      <c r="BF25" s="69">
        <f t="shared" si="2"/>
        <v>0</v>
      </c>
      <c r="BG25" s="114">
        <f t="shared" si="15"/>
        <v>0</v>
      </c>
    </row>
    <row r="26" spans="1:59" ht="18" customHeight="1" x14ac:dyDescent="0.2">
      <c r="A26" s="164"/>
      <c r="B26" s="166"/>
      <c r="C26" s="166"/>
      <c r="D26" s="166"/>
      <c r="E26" s="167"/>
      <c r="F26" s="168"/>
      <c r="G26" s="437"/>
      <c r="H26" s="35"/>
      <c r="I26" s="276"/>
      <c r="J26" s="36"/>
      <c r="K26" s="123">
        <f t="shared" si="3"/>
        <v>0</v>
      </c>
      <c r="L26" s="35"/>
      <c r="M26" s="276"/>
      <c r="N26" s="36"/>
      <c r="O26" s="123">
        <f t="shared" si="4"/>
        <v>0</v>
      </c>
      <c r="P26" s="35"/>
      <c r="Q26" s="276"/>
      <c r="R26" s="36"/>
      <c r="S26" s="123">
        <f t="shared" si="5"/>
        <v>0</v>
      </c>
      <c r="T26" s="35"/>
      <c r="U26" s="276"/>
      <c r="V26" s="36"/>
      <c r="W26" s="123">
        <f t="shared" si="6"/>
        <v>0</v>
      </c>
      <c r="X26" s="35"/>
      <c r="Y26" s="276"/>
      <c r="Z26" s="36"/>
      <c r="AA26" s="123">
        <f t="shared" si="7"/>
        <v>0</v>
      </c>
      <c r="AB26" s="35"/>
      <c r="AC26" s="276"/>
      <c r="AD26" s="36"/>
      <c r="AE26" s="123">
        <f t="shared" si="8"/>
        <v>0</v>
      </c>
      <c r="AF26" s="35"/>
      <c r="AG26" s="276"/>
      <c r="AH26" s="36"/>
      <c r="AI26" s="123">
        <f t="shared" si="9"/>
        <v>0</v>
      </c>
      <c r="AJ26" s="35"/>
      <c r="AK26" s="276"/>
      <c r="AL26" s="36"/>
      <c r="AM26" s="123">
        <f t="shared" si="10"/>
        <v>0</v>
      </c>
      <c r="AN26" s="35"/>
      <c r="AO26" s="276"/>
      <c r="AP26" s="36"/>
      <c r="AQ26" s="123">
        <f t="shared" si="11"/>
        <v>0</v>
      </c>
      <c r="AR26" s="35"/>
      <c r="AS26" s="276"/>
      <c r="AT26" s="36"/>
      <c r="AU26" s="123">
        <f t="shared" si="12"/>
        <v>0</v>
      </c>
      <c r="AV26" s="35"/>
      <c r="AW26" s="276"/>
      <c r="AX26" s="36"/>
      <c r="AY26" s="123">
        <f t="shared" si="13"/>
        <v>0</v>
      </c>
      <c r="AZ26" s="35"/>
      <c r="BA26" s="276"/>
      <c r="BB26" s="36"/>
      <c r="BC26" s="123">
        <f t="shared" si="14"/>
        <v>0</v>
      </c>
      <c r="BD26" s="69">
        <f t="shared" si="1"/>
        <v>0</v>
      </c>
      <c r="BE26" s="69">
        <f t="shared" si="1"/>
        <v>0</v>
      </c>
      <c r="BF26" s="69">
        <f t="shared" si="2"/>
        <v>0</v>
      </c>
      <c r="BG26" s="114">
        <f t="shared" si="15"/>
        <v>0</v>
      </c>
    </row>
    <row r="27" spans="1:59" ht="18" customHeight="1" x14ac:dyDescent="0.2">
      <c r="A27" s="164"/>
      <c r="B27" s="161"/>
      <c r="C27" s="166"/>
      <c r="D27" s="166"/>
      <c r="E27" s="167"/>
      <c r="F27" s="168"/>
      <c r="G27" s="437"/>
      <c r="H27" s="35"/>
      <c r="I27" s="276"/>
      <c r="J27" s="36"/>
      <c r="K27" s="123">
        <f t="shared" si="3"/>
        <v>0</v>
      </c>
      <c r="L27" s="35"/>
      <c r="M27" s="276"/>
      <c r="N27" s="36"/>
      <c r="O27" s="123">
        <f t="shared" si="4"/>
        <v>0</v>
      </c>
      <c r="P27" s="35"/>
      <c r="Q27" s="276"/>
      <c r="R27" s="36"/>
      <c r="S27" s="123">
        <f t="shared" si="5"/>
        <v>0</v>
      </c>
      <c r="T27" s="35"/>
      <c r="U27" s="276"/>
      <c r="V27" s="36"/>
      <c r="W27" s="123">
        <f t="shared" si="6"/>
        <v>0</v>
      </c>
      <c r="X27" s="35"/>
      <c r="Y27" s="276"/>
      <c r="Z27" s="36"/>
      <c r="AA27" s="123">
        <f t="shared" si="7"/>
        <v>0</v>
      </c>
      <c r="AB27" s="35"/>
      <c r="AC27" s="276"/>
      <c r="AD27" s="36"/>
      <c r="AE27" s="123">
        <f t="shared" si="8"/>
        <v>0</v>
      </c>
      <c r="AF27" s="35"/>
      <c r="AG27" s="276"/>
      <c r="AH27" s="36"/>
      <c r="AI27" s="123">
        <f t="shared" si="9"/>
        <v>0</v>
      </c>
      <c r="AJ27" s="35"/>
      <c r="AK27" s="276"/>
      <c r="AL27" s="36"/>
      <c r="AM27" s="123">
        <f t="shared" si="10"/>
        <v>0</v>
      </c>
      <c r="AN27" s="35"/>
      <c r="AO27" s="276"/>
      <c r="AP27" s="36"/>
      <c r="AQ27" s="123">
        <f t="shared" si="11"/>
        <v>0</v>
      </c>
      <c r="AR27" s="35"/>
      <c r="AS27" s="276"/>
      <c r="AT27" s="36"/>
      <c r="AU27" s="123">
        <f t="shared" si="12"/>
        <v>0</v>
      </c>
      <c r="AV27" s="35"/>
      <c r="AW27" s="276"/>
      <c r="AX27" s="36"/>
      <c r="AY27" s="123">
        <f t="shared" si="13"/>
        <v>0</v>
      </c>
      <c r="AZ27" s="35"/>
      <c r="BA27" s="276"/>
      <c r="BB27" s="36"/>
      <c r="BC27" s="123">
        <f t="shared" si="14"/>
        <v>0</v>
      </c>
      <c r="BD27" s="69">
        <f t="shared" si="1"/>
        <v>0</v>
      </c>
      <c r="BE27" s="69">
        <f t="shared" si="1"/>
        <v>0</v>
      </c>
      <c r="BF27" s="69">
        <f t="shared" si="2"/>
        <v>0</v>
      </c>
      <c r="BG27" s="114">
        <f t="shared" si="15"/>
        <v>0</v>
      </c>
    </row>
    <row r="28" spans="1:59" ht="18" customHeight="1" x14ac:dyDescent="0.2">
      <c r="A28" s="164"/>
      <c r="B28" s="166"/>
      <c r="C28" s="166"/>
      <c r="D28" s="166"/>
      <c r="E28" s="167"/>
      <c r="F28" s="168"/>
      <c r="G28" s="437"/>
      <c r="H28" s="35"/>
      <c r="I28" s="276"/>
      <c r="J28" s="36"/>
      <c r="K28" s="123">
        <f t="shared" si="3"/>
        <v>0</v>
      </c>
      <c r="L28" s="35"/>
      <c r="M28" s="276"/>
      <c r="N28" s="36"/>
      <c r="O28" s="123">
        <f t="shared" si="4"/>
        <v>0</v>
      </c>
      <c r="P28" s="35"/>
      <c r="Q28" s="276"/>
      <c r="R28" s="36"/>
      <c r="S28" s="123">
        <f t="shared" si="5"/>
        <v>0</v>
      </c>
      <c r="T28" s="35"/>
      <c r="U28" s="276"/>
      <c r="V28" s="36"/>
      <c r="W28" s="123">
        <f t="shared" si="6"/>
        <v>0</v>
      </c>
      <c r="X28" s="35"/>
      <c r="Y28" s="276"/>
      <c r="Z28" s="36"/>
      <c r="AA28" s="123">
        <f t="shared" si="7"/>
        <v>0</v>
      </c>
      <c r="AB28" s="35"/>
      <c r="AC28" s="276"/>
      <c r="AD28" s="36"/>
      <c r="AE28" s="123">
        <f t="shared" si="8"/>
        <v>0</v>
      </c>
      <c r="AF28" s="35"/>
      <c r="AG28" s="276"/>
      <c r="AH28" s="36"/>
      <c r="AI28" s="123">
        <f t="shared" si="9"/>
        <v>0</v>
      </c>
      <c r="AJ28" s="35"/>
      <c r="AK28" s="276"/>
      <c r="AL28" s="36"/>
      <c r="AM28" s="123">
        <f t="shared" si="10"/>
        <v>0</v>
      </c>
      <c r="AN28" s="35"/>
      <c r="AO28" s="276"/>
      <c r="AP28" s="36"/>
      <c r="AQ28" s="123">
        <f t="shared" si="11"/>
        <v>0</v>
      </c>
      <c r="AR28" s="35"/>
      <c r="AS28" s="276"/>
      <c r="AT28" s="36"/>
      <c r="AU28" s="123">
        <f t="shared" si="12"/>
        <v>0</v>
      </c>
      <c r="AV28" s="35"/>
      <c r="AW28" s="276"/>
      <c r="AX28" s="36"/>
      <c r="AY28" s="123">
        <f t="shared" si="13"/>
        <v>0</v>
      </c>
      <c r="AZ28" s="35"/>
      <c r="BA28" s="276"/>
      <c r="BB28" s="36"/>
      <c r="BC28" s="123">
        <f t="shared" si="14"/>
        <v>0</v>
      </c>
      <c r="BD28" s="69">
        <f t="shared" si="1"/>
        <v>0</v>
      </c>
      <c r="BE28" s="69">
        <f t="shared" si="1"/>
        <v>0</v>
      </c>
      <c r="BF28" s="69">
        <f t="shared" si="2"/>
        <v>0</v>
      </c>
      <c r="BG28" s="114">
        <f t="shared" si="15"/>
        <v>0</v>
      </c>
    </row>
    <row r="29" spans="1:59" ht="18" customHeight="1" x14ac:dyDescent="0.2">
      <c r="A29" s="164"/>
      <c r="B29" s="166"/>
      <c r="C29" s="166"/>
      <c r="D29" s="166"/>
      <c r="E29" s="167"/>
      <c r="F29" s="168"/>
      <c r="G29" s="437"/>
      <c r="H29" s="35"/>
      <c r="I29" s="276"/>
      <c r="J29" s="36"/>
      <c r="K29" s="123">
        <f t="shared" si="3"/>
        <v>0</v>
      </c>
      <c r="L29" s="35"/>
      <c r="M29" s="276"/>
      <c r="N29" s="36"/>
      <c r="O29" s="123">
        <f t="shared" si="4"/>
        <v>0</v>
      </c>
      <c r="P29" s="35"/>
      <c r="Q29" s="276"/>
      <c r="R29" s="36"/>
      <c r="S29" s="123">
        <f t="shared" si="5"/>
        <v>0</v>
      </c>
      <c r="T29" s="35"/>
      <c r="U29" s="276"/>
      <c r="V29" s="36"/>
      <c r="W29" s="123">
        <f t="shared" si="6"/>
        <v>0</v>
      </c>
      <c r="X29" s="35"/>
      <c r="Y29" s="276"/>
      <c r="Z29" s="36"/>
      <c r="AA29" s="123">
        <f t="shared" si="7"/>
        <v>0</v>
      </c>
      <c r="AB29" s="35"/>
      <c r="AC29" s="276"/>
      <c r="AD29" s="36"/>
      <c r="AE29" s="123">
        <f t="shared" si="8"/>
        <v>0</v>
      </c>
      <c r="AF29" s="35"/>
      <c r="AG29" s="276"/>
      <c r="AH29" s="36"/>
      <c r="AI29" s="123">
        <f t="shared" si="9"/>
        <v>0</v>
      </c>
      <c r="AJ29" s="35"/>
      <c r="AK29" s="276"/>
      <c r="AL29" s="36"/>
      <c r="AM29" s="123">
        <f t="shared" si="10"/>
        <v>0</v>
      </c>
      <c r="AN29" s="35"/>
      <c r="AO29" s="276"/>
      <c r="AP29" s="36"/>
      <c r="AQ29" s="123">
        <f t="shared" si="11"/>
        <v>0</v>
      </c>
      <c r="AR29" s="35"/>
      <c r="AS29" s="276"/>
      <c r="AT29" s="36"/>
      <c r="AU29" s="123">
        <f t="shared" si="12"/>
        <v>0</v>
      </c>
      <c r="AV29" s="35"/>
      <c r="AW29" s="276"/>
      <c r="AX29" s="36"/>
      <c r="AY29" s="123">
        <f t="shared" si="13"/>
        <v>0</v>
      </c>
      <c r="AZ29" s="35"/>
      <c r="BA29" s="276"/>
      <c r="BB29" s="36"/>
      <c r="BC29" s="123">
        <f t="shared" si="14"/>
        <v>0</v>
      </c>
      <c r="BD29" s="69">
        <f t="shared" si="1"/>
        <v>0</v>
      </c>
      <c r="BE29" s="69">
        <f t="shared" si="1"/>
        <v>0</v>
      </c>
      <c r="BF29" s="69">
        <f t="shared" si="2"/>
        <v>0</v>
      </c>
      <c r="BG29" s="114">
        <f t="shared" si="15"/>
        <v>0</v>
      </c>
    </row>
    <row r="30" spans="1:59" ht="18" customHeight="1" x14ac:dyDescent="0.2">
      <c r="A30" s="164"/>
      <c r="B30" s="166"/>
      <c r="C30" s="166"/>
      <c r="D30" s="166"/>
      <c r="E30" s="167"/>
      <c r="F30" s="168"/>
      <c r="G30" s="437"/>
      <c r="H30" s="35"/>
      <c r="I30" s="276"/>
      <c r="J30" s="36"/>
      <c r="K30" s="123">
        <f t="shared" si="3"/>
        <v>0</v>
      </c>
      <c r="L30" s="35"/>
      <c r="M30" s="276"/>
      <c r="N30" s="36"/>
      <c r="O30" s="123">
        <f t="shared" si="4"/>
        <v>0</v>
      </c>
      <c r="P30" s="35"/>
      <c r="Q30" s="276"/>
      <c r="R30" s="36"/>
      <c r="S30" s="123">
        <f t="shared" si="5"/>
        <v>0</v>
      </c>
      <c r="T30" s="35"/>
      <c r="U30" s="276"/>
      <c r="V30" s="36"/>
      <c r="W30" s="123">
        <f t="shared" si="6"/>
        <v>0</v>
      </c>
      <c r="X30" s="35"/>
      <c r="Y30" s="276"/>
      <c r="Z30" s="36"/>
      <c r="AA30" s="123">
        <f t="shared" si="7"/>
        <v>0</v>
      </c>
      <c r="AB30" s="35"/>
      <c r="AC30" s="276"/>
      <c r="AD30" s="36"/>
      <c r="AE30" s="123">
        <f t="shared" si="8"/>
        <v>0</v>
      </c>
      <c r="AF30" s="35"/>
      <c r="AG30" s="276"/>
      <c r="AH30" s="36"/>
      <c r="AI30" s="123">
        <f t="shared" si="9"/>
        <v>0</v>
      </c>
      <c r="AJ30" s="35"/>
      <c r="AK30" s="276"/>
      <c r="AL30" s="36"/>
      <c r="AM30" s="123">
        <f t="shared" si="10"/>
        <v>0</v>
      </c>
      <c r="AN30" s="35"/>
      <c r="AO30" s="276"/>
      <c r="AP30" s="36"/>
      <c r="AQ30" s="123">
        <f t="shared" si="11"/>
        <v>0</v>
      </c>
      <c r="AR30" s="35"/>
      <c r="AS30" s="276"/>
      <c r="AT30" s="36"/>
      <c r="AU30" s="123">
        <f t="shared" si="12"/>
        <v>0</v>
      </c>
      <c r="AV30" s="35"/>
      <c r="AW30" s="276"/>
      <c r="AX30" s="36"/>
      <c r="AY30" s="123">
        <f t="shared" si="13"/>
        <v>0</v>
      </c>
      <c r="AZ30" s="35"/>
      <c r="BA30" s="276"/>
      <c r="BB30" s="36"/>
      <c r="BC30" s="123">
        <f t="shared" si="14"/>
        <v>0</v>
      </c>
      <c r="BD30" s="69">
        <f t="shared" si="1"/>
        <v>0</v>
      </c>
      <c r="BE30" s="69">
        <f t="shared" si="1"/>
        <v>0</v>
      </c>
      <c r="BF30" s="69">
        <f t="shared" si="2"/>
        <v>0</v>
      </c>
      <c r="BG30" s="114">
        <f t="shared" si="15"/>
        <v>0</v>
      </c>
    </row>
    <row r="31" spans="1:59" ht="18" customHeight="1" thickBot="1" x14ac:dyDescent="0.25">
      <c r="A31" s="169"/>
      <c r="B31" s="171"/>
      <c r="C31" s="171"/>
      <c r="D31" s="171"/>
      <c r="E31" s="172"/>
      <c r="F31" s="173"/>
      <c r="G31" s="438"/>
      <c r="H31" s="37"/>
      <c r="I31" s="277"/>
      <c r="J31" s="38"/>
      <c r="K31" s="123">
        <f t="shared" si="3"/>
        <v>0</v>
      </c>
      <c r="L31" s="37"/>
      <c r="M31" s="277"/>
      <c r="N31" s="38"/>
      <c r="O31" s="123">
        <f t="shared" si="4"/>
        <v>0</v>
      </c>
      <c r="P31" s="37"/>
      <c r="Q31" s="277"/>
      <c r="R31" s="38"/>
      <c r="S31" s="123">
        <f t="shared" si="5"/>
        <v>0</v>
      </c>
      <c r="T31" s="37"/>
      <c r="U31" s="277"/>
      <c r="V31" s="38"/>
      <c r="W31" s="123">
        <f t="shared" si="6"/>
        <v>0</v>
      </c>
      <c r="X31" s="37"/>
      <c r="Y31" s="277"/>
      <c r="Z31" s="38"/>
      <c r="AA31" s="123">
        <f t="shared" si="7"/>
        <v>0</v>
      </c>
      <c r="AB31" s="37"/>
      <c r="AC31" s="277"/>
      <c r="AD31" s="38"/>
      <c r="AE31" s="123">
        <f t="shared" si="8"/>
        <v>0</v>
      </c>
      <c r="AF31" s="37"/>
      <c r="AG31" s="277"/>
      <c r="AH31" s="38"/>
      <c r="AI31" s="123">
        <f t="shared" si="9"/>
        <v>0</v>
      </c>
      <c r="AJ31" s="37"/>
      <c r="AK31" s="277"/>
      <c r="AL31" s="38"/>
      <c r="AM31" s="123">
        <f t="shared" si="10"/>
        <v>0</v>
      </c>
      <c r="AN31" s="37"/>
      <c r="AO31" s="277"/>
      <c r="AP31" s="38"/>
      <c r="AQ31" s="123">
        <f t="shared" si="11"/>
        <v>0</v>
      </c>
      <c r="AR31" s="37"/>
      <c r="AS31" s="277"/>
      <c r="AT31" s="38"/>
      <c r="AU31" s="123">
        <f t="shared" si="12"/>
        <v>0</v>
      </c>
      <c r="AV31" s="37"/>
      <c r="AW31" s="277"/>
      <c r="AX31" s="38"/>
      <c r="AY31" s="123">
        <f t="shared" si="13"/>
        <v>0</v>
      </c>
      <c r="AZ31" s="37"/>
      <c r="BA31" s="277"/>
      <c r="BB31" s="38"/>
      <c r="BC31" s="123">
        <f t="shared" si="14"/>
        <v>0</v>
      </c>
      <c r="BD31" s="77">
        <f t="shared" si="1"/>
        <v>0</v>
      </c>
      <c r="BE31" s="77">
        <f t="shared" si="1"/>
        <v>0</v>
      </c>
      <c r="BF31" s="69">
        <f t="shared" si="2"/>
        <v>0</v>
      </c>
      <c r="BG31" s="140">
        <f t="shared" si="15"/>
        <v>0</v>
      </c>
    </row>
    <row r="32" spans="1:59" ht="18" customHeight="1" thickBot="1" x14ac:dyDescent="0.25">
      <c r="A32" s="141"/>
      <c r="B32" s="88"/>
      <c r="C32" s="88"/>
      <c r="D32" s="88" t="s">
        <v>20</v>
      </c>
      <c r="E32" s="88"/>
      <c r="F32" s="82"/>
      <c r="G32" s="325"/>
      <c r="H32" s="133">
        <f>SUM(H7:H31)</f>
        <v>0</v>
      </c>
      <c r="I32" s="133">
        <f>SUM(I7:I31)</f>
        <v>0</v>
      </c>
      <c r="J32" s="131">
        <f>SUM(J7:J31)</f>
        <v>0</v>
      </c>
      <c r="K32" s="134">
        <f>SUM(K7:K31)</f>
        <v>0</v>
      </c>
      <c r="L32" s="133">
        <f t="shared" ref="L32:BG32" si="16">SUM(L7:L31)</f>
        <v>0</v>
      </c>
      <c r="M32" s="133">
        <f t="shared" si="16"/>
        <v>0</v>
      </c>
      <c r="N32" s="131">
        <f t="shared" si="16"/>
        <v>0</v>
      </c>
      <c r="O32" s="134">
        <f t="shared" si="16"/>
        <v>0</v>
      </c>
      <c r="P32" s="133">
        <f t="shared" si="16"/>
        <v>0</v>
      </c>
      <c r="Q32" s="133">
        <f t="shared" si="16"/>
        <v>0</v>
      </c>
      <c r="R32" s="131">
        <f t="shared" si="16"/>
        <v>0</v>
      </c>
      <c r="S32" s="134">
        <f t="shared" si="16"/>
        <v>0</v>
      </c>
      <c r="T32" s="133">
        <f t="shared" si="16"/>
        <v>0</v>
      </c>
      <c r="U32" s="133">
        <f t="shared" si="16"/>
        <v>0</v>
      </c>
      <c r="V32" s="131">
        <f t="shared" si="16"/>
        <v>0</v>
      </c>
      <c r="W32" s="134">
        <f t="shared" si="16"/>
        <v>0</v>
      </c>
      <c r="X32" s="133">
        <f t="shared" si="16"/>
        <v>0</v>
      </c>
      <c r="Y32" s="133">
        <f t="shared" si="16"/>
        <v>0</v>
      </c>
      <c r="Z32" s="131">
        <f t="shared" si="16"/>
        <v>0</v>
      </c>
      <c r="AA32" s="134">
        <f t="shared" si="16"/>
        <v>0</v>
      </c>
      <c r="AB32" s="133">
        <f t="shared" si="16"/>
        <v>0</v>
      </c>
      <c r="AC32" s="133">
        <f t="shared" si="16"/>
        <v>0</v>
      </c>
      <c r="AD32" s="131">
        <f t="shared" si="16"/>
        <v>0</v>
      </c>
      <c r="AE32" s="134">
        <f t="shared" si="16"/>
        <v>0</v>
      </c>
      <c r="AF32" s="133">
        <f t="shared" si="16"/>
        <v>0</v>
      </c>
      <c r="AG32" s="133">
        <f t="shared" si="16"/>
        <v>0</v>
      </c>
      <c r="AH32" s="131">
        <f t="shared" si="16"/>
        <v>0</v>
      </c>
      <c r="AI32" s="134">
        <f t="shared" si="16"/>
        <v>0</v>
      </c>
      <c r="AJ32" s="133">
        <f t="shared" si="16"/>
        <v>0</v>
      </c>
      <c r="AK32" s="133">
        <f t="shared" si="16"/>
        <v>0</v>
      </c>
      <c r="AL32" s="131">
        <f t="shared" si="16"/>
        <v>0</v>
      </c>
      <c r="AM32" s="134">
        <f t="shared" si="16"/>
        <v>0</v>
      </c>
      <c r="AN32" s="133">
        <f t="shared" si="16"/>
        <v>0</v>
      </c>
      <c r="AO32" s="133">
        <f t="shared" si="16"/>
        <v>0</v>
      </c>
      <c r="AP32" s="131">
        <f t="shared" si="16"/>
        <v>0</v>
      </c>
      <c r="AQ32" s="134">
        <f t="shared" si="16"/>
        <v>0</v>
      </c>
      <c r="AR32" s="133">
        <f t="shared" si="16"/>
        <v>0</v>
      </c>
      <c r="AS32" s="133">
        <f t="shared" si="16"/>
        <v>0</v>
      </c>
      <c r="AT32" s="131">
        <f t="shared" si="16"/>
        <v>0</v>
      </c>
      <c r="AU32" s="134">
        <f t="shared" si="16"/>
        <v>0</v>
      </c>
      <c r="AV32" s="133">
        <f t="shared" si="16"/>
        <v>0</v>
      </c>
      <c r="AW32" s="133">
        <f t="shared" si="16"/>
        <v>0</v>
      </c>
      <c r="AX32" s="131">
        <f t="shared" si="16"/>
        <v>0</v>
      </c>
      <c r="AY32" s="134">
        <f t="shared" si="16"/>
        <v>0</v>
      </c>
      <c r="AZ32" s="133">
        <f t="shared" si="16"/>
        <v>0</v>
      </c>
      <c r="BA32" s="133">
        <f t="shared" si="16"/>
        <v>0</v>
      </c>
      <c r="BB32" s="131">
        <f t="shared" si="16"/>
        <v>0</v>
      </c>
      <c r="BC32" s="134">
        <f t="shared" si="16"/>
        <v>0</v>
      </c>
      <c r="BD32" s="281">
        <f t="shared" si="16"/>
        <v>0</v>
      </c>
      <c r="BE32" s="281">
        <f t="shared" si="16"/>
        <v>0</v>
      </c>
      <c r="BF32" s="281">
        <f t="shared" si="16"/>
        <v>0</v>
      </c>
      <c r="BG32" s="134">
        <f t="shared" si="16"/>
        <v>0</v>
      </c>
    </row>
  </sheetData>
  <mergeCells count="17">
    <mergeCell ref="L5:O5"/>
    <mergeCell ref="P5:S5"/>
    <mergeCell ref="T5:W5"/>
    <mergeCell ref="A3:B3"/>
    <mergeCell ref="AZ5:BC5"/>
    <mergeCell ref="B5:D5"/>
    <mergeCell ref="E5:F5"/>
    <mergeCell ref="G5:G6"/>
    <mergeCell ref="H5:K5"/>
    <mergeCell ref="BD5:BG5"/>
    <mergeCell ref="X5:AA5"/>
    <mergeCell ref="AB5:AE5"/>
    <mergeCell ref="AF5:AI5"/>
    <mergeCell ref="AN5:AQ5"/>
    <mergeCell ref="AJ5:AM5"/>
    <mergeCell ref="AR5:AU5"/>
    <mergeCell ref="AV5:AY5"/>
  </mergeCells>
  <phoneticPr fontId="2"/>
  <pageMargins left="0.24" right="0.2" top="0.47" bottom="0.4" header="0.37" footer="0.35"/>
  <pageSetup paperSize="9" scale="96" orientation="landscape" r:id="rId1"/>
  <headerFooter alignWithMargins="0"/>
  <colBreaks count="2" manualBreakCount="2">
    <brk id="39" max="31" man="1"/>
    <brk id="55" max="1048575" man="1"/>
  </col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G32"/>
  <sheetViews>
    <sheetView view="pageBreakPreview" zoomScale="70" zoomScaleNormal="100" zoomScaleSheetLayoutView="70" workbookViewId="0">
      <pane xSplit="4" ySplit="6" topLeftCell="E7" activePane="bottomRight" state="frozen"/>
      <selection activeCell="A2" sqref="A2"/>
      <selection pane="topRight" activeCell="A2" sqref="A2"/>
      <selection pane="bottomLeft" activeCell="A2" sqref="A2"/>
      <selection pane="bottomRight" activeCell="C3" sqref="C3"/>
    </sheetView>
  </sheetViews>
  <sheetFormatPr defaultColWidth="9" defaultRowHeight="12" x14ac:dyDescent="0.2"/>
  <cols>
    <col min="1" max="1" width="3.6328125" style="7" customWidth="1"/>
    <col min="2" max="2" width="6.6328125" style="7" customWidth="1"/>
    <col min="3" max="3" width="7.26953125" style="7" customWidth="1"/>
    <col min="4" max="4" width="7.6328125" style="7" customWidth="1"/>
    <col min="5" max="5" width="7.453125" style="7" customWidth="1"/>
    <col min="6" max="6" width="7" style="7" customWidth="1"/>
    <col min="7" max="7" width="5" style="297" customWidth="1"/>
    <col min="8" max="55" width="6.36328125" style="7" customWidth="1"/>
    <col min="56" max="59" width="7" style="7" customWidth="1"/>
    <col min="60" max="16384" width="9" style="7"/>
  </cols>
  <sheetData>
    <row r="1" spans="1:59" ht="18" customHeight="1" x14ac:dyDescent="0.2">
      <c r="A1" s="6" t="s">
        <v>196</v>
      </c>
    </row>
    <row r="2" spans="1:59" ht="18" customHeight="1" thickBot="1" x14ac:dyDescent="0.25">
      <c r="A2" s="443" t="s">
        <v>197</v>
      </c>
    </row>
    <row r="3" spans="1:59" ht="18" customHeight="1" thickBot="1" x14ac:dyDescent="0.25">
      <c r="A3" s="584" t="s">
        <v>21</v>
      </c>
      <c r="B3" s="585"/>
      <c r="C3" s="18"/>
      <c r="D3" s="328"/>
      <c r="E3" s="328"/>
      <c r="F3" s="206"/>
      <c r="G3" s="298"/>
    </row>
    <row r="4" spans="1:59" ht="18" customHeight="1" thickBot="1" x14ac:dyDescent="0.25">
      <c r="W4" s="12" t="s">
        <v>22</v>
      </c>
      <c r="AA4" s="12"/>
      <c r="AE4" s="12"/>
      <c r="AM4" s="12" t="s">
        <v>22</v>
      </c>
      <c r="AU4" s="12"/>
      <c r="BC4" s="12" t="s">
        <v>22</v>
      </c>
      <c r="BG4" s="12" t="s">
        <v>23</v>
      </c>
    </row>
    <row r="5" spans="1:59" ht="18" customHeight="1" thickBot="1" x14ac:dyDescent="0.25">
      <c r="A5" s="135" t="s">
        <v>59</v>
      </c>
      <c r="B5" s="586" t="s">
        <v>138</v>
      </c>
      <c r="C5" s="587"/>
      <c r="D5" s="588"/>
      <c r="E5" s="586" t="s">
        <v>139</v>
      </c>
      <c r="F5" s="589"/>
      <c r="G5" s="571" t="s">
        <v>189</v>
      </c>
      <c r="H5" s="590" t="s">
        <v>5</v>
      </c>
      <c r="I5" s="587"/>
      <c r="J5" s="587"/>
      <c r="K5" s="589"/>
      <c r="L5" s="590" t="s">
        <v>6</v>
      </c>
      <c r="M5" s="587"/>
      <c r="N5" s="587"/>
      <c r="O5" s="589"/>
      <c r="P5" s="590" t="s">
        <v>7</v>
      </c>
      <c r="Q5" s="587"/>
      <c r="R5" s="587"/>
      <c r="S5" s="589"/>
      <c r="T5" s="590" t="s">
        <v>8</v>
      </c>
      <c r="U5" s="587"/>
      <c r="V5" s="587"/>
      <c r="W5" s="589"/>
      <c r="X5" s="590" t="s">
        <v>9</v>
      </c>
      <c r="Y5" s="587"/>
      <c r="Z5" s="587"/>
      <c r="AA5" s="589"/>
      <c r="AB5" s="590" t="s">
        <v>10</v>
      </c>
      <c r="AC5" s="587"/>
      <c r="AD5" s="587"/>
      <c r="AE5" s="589"/>
      <c r="AF5" s="590" t="s">
        <v>11</v>
      </c>
      <c r="AG5" s="587"/>
      <c r="AH5" s="587"/>
      <c r="AI5" s="589"/>
      <c r="AJ5" s="590" t="s">
        <v>12</v>
      </c>
      <c r="AK5" s="587"/>
      <c r="AL5" s="587"/>
      <c r="AM5" s="589"/>
      <c r="AN5" s="590" t="s">
        <v>13</v>
      </c>
      <c r="AO5" s="587"/>
      <c r="AP5" s="587"/>
      <c r="AQ5" s="589"/>
      <c r="AR5" s="590" t="s">
        <v>14</v>
      </c>
      <c r="AS5" s="587"/>
      <c r="AT5" s="587"/>
      <c r="AU5" s="589"/>
      <c r="AV5" s="590" t="s">
        <v>15</v>
      </c>
      <c r="AW5" s="587"/>
      <c r="AX5" s="587"/>
      <c r="AY5" s="589"/>
      <c r="AZ5" s="590" t="s">
        <v>16</v>
      </c>
      <c r="BA5" s="587"/>
      <c r="BB5" s="587"/>
      <c r="BC5" s="589"/>
      <c r="BD5" s="590" t="s">
        <v>17</v>
      </c>
      <c r="BE5" s="587"/>
      <c r="BF5" s="587"/>
      <c r="BG5" s="583"/>
    </row>
    <row r="6" spans="1:59" ht="18" customHeight="1" thickBot="1" x14ac:dyDescent="0.25">
      <c r="A6" s="78"/>
      <c r="B6" s="136" t="s">
        <v>129</v>
      </c>
      <c r="C6" s="136" t="s">
        <v>62</v>
      </c>
      <c r="D6" s="136" t="s">
        <v>18</v>
      </c>
      <c r="E6" s="136" t="s">
        <v>63</v>
      </c>
      <c r="F6" s="137" t="s">
        <v>19</v>
      </c>
      <c r="G6" s="572"/>
      <c r="H6" s="354" t="s">
        <v>113</v>
      </c>
      <c r="I6" s="284" t="s">
        <v>122</v>
      </c>
      <c r="J6" s="353"/>
      <c r="K6" s="356" t="s">
        <v>140</v>
      </c>
      <c r="L6" s="354" t="s">
        <v>113</v>
      </c>
      <c r="M6" s="355" t="s">
        <v>122</v>
      </c>
      <c r="N6" s="223"/>
      <c r="O6" s="356" t="s">
        <v>140</v>
      </c>
      <c r="P6" s="354" t="s">
        <v>113</v>
      </c>
      <c r="Q6" s="355" t="s">
        <v>122</v>
      </c>
      <c r="R6" s="363"/>
      <c r="S6" s="356" t="s">
        <v>140</v>
      </c>
      <c r="T6" s="354" t="s">
        <v>113</v>
      </c>
      <c r="U6" s="355" t="s">
        <v>122</v>
      </c>
      <c r="V6" s="223"/>
      <c r="W6" s="356" t="s">
        <v>140</v>
      </c>
      <c r="X6" s="354" t="s">
        <v>113</v>
      </c>
      <c r="Y6" s="355" t="s">
        <v>122</v>
      </c>
      <c r="Z6" s="223"/>
      <c r="AA6" s="356" t="s">
        <v>140</v>
      </c>
      <c r="AB6" s="354" t="s">
        <v>113</v>
      </c>
      <c r="AC6" s="355" t="s">
        <v>122</v>
      </c>
      <c r="AD6" s="223"/>
      <c r="AE6" s="356" t="s">
        <v>140</v>
      </c>
      <c r="AF6" s="354" t="s">
        <v>113</v>
      </c>
      <c r="AG6" s="355" t="s">
        <v>122</v>
      </c>
      <c r="AH6" s="223"/>
      <c r="AI6" s="356" t="s">
        <v>140</v>
      </c>
      <c r="AJ6" s="354" t="s">
        <v>113</v>
      </c>
      <c r="AK6" s="355" t="s">
        <v>122</v>
      </c>
      <c r="AL6" s="223"/>
      <c r="AM6" s="356" t="s">
        <v>140</v>
      </c>
      <c r="AN6" s="354" t="s">
        <v>113</v>
      </c>
      <c r="AO6" s="355" t="s">
        <v>122</v>
      </c>
      <c r="AP6" s="223"/>
      <c r="AQ6" s="356" t="s">
        <v>140</v>
      </c>
      <c r="AR6" s="354" t="s">
        <v>113</v>
      </c>
      <c r="AS6" s="355" t="s">
        <v>122</v>
      </c>
      <c r="AT6" s="223"/>
      <c r="AU6" s="356" t="s">
        <v>140</v>
      </c>
      <c r="AV6" s="354" t="s">
        <v>113</v>
      </c>
      <c r="AW6" s="355" t="s">
        <v>122</v>
      </c>
      <c r="AX6" s="223"/>
      <c r="AY6" s="356" t="s">
        <v>140</v>
      </c>
      <c r="AZ6" s="354" t="s">
        <v>113</v>
      </c>
      <c r="BA6" s="355" t="s">
        <v>122</v>
      </c>
      <c r="BB6" s="223"/>
      <c r="BC6" s="356" t="s">
        <v>140</v>
      </c>
      <c r="BD6" s="354" t="s">
        <v>113</v>
      </c>
      <c r="BE6" s="362" t="s">
        <v>122</v>
      </c>
      <c r="BF6" s="353"/>
      <c r="BG6" s="226" t="s">
        <v>141</v>
      </c>
    </row>
    <row r="7" spans="1:59" ht="18" customHeight="1" x14ac:dyDescent="0.2">
      <c r="A7" s="159"/>
      <c r="B7" s="161"/>
      <c r="C7" s="161"/>
      <c r="D7" s="161"/>
      <c r="E7" s="162"/>
      <c r="F7" s="163"/>
      <c r="G7" s="299"/>
      <c r="H7" s="359"/>
      <c r="I7" s="360"/>
      <c r="J7" s="372"/>
      <c r="K7" s="123">
        <f>IF($G7=1,ROUNDDOWN(H7*50/100,0)+ROUNDDOWN(I7/2,0)+ROUNDDOWN(J7/2,0),IF($G7=2,"エラー",IF($G7=3,ROUNDDOWN(H7*25/100,0)+ROUNDDOWN(I7/4,0)+J7,IF($G7=4,ROUNDDOWN(H7*50/100,0)+ROUNDDOWN(I7/2,0)+J7,ROUNDDOWN(H7*25/100,0)+ROUNDDOWN(I7/4,0)+ROUNDDOWN(J7/4,0)))))</f>
        <v>0</v>
      </c>
      <c r="L7" s="33"/>
      <c r="M7" s="275"/>
      <c r="N7" s="368"/>
      <c r="O7" s="123">
        <f>IF($G7=1,ROUNDDOWN(L7*50/100,0)+ROUNDDOWN(M7/2,0)+ROUNDDOWN(N7/2,0),IF($G7=2,"エラー",IF($G7=3,ROUNDDOWN(L7*25/100,0)+ROUNDDOWN(M7/4,0)+N7,IF($G7=4,ROUNDDOWN(L7*50/100,0)+ROUNDDOWN(M7/2,0)+N7,ROUNDDOWN(L7*25/100,0)+ROUNDDOWN(M7/4,0)+ROUNDDOWN(N7/4,0)))))</f>
        <v>0</v>
      </c>
      <c r="P7" s="33"/>
      <c r="Q7" s="275"/>
      <c r="R7" s="368"/>
      <c r="S7" s="123">
        <f>IF($G7=1,ROUNDDOWN(P7*50/100,0)+ROUNDDOWN(Q7/2,0)+ROUNDDOWN(R7/2,0),IF($G7=2,"エラー",IF($G7=3,ROUNDDOWN(P7*25/100,0)+ROUNDDOWN(Q7/4,0)+R7,IF($G7=4,ROUNDDOWN(P7*50/100,0)+ROUNDDOWN(Q7/2,0)+R7,ROUNDDOWN(P7*25/100,0)+ROUNDDOWN(Q7/4,0)+ROUNDDOWN(R7/4,0)))))</f>
        <v>0</v>
      </c>
      <c r="T7" s="33"/>
      <c r="U7" s="275"/>
      <c r="V7" s="368"/>
      <c r="W7" s="123">
        <f>IF($G7=1,ROUNDDOWN(T7*50/100,0)+ROUNDDOWN(U7/2,0)+ROUNDDOWN(V7/2,0),IF($G7=2,"エラー",IF($G7=3,ROUNDDOWN(T7*25/100,0)+ROUNDDOWN(U7/4,0)+V7,IF($G7=4,ROUNDDOWN(T7*50/100,0)+ROUNDDOWN(U7/2,0)+V7,ROUNDDOWN(T7*25/100,0)+ROUNDDOWN(U7/4,0)+ROUNDDOWN(V7/4,0)))))</f>
        <v>0</v>
      </c>
      <c r="X7" s="33"/>
      <c r="Y7" s="275"/>
      <c r="Z7" s="368"/>
      <c r="AA7" s="123">
        <f>IF($G7=1,ROUNDDOWN(X7*50/100,0)+ROUNDDOWN(Y7/2,0)+ROUNDDOWN(Z7/2,0),IF($G7=2,"エラー",IF($G7=3,ROUNDDOWN(X7*25/100,0)+ROUNDDOWN(Y7/4,0)+Z7,IF($G7=4,ROUNDDOWN(X7*50/100,0)+ROUNDDOWN(Y7/2,0)+Z7,ROUNDDOWN(X7*25/100,0)+ROUNDDOWN(Y7/4,0)+ROUNDDOWN(Z7/4,0)))))</f>
        <v>0</v>
      </c>
      <c r="AB7" s="33"/>
      <c r="AC7" s="275"/>
      <c r="AD7" s="368"/>
      <c r="AE7" s="123">
        <f>IF($G7=1,ROUNDDOWN(AB7*50/100,0)+ROUNDDOWN(AC7/2,0)+ROUNDDOWN(AD7/2,0),IF($G7=2,"エラー",IF($G7=3,ROUNDDOWN(AB7*25/100,0)+ROUNDDOWN(AC7/4,0)+AD7,IF($G7=4,ROUNDDOWN(AB7*50/100,0)+ROUNDDOWN(AC7/2,0)+AD7,ROUNDDOWN(AB7*25/100,0)+ROUNDDOWN(AC7/4,0)+ROUNDDOWN(AD7/4,0)))))</f>
        <v>0</v>
      </c>
      <c r="AF7" s="33"/>
      <c r="AG7" s="275"/>
      <c r="AH7" s="368"/>
      <c r="AI7" s="123">
        <f>IF($G7=1,ROUNDDOWN(AF7*50/100,0)+ROUNDDOWN(AG7/2,0)+ROUNDDOWN(AH7/2,0),IF($G7=2,"エラー",IF($G7=3,ROUNDDOWN(AF7*25/100,0)+ROUNDDOWN(AG7/4,0)+AH7,IF($G7=4,ROUNDDOWN(AF7*50/100,0)+ROUNDDOWN(AG7/2,0)+AH7,ROUNDDOWN(AF7*25/100,0)+ROUNDDOWN(AG7/4,0)+ROUNDDOWN(AH7/4,0)))))</f>
        <v>0</v>
      </c>
      <c r="AJ7" s="33"/>
      <c r="AK7" s="275"/>
      <c r="AL7" s="368"/>
      <c r="AM7" s="123">
        <f>IF($G7=1,ROUNDDOWN(AJ7*50/100,0)+ROUNDDOWN(AK7/2,0)+ROUNDDOWN(AL7/2,0),IF($G7=2,"エラー",IF($G7=3,ROUNDDOWN(AJ7*25/100,0)+ROUNDDOWN(AK7/4,0)+AL7,IF($G7=4,ROUNDDOWN(AJ7*50/100,0)+ROUNDDOWN(AK7/2,0)+AL7,ROUNDDOWN(AJ7*25/100,0)+ROUNDDOWN(AK7/4,0)+ROUNDDOWN(AL7/4,0)))))</f>
        <v>0</v>
      </c>
      <c r="AN7" s="33"/>
      <c r="AO7" s="275"/>
      <c r="AP7" s="368"/>
      <c r="AQ7" s="123">
        <f>IF($G7=1,ROUNDDOWN(AN7*50/100,0)+ROUNDDOWN(AO7/2,0)+ROUNDDOWN(AP7/2,0),IF($G7=2,"エラー",IF($G7=3,ROUNDDOWN(AN7*25/100,0)+ROUNDDOWN(AO7/4,0)+AP7,IF($G7=4,ROUNDDOWN(AN7*50/100,0)+ROUNDDOWN(AO7/2,0)+AP7,ROUNDDOWN(AN7*25/100,0)+ROUNDDOWN(AO7/4,0)+ROUNDDOWN(AP7/4,0)))))</f>
        <v>0</v>
      </c>
      <c r="AR7" s="33"/>
      <c r="AS7" s="275"/>
      <c r="AT7" s="368"/>
      <c r="AU7" s="123">
        <f>IF($G7=1,ROUNDDOWN(AR7*50/100,0)+ROUNDDOWN(AS7/2,0)+ROUNDDOWN(AT7/2,0),IF($G7=2,"エラー",IF($G7=3,ROUNDDOWN(AR7*25/100,0)+ROUNDDOWN(AS7/4,0)+AT7,IF($G7=4,ROUNDDOWN(AR7*50/100,0)+ROUNDDOWN(AS7/2,0)+AT7,ROUNDDOWN(AR7*25/100,0)+ROUNDDOWN(AS7/4,0)+ROUNDDOWN(AT7/4,0)))))</f>
        <v>0</v>
      </c>
      <c r="AV7" s="33"/>
      <c r="AW7" s="275"/>
      <c r="AX7" s="368"/>
      <c r="AY7" s="123">
        <f>IF($G7=1,ROUNDDOWN(AV7*50/100,0)+ROUNDDOWN(AW7/2,0)+ROUNDDOWN(AX7/2,0),IF($G7=2,"エラー",IF($G7=3,ROUNDDOWN(AV7*25/100,0)+ROUNDDOWN(AW7/4,0)+AX7,IF($G7=4,ROUNDDOWN(AV7*50/100,0)+ROUNDDOWN(AW7/2,0)+AX7,ROUNDDOWN(AV7*25/100,0)+ROUNDDOWN(AW7/4,0)+ROUNDDOWN(AX7/4,0)))))</f>
        <v>0</v>
      </c>
      <c r="AZ7" s="33"/>
      <c r="BA7" s="275"/>
      <c r="BB7" s="368"/>
      <c r="BC7" s="123">
        <f>IF($G7=1,ROUNDDOWN(AZ7*50/100,0)+ROUNDDOWN(BA7/2,0)+ROUNDDOWN(BB7/2,0),IF($G7=2,"エラー",IF($G7=3,ROUNDDOWN(AZ7*25/100,0)+ROUNDDOWN(BA7/4,0)+BB7,IF($G7=4,ROUNDDOWN(AZ7*50/100,0)+ROUNDDOWN(BA7/2,0)+BB7,ROUNDDOWN(AZ7*25/100,0)+ROUNDDOWN(BA7/4,0)+ROUNDDOWN(BB7/4,0)))))</f>
        <v>0</v>
      </c>
      <c r="BD7" s="69">
        <f t="shared" ref="BD7:BD31" si="0">H7+L7+P7+T7+X7+AB7+AF7+AJ7+AN7+AR7+AV7+AZ7</f>
        <v>0</v>
      </c>
      <c r="BE7" s="69">
        <f t="shared" ref="BE7:BE31" si="1">I7+M7+Q7+U7+Y7+AC7+AG7+AK7+AO7+AS7+AW7+BA7</f>
        <v>0</v>
      </c>
      <c r="BF7" s="69">
        <f t="shared" ref="BF7:BF31" si="2">J7+N7+R7+V7+Z7+AD7+AH7+AL7+AP7+AT7+AX7+BB7</f>
        <v>0</v>
      </c>
      <c r="BG7" s="114">
        <f t="shared" ref="BG7:BG31" si="3">K7+O7+S7+W7+AA7+AE7+AI7+AM7+AQ7+AU7+AY7+BC7</f>
        <v>0</v>
      </c>
    </row>
    <row r="8" spans="1:59" ht="18" customHeight="1" x14ac:dyDescent="0.2">
      <c r="A8" s="164"/>
      <c r="B8" s="166"/>
      <c r="C8" s="166"/>
      <c r="D8" s="166"/>
      <c r="E8" s="162"/>
      <c r="F8" s="163"/>
      <c r="G8" s="299"/>
      <c r="H8" s="23"/>
      <c r="I8" s="357"/>
      <c r="J8" s="333"/>
      <c r="K8" s="279">
        <f>IF($G8=1,ROUNDDOWN(H8*50/100,0)+ROUNDDOWN(I8/2,0)+ROUNDDOWN(J8/2,0),IF($G8=2,"エラー",IF($G8=3,ROUNDDOWN(H8*25/100,0)+ROUNDDOWN(I8/4,0)+J8,IF($G8=4,ROUNDDOWN(H8*50/100,0)+ROUNDDOWN(I8/2,0)+J8,ROUNDDOWN(H8*25/100,0)+ROUNDDOWN(I8/4,0)+ROUNDDOWN(J8/4,0)))))</f>
        <v>0</v>
      </c>
      <c r="L8" s="35"/>
      <c r="M8" s="275"/>
      <c r="N8" s="369"/>
      <c r="O8" s="279">
        <f>IF($G8=1,ROUNDDOWN(L8*50/100,0)+ROUNDDOWN(M8/2,0)+ROUNDDOWN(N8/2,0),IF($G8=2,"エラー",IF($G8=3,ROUNDDOWN(L8*25/100,0)+ROUNDDOWN(M8/4,0)+N8,IF($G8=4,ROUNDDOWN(L8*50/100,0)+ROUNDDOWN(M8/2,0)+N8,ROUNDDOWN(L8*25/100,0)+ROUNDDOWN(M8/4,0)+ROUNDDOWN(N8/4,0)))))</f>
        <v>0</v>
      </c>
      <c r="P8" s="35"/>
      <c r="Q8" s="275"/>
      <c r="R8" s="369"/>
      <c r="S8" s="279">
        <f>IF($G8=1,ROUNDDOWN(P8*50/100,0)+ROUNDDOWN(Q8/2,0)+ROUNDDOWN(R8/2,0),IF($G8=2,"エラー",IF($G8=3,ROUNDDOWN(P8*25/100,0)+ROUNDDOWN(Q8/4,0)+R8,IF($G8=4,ROUNDDOWN(P8*50/100,0)+ROUNDDOWN(Q8/2,0)+R8,ROUNDDOWN(P8*25/100,0)+ROUNDDOWN(Q8/4,0)+ROUNDDOWN(R8/4,0)))))</f>
        <v>0</v>
      </c>
      <c r="T8" s="35"/>
      <c r="U8" s="275"/>
      <c r="V8" s="369"/>
      <c r="W8" s="279">
        <f>IF($G8=1,ROUNDDOWN(T8*50/100,0)+ROUNDDOWN(U8/2,0)+ROUNDDOWN(V8/2,0),IF($G8=2,"エラー",IF($G8=3,ROUNDDOWN(T8*25/100,0)+ROUNDDOWN(U8/4,0)+V8,IF($G8=4,ROUNDDOWN(T8*50/100,0)+ROUNDDOWN(U8/2,0)+V8,ROUNDDOWN(T8*25/100,0)+ROUNDDOWN(U8/4,0)+ROUNDDOWN(V8/4,0)))))</f>
        <v>0</v>
      </c>
      <c r="X8" s="35"/>
      <c r="Y8" s="275"/>
      <c r="Z8" s="369"/>
      <c r="AA8" s="279">
        <f>IF($G8=1,ROUNDDOWN(X8*50/100,0)+ROUNDDOWN(Y8/2,0)+ROUNDDOWN(Z8/2,0),IF($G8=2,"エラー",IF($G8=3,ROUNDDOWN(X8*25/100,0)+ROUNDDOWN(Y8/4,0)+Z8,IF($G8=4,ROUNDDOWN(X8*50/100,0)+ROUNDDOWN(Y8/2,0)+Z8,ROUNDDOWN(X8*25/100,0)+ROUNDDOWN(Y8/4,0)+ROUNDDOWN(Z8/4,0)))))</f>
        <v>0</v>
      </c>
      <c r="AB8" s="35"/>
      <c r="AC8" s="275"/>
      <c r="AD8" s="369"/>
      <c r="AE8" s="279">
        <f>IF($G8=1,ROUNDDOWN(AB8*50/100,0)+ROUNDDOWN(AC8/2,0)+ROUNDDOWN(AD8/2,0),IF($G8=2,"エラー",IF($G8=3,ROUNDDOWN(AB8*25/100,0)+ROUNDDOWN(AC8/4,0)+AD8,IF($G8=4,ROUNDDOWN(AB8*50/100,0)+ROUNDDOWN(AC8/2,0)+AD8,ROUNDDOWN(AB8*25/100,0)+ROUNDDOWN(AC8/4,0)+ROUNDDOWN(AD8/4,0)))))</f>
        <v>0</v>
      </c>
      <c r="AF8" s="35"/>
      <c r="AG8" s="275"/>
      <c r="AH8" s="369"/>
      <c r="AI8" s="279">
        <f>IF($G8=1,ROUNDDOWN(AF8*50/100,0)+ROUNDDOWN(AG8/2,0)+ROUNDDOWN(AH8/2,0),IF($G8=2,"エラー",IF($G8=3,ROUNDDOWN(AF8*25/100,0)+ROUNDDOWN(AG8/4,0)+AH8,IF($G8=4,ROUNDDOWN(AF8*50/100,0)+ROUNDDOWN(AG8/2,0)+AH8,ROUNDDOWN(AF8*25/100,0)+ROUNDDOWN(AG8/4,0)+ROUNDDOWN(AH8/4,0)))))</f>
        <v>0</v>
      </c>
      <c r="AJ8" s="35"/>
      <c r="AK8" s="275"/>
      <c r="AL8" s="369"/>
      <c r="AM8" s="279">
        <f>IF($G8=1,ROUNDDOWN(AJ8*50/100,0)+ROUNDDOWN(AK8/2,0)+ROUNDDOWN(AL8/2,0),IF($G8=2,"エラー",IF($G8=3,ROUNDDOWN(AJ8*25/100,0)+ROUNDDOWN(AK8/4,0)+AL8,IF($G8=4,ROUNDDOWN(AJ8*50/100,0)+ROUNDDOWN(AK8/2,0)+AL8,ROUNDDOWN(AJ8*25/100,0)+ROUNDDOWN(AK8/4,0)+ROUNDDOWN(AL8/4,0)))))</f>
        <v>0</v>
      </c>
      <c r="AN8" s="35"/>
      <c r="AO8" s="275"/>
      <c r="AP8" s="369"/>
      <c r="AQ8" s="279">
        <f>IF($G8=1,ROUNDDOWN(AN8*50/100,0)+ROUNDDOWN(AO8/2,0)+ROUNDDOWN(AP8/2,0),IF($G8=2,"エラー",IF($G8=3,ROUNDDOWN(AN8*25/100,0)+ROUNDDOWN(AO8/4,0)+AP8,IF($G8=4,ROUNDDOWN(AN8*50/100,0)+ROUNDDOWN(AO8/2,0)+AP8,ROUNDDOWN(AN8*25/100,0)+ROUNDDOWN(AO8/4,0)+ROUNDDOWN(AP8/4,0)))))</f>
        <v>0</v>
      </c>
      <c r="AR8" s="35"/>
      <c r="AS8" s="275"/>
      <c r="AT8" s="369"/>
      <c r="AU8" s="279">
        <f>IF($G8=1,ROUNDDOWN(AR8*50/100,0)+ROUNDDOWN(AS8/2,0)+ROUNDDOWN(AT8/2,0),IF($G8=2,"エラー",IF($G8=3,ROUNDDOWN(AR8*25/100,0)+ROUNDDOWN(AS8/4,0)+AT8,IF($G8=4,ROUNDDOWN(AR8*50/100,0)+ROUNDDOWN(AS8/2,0)+AT8,ROUNDDOWN(AR8*25/100,0)+ROUNDDOWN(AS8/4,0)+ROUNDDOWN(AT8/4,0)))))</f>
        <v>0</v>
      </c>
      <c r="AV8" s="35"/>
      <c r="AW8" s="275"/>
      <c r="AX8" s="369"/>
      <c r="AY8" s="279">
        <f>IF($G8=1,ROUNDDOWN(AV8*50/100,0)+ROUNDDOWN(AW8/2,0)+ROUNDDOWN(AX8/2,0),IF($G8=2,"エラー",IF($G8=3,ROUNDDOWN(AV8*25/100,0)+ROUNDDOWN(AW8/4,0)+AX8,IF($G8=4,ROUNDDOWN(AV8*50/100,0)+ROUNDDOWN(AW8/2,0)+AX8,ROUNDDOWN(AV8*25/100,0)+ROUNDDOWN(AW8/4,0)+ROUNDDOWN(AX8/4,0)))))</f>
        <v>0</v>
      </c>
      <c r="AZ8" s="35"/>
      <c r="BA8" s="275"/>
      <c r="BB8" s="369"/>
      <c r="BC8" s="279">
        <f>IF($G8=1,ROUNDDOWN(AZ8*50/100,0)+ROUNDDOWN(BA8/2,0)+ROUNDDOWN(BB8/2,0),IF($G8=2,"エラー",IF($G8=3,ROUNDDOWN(AZ8*25/100,0)+ROUNDDOWN(BA8/4,0)+BB8,IF($G8=4,ROUNDDOWN(AZ8*50/100,0)+ROUNDDOWN(BA8/2,0)+BB8,ROUNDDOWN(AZ8*25/100,0)+ROUNDDOWN(BA8/4,0)+ROUNDDOWN(BB8/4,0)))))</f>
        <v>0</v>
      </c>
      <c r="BD8" s="69">
        <f t="shared" si="0"/>
        <v>0</v>
      </c>
      <c r="BE8" s="69">
        <f t="shared" si="1"/>
        <v>0</v>
      </c>
      <c r="BF8" s="69">
        <f t="shared" si="2"/>
        <v>0</v>
      </c>
      <c r="BG8" s="114">
        <f t="shared" si="3"/>
        <v>0</v>
      </c>
    </row>
    <row r="9" spans="1:59" ht="18" customHeight="1" x14ac:dyDescent="0.2">
      <c r="A9" s="164"/>
      <c r="B9" s="166"/>
      <c r="C9" s="166"/>
      <c r="D9" s="166"/>
      <c r="E9" s="167"/>
      <c r="F9" s="168"/>
      <c r="G9" s="300"/>
      <c r="H9" s="23"/>
      <c r="I9" s="358"/>
      <c r="J9" s="333"/>
      <c r="K9" s="279">
        <f t="shared" ref="K9:K31" si="4">IF($G9=1,ROUNDDOWN(H9*50/100,0)+ROUNDDOWN(I9/2,0)+ROUNDDOWN(J9/2,0),IF($G9=2,"エラー",IF($G9=3,ROUNDDOWN(H9*25/100,0)+ROUNDDOWN(I9/4,0)+J9,IF($G9=4,ROUNDDOWN(H9*50/100,0)+ROUNDDOWN(I9/2,0)+J9,ROUNDDOWN(H9*25/100,0)+ROUNDDOWN(I9/4,0)+ROUNDDOWN(J9/4,0)))))</f>
        <v>0</v>
      </c>
      <c r="L9" s="35"/>
      <c r="M9" s="275"/>
      <c r="N9" s="369"/>
      <c r="O9" s="279">
        <f t="shared" ref="O9:O31" si="5">IF($G9=1,ROUNDDOWN(L9*50/100,0)+ROUNDDOWN(M9/2,0)+ROUNDDOWN(N9/2,0),IF($G9=2,"エラー",IF($G9=3,ROUNDDOWN(L9*25/100,0)+ROUNDDOWN(M9/4,0)+N9,IF($G9=4,ROUNDDOWN(L9*50/100,0)+ROUNDDOWN(M9/2,0)+N9,ROUNDDOWN(L9*25/100,0)+ROUNDDOWN(M9/4,0)+ROUNDDOWN(N9/4,0)))))</f>
        <v>0</v>
      </c>
      <c r="P9" s="35"/>
      <c r="Q9" s="275"/>
      <c r="R9" s="369"/>
      <c r="S9" s="279">
        <f t="shared" ref="S9:S31" si="6">IF($G9=1,ROUNDDOWN(P9*50/100,0)+ROUNDDOWN(Q9/2,0)+ROUNDDOWN(R9/2,0),IF($G9=2,"エラー",IF($G9=3,ROUNDDOWN(P9*25/100,0)+ROUNDDOWN(Q9/4,0)+R9,IF($G9=4,ROUNDDOWN(P9*50/100,0)+ROUNDDOWN(Q9/2,0)+R9,ROUNDDOWN(P9*25/100,0)+ROUNDDOWN(Q9/4,0)+ROUNDDOWN(R9/4,0)))))</f>
        <v>0</v>
      </c>
      <c r="T9" s="35"/>
      <c r="U9" s="275"/>
      <c r="V9" s="369"/>
      <c r="W9" s="279">
        <f t="shared" ref="W9:W31" si="7">IF($G9=1,ROUNDDOWN(T9*50/100,0)+ROUNDDOWN(U9/2,0)+ROUNDDOWN(V9/2,0),IF($G9=2,"エラー",IF($G9=3,ROUNDDOWN(T9*25/100,0)+ROUNDDOWN(U9/4,0)+V9,IF($G9=4,ROUNDDOWN(T9*50/100,0)+ROUNDDOWN(U9/2,0)+V9,ROUNDDOWN(T9*25/100,0)+ROUNDDOWN(U9/4,0)+ROUNDDOWN(V9/4,0)))))</f>
        <v>0</v>
      </c>
      <c r="X9" s="35"/>
      <c r="Y9" s="275"/>
      <c r="Z9" s="369"/>
      <c r="AA9" s="279">
        <f t="shared" ref="AA9:AA31" si="8">IF($G9=1,ROUNDDOWN(X9*50/100,0)+ROUNDDOWN(Y9/2,0)+ROUNDDOWN(Z9/2,0),IF($G9=2,"エラー",IF($G9=3,ROUNDDOWN(X9*25/100,0)+ROUNDDOWN(Y9/4,0)+Z9,IF($G9=4,ROUNDDOWN(X9*50/100,0)+ROUNDDOWN(Y9/2,0)+Z9,ROUNDDOWN(X9*25/100,0)+ROUNDDOWN(Y9/4,0)+ROUNDDOWN(Z9/4,0)))))</f>
        <v>0</v>
      </c>
      <c r="AB9" s="35"/>
      <c r="AC9" s="275"/>
      <c r="AD9" s="369"/>
      <c r="AE9" s="279">
        <f t="shared" ref="AE9:AE31" si="9">IF($G9=1,ROUNDDOWN(AB9*50/100,0)+ROUNDDOWN(AC9/2,0)+ROUNDDOWN(AD9/2,0),IF($G9=2,"エラー",IF($G9=3,ROUNDDOWN(AB9*25/100,0)+ROUNDDOWN(AC9/4,0)+AD9,IF($G9=4,ROUNDDOWN(AB9*50/100,0)+ROUNDDOWN(AC9/2,0)+AD9,ROUNDDOWN(AB9*25/100,0)+ROUNDDOWN(AC9/4,0)+ROUNDDOWN(AD9/4,0)))))</f>
        <v>0</v>
      </c>
      <c r="AF9" s="35"/>
      <c r="AG9" s="275"/>
      <c r="AH9" s="369"/>
      <c r="AI9" s="279">
        <f t="shared" ref="AI9:AI31" si="10">IF($G9=1,ROUNDDOWN(AF9*50/100,0)+ROUNDDOWN(AG9/2,0)+ROUNDDOWN(AH9/2,0),IF($G9=2,"エラー",IF($G9=3,ROUNDDOWN(AF9*25/100,0)+ROUNDDOWN(AG9/4,0)+AH9,IF($G9=4,ROUNDDOWN(AF9*50/100,0)+ROUNDDOWN(AG9/2,0)+AH9,ROUNDDOWN(AF9*25/100,0)+ROUNDDOWN(AG9/4,0)+ROUNDDOWN(AH9/4,0)))))</f>
        <v>0</v>
      </c>
      <c r="AJ9" s="35"/>
      <c r="AK9" s="275"/>
      <c r="AL9" s="369"/>
      <c r="AM9" s="279">
        <f t="shared" ref="AM9:AM31" si="11">IF($G9=1,ROUNDDOWN(AJ9*50/100,0)+ROUNDDOWN(AK9/2,0)+ROUNDDOWN(AL9/2,0),IF($G9=2,"エラー",IF($G9=3,ROUNDDOWN(AJ9*25/100,0)+ROUNDDOWN(AK9/4,0)+AL9,IF($G9=4,ROUNDDOWN(AJ9*50/100,0)+ROUNDDOWN(AK9/2,0)+AL9,ROUNDDOWN(AJ9*25/100,0)+ROUNDDOWN(AK9/4,0)+ROUNDDOWN(AL9/4,0)))))</f>
        <v>0</v>
      </c>
      <c r="AN9" s="35"/>
      <c r="AO9" s="275"/>
      <c r="AP9" s="369"/>
      <c r="AQ9" s="279">
        <f t="shared" ref="AQ9:AQ31" si="12">IF($G9=1,ROUNDDOWN(AN9*50/100,0)+ROUNDDOWN(AO9/2,0)+ROUNDDOWN(AP9/2,0),IF($G9=2,"エラー",IF($G9=3,ROUNDDOWN(AN9*25/100,0)+ROUNDDOWN(AO9/4,0)+AP9,IF($G9=4,ROUNDDOWN(AN9*50/100,0)+ROUNDDOWN(AO9/2,0)+AP9,ROUNDDOWN(AN9*25/100,0)+ROUNDDOWN(AO9/4,0)+ROUNDDOWN(AP9/4,0)))))</f>
        <v>0</v>
      </c>
      <c r="AR9" s="35"/>
      <c r="AS9" s="275"/>
      <c r="AT9" s="369"/>
      <c r="AU9" s="279">
        <f t="shared" ref="AU9:AU31" si="13">IF($G9=1,ROUNDDOWN(AR9*50/100,0)+ROUNDDOWN(AS9/2,0)+ROUNDDOWN(AT9/2,0),IF($G9=2,"エラー",IF($G9=3,ROUNDDOWN(AR9*25/100,0)+ROUNDDOWN(AS9/4,0)+AT9,IF($G9=4,ROUNDDOWN(AR9*50/100,0)+ROUNDDOWN(AS9/2,0)+AT9,ROUNDDOWN(AR9*25/100,0)+ROUNDDOWN(AS9/4,0)+ROUNDDOWN(AT9/4,0)))))</f>
        <v>0</v>
      </c>
      <c r="AV9" s="35"/>
      <c r="AW9" s="275"/>
      <c r="AX9" s="369"/>
      <c r="AY9" s="279">
        <f t="shared" ref="AY9:AY31" si="14">IF($G9=1,ROUNDDOWN(AV9*50/100,0)+ROUNDDOWN(AW9/2,0)+ROUNDDOWN(AX9/2,0),IF($G9=2,"エラー",IF($G9=3,ROUNDDOWN(AV9*25/100,0)+ROUNDDOWN(AW9/4,0)+AX9,IF($G9=4,ROUNDDOWN(AV9*50/100,0)+ROUNDDOWN(AW9/2,0)+AX9,ROUNDDOWN(AV9*25/100,0)+ROUNDDOWN(AW9/4,0)+ROUNDDOWN(AX9/4,0)))))</f>
        <v>0</v>
      </c>
      <c r="AZ9" s="35"/>
      <c r="BA9" s="275"/>
      <c r="BB9" s="369"/>
      <c r="BC9" s="279">
        <f t="shared" ref="BC9:BC31" si="15">IF($G9=1,ROUNDDOWN(AZ9*50/100,0)+ROUNDDOWN(BA9/2,0)+ROUNDDOWN(BB9/2,0),IF($G9=2,"エラー",IF($G9=3,ROUNDDOWN(AZ9*25/100,0)+ROUNDDOWN(BA9/4,0)+BB9,IF($G9=4,ROUNDDOWN(AZ9*50/100,0)+ROUNDDOWN(BA9/2,0)+BB9,ROUNDDOWN(AZ9*25/100,0)+ROUNDDOWN(BA9/4,0)+ROUNDDOWN(BB9/4,0)))))</f>
        <v>0</v>
      </c>
      <c r="BD9" s="69">
        <f t="shared" si="0"/>
        <v>0</v>
      </c>
      <c r="BE9" s="69">
        <f t="shared" si="1"/>
        <v>0</v>
      </c>
      <c r="BF9" s="69">
        <f t="shared" si="2"/>
        <v>0</v>
      </c>
      <c r="BG9" s="114">
        <f t="shared" si="3"/>
        <v>0</v>
      </c>
    </row>
    <row r="10" spans="1:59" ht="18" customHeight="1" x14ac:dyDescent="0.2">
      <c r="A10" s="164"/>
      <c r="B10" s="166"/>
      <c r="C10" s="166"/>
      <c r="D10" s="166"/>
      <c r="E10" s="167"/>
      <c r="F10" s="168"/>
      <c r="G10" s="300"/>
      <c r="H10" s="23"/>
      <c r="I10" s="358"/>
      <c r="J10" s="333"/>
      <c r="K10" s="279">
        <f t="shared" si="4"/>
        <v>0</v>
      </c>
      <c r="L10" s="35"/>
      <c r="M10" s="275"/>
      <c r="N10" s="369"/>
      <c r="O10" s="279">
        <f t="shared" si="5"/>
        <v>0</v>
      </c>
      <c r="P10" s="35"/>
      <c r="Q10" s="275"/>
      <c r="R10" s="369"/>
      <c r="S10" s="279">
        <f t="shared" si="6"/>
        <v>0</v>
      </c>
      <c r="T10" s="35"/>
      <c r="U10" s="275"/>
      <c r="V10" s="369"/>
      <c r="W10" s="279">
        <f t="shared" si="7"/>
        <v>0</v>
      </c>
      <c r="X10" s="35"/>
      <c r="Y10" s="275"/>
      <c r="Z10" s="369"/>
      <c r="AA10" s="279">
        <f t="shared" si="8"/>
        <v>0</v>
      </c>
      <c r="AB10" s="35"/>
      <c r="AC10" s="275"/>
      <c r="AD10" s="369"/>
      <c r="AE10" s="279">
        <f t="shared" si="9"/>
        <v>0</v>
      </c>
      <c r="AF10" s="35"/>
      <c r="AG10" s="275"/>
      <c r="AH10" s="369"/>
      <c r="AI10" s="279">
        <f t="shared" si="10"/>
        <v>0</v>
      </c>
      <c r="AJ10" s="35"/>
      <c r="AK10" s="275"/>
      <c r="AL10" s="369"/>
      <c r="AM10" s="279">
        <f t="shared" si="11"/>
        <v>0</v>
      </c>
      <c r="AN10" s="35"/>
      <c r="AO10" s="275"/>
      <c r="AP10" s="369"/>
      <c r="AQ10" s="279">
        <f t="shared" si="12"/>
        <v>0</v>
      </c>
      <c r="AR10" s="35"/>
      <c r="AS10" s="275"/>
      <c r="AT10" s="369"/>
      <c r="AU10" s="279">
        <f t="shared" si="13"/>
        <v>0</v>
      </c>
      <c r="AV10" s="35"/>
      <c r="AW10" s="275"/>
      <c r="AX10" s="369"/>
      <c r="AY10" s="279">
        <f t="shared" si="14"/>
        <v>0</v>
      </c>
      <c r="AZ10" s="35"/>
      <c r="BA10" s="275"/>
      <c r="BB10" s="369"/>
      <c r="BC10" s="279">
        <f t="shared" si="15"/>
        <v>0</v>
      </c>
      <c r="BD10" s="69">
        <f t="shared" si="0"/>
        <v>0</v>
      </c>
      <c r="BE10" s="69">
        <f t="shared" si="1"/>
        <v>0</v>
      </c>
      <c r="BF10" s="69">
        <f t="shared" si="2"/>
        <v>0</v>
      </c>
      <c r="BG10" s="114">
        <f t="shared" si="3"/>
        <v>0</v>
      </c>
    </row>
    <row r="11" spans="1:59" ht="18" customHeight="1" x14ac:dyDescent="0.2">
      <c r="A11" s="164"/>
      <c r="B11" s="166"/>
      <c r="C11" s="166"/>
      <c r="D11" s="166"/>
      <c r="E11" s="167"/>
      <c r="F11" s="168"/>
      <c r="G11" s="300"/>
      <c r="H11" s="23"/>
      <c r="I11" s="358"/>
      <c r="J11" s="333"/>
      <c r="K11" s="279">
        <f t="shared" si="4"/>
        <v>0</v>
      </c>
      <c r="L11" s="35"/>
      <c r="M11" s="275"/>
      <c r="N11" s="369"/>
      <c r="O11" s="279">
        <f t="shared" si="5"/>
        <v>0</v>
      </c>
      <c r="P11" s="35"/>
      <c r="Q11" s="275"/>
      <c r="R11" s="369"/>
      <c r="S11" s="279">
        <f t="shared" si="6"/>
        <v>0</v>
      </c>
      <c r="T11" s="35"/>
      <c r="U11" s="275"/>
      <c r="V11" s="369"/>
      <c r="W11" s="279">
        <f t="shared" si="7"/>
        <v>0</v>
      </c>
      <c r="X11" s="35"/>
      <c r="Y11" s="275"/>
      <c r="Z11" s="369"/>
      <c r="AA11" s="279">
        <f t="shared" si="8"/>
        <v>0</v>
      </c>
      <c r="AB11" s="35"/>
      <c r="AC11" s="275"/>
      <c r="AD11" s="369"/>
      <c r="AE11" s="279">
        <f t="shared" si="9"/>
        <v>0</v>
      </c>
      <c r="AF11" s="35"/>
      <c r="AG11" s="275"/>
      <c r="AH11" s="369"/>
      <c r="AI11" s="279">
        <f t="shared" si="10"/>
        <v>0</v>
      </c>
      <c r="AJ11" s="35"/>
      <c r="AK11" s="275"/>
      <c r="AL11" s="369"/>
      <c r="AM11" s="279">
        <f t="shared" si="11"/>
        <v>0</v>
      </c>
      <c r="AN11" s="35"/>
      <c r="AO11" s="275"/>
      <c r="AP11" s="369"/>
      <c r="AQ11" s="279">
        <f t="shared" si="12"/>
        <v>0</v>
      </c>
      <c r="AR11" s="35"/>
      <c r="AS11" s="275"/>
      <c r="AT11" s="369"/>
      <c r="AU11" s="279">
        <f t="shared" si="13"/>
        <v>0</v>
      </c>
      <c r="AV11" s="35"/>
      <c r="AW11" s="275"/>
      <c r="AX11" s="369"/>
      <c r="AY11" s="279">
        <f t="shared" si="14"/>
        <v>0</v>
      </c>
      <c r="AZ11" s="35"/>
      <c r="BA11" s="275"/>
      <c r="BB11" s="369"/>
      <c r="BC11" s="279">
        <f t="shared" si="15"/>
        <v>0</v>
      </c>
      <c r="BD11" s="69">
        <f t="shared" si="0"/>
        <v>0</v>
      </c>
      <c r="BE11" s="69">
        <f t="shared" si="1"/>
        <v>0</v>
      </c>
      <c r="BF11" s="69">
        <f t="shared" si="2"/>
        <v>0</v>
      </c>
      <c r="BG11" s="114">
        <f t="shared" si="3"/>
        <v>0</v>
      </c>
    </row>
    <row r="12" spans="1:59" ht="18" customHeight="1" x14ac:dyDescent="0.2">
      <c r="A12" s="164"/>
      <c r="B12" s="166"/>
      <c r="C12" s="166"/>
      <c r="D12" s="166"/>
      <c r="E12" s="167"/>
      <c r="F12" s="168"/>
      <c r="G12" s="300"/>
      <c r="H12" s="23"/>
      <c r="I12" s="358"/>
      <c r="J12" s="333"/>
      <c r="K12" s="279">
        <f t="shared" si="4"/>
        <v>0</v>
      </c>
      <c r="L12" s="35"/>
      <c r="M12" s="275"/>
      <c r="N12" s="369"/>
      <c r="O12" s="279">
        <f t="shared" si="5"/>
        <v>0</v>
      </c>
      <c r="P12" s="35"/>
      <c r="Q12" s="275"/>
      <c r="R12" s="369"/>
      <c r="S12" s="279">
        <f t="shared" si="6"/>
        <v>0</v>
      </c>
      <c r="T12" s="35"/>
      <c r="U12" s="275"/>
      <c r="V12" s="369"/>
      <c r="W12" s="279">
        <f t="shared" si="7"/>
        <v>0</v>
      </c>
      <c r="X12" s="35"/>
      <c r="Y12" s="275"/>
      <c r="Z12" s="369"/>
      <c r="AA12" s="279">
        <f t="shared" si="8"/>
        <v>0</v>
      </c>
      <c r="AB12" s="35"/>
      <c r="AC12" s="275"/>
      <c r="AD12" s="369"/>
      <c r="AE12" s="279">
        <f t="shared" si="9"/>
        <v>0</v>
      </c>
      <c r="AF12" s="35"/>
      <c r="AG12" s="275"/>
      <c r="AH12" s="369"/>
      <c r="AI12" s="279">
        <f t="shared" si="10"/>
        <v>0</v>
      </c>
      <c r="AJ12" s="35"/>
      <c r="AK12" s="275"/>
      <c r="AL12" s="369"/>
      <c r="AM12" s="279">
        <f t="shared" si="11"/>
        <v>0</v>
      </c>
      <c r="AN12" s="35"/>
      <c r="AO12" s="275"/>
      <c r="AP12" s="369"/>
      <c r="AQ12" s="279">
        <f t="shared" si="12"/>
        <v>0</v>
      </c>
      <c r="AR12" s="35"/>
      <c r="AS12" s="275"/>
      <c r="AT12" s="369"/>
      <c r="AU12" s="279">
        <f t="shared" si="13"/>
        <v>0</v>
      </c>
      <c r="AV12" s="35"/>
      <c r="AW12" s="275"/>
      <c r="AX12" s="369"/>
      <c r="AY12" s="279">
        <f t="shared" si="14"/>
        <v>0</v>
      </c>
      <c r="AZ12" s="35"/>
      <c r="BA12" s="275"/>
      <c r="BB12" s="369"/>
      <c r="BC12" s="279">
        <f t="shared" si="15"/>
        <v>0</v>
      </c>
      <c r="BD12" s="69">
        <f t="shared" si="0"/>
        <v>0</v>
      </c>
      <c r="BE12" s="69">
        <f t="shared" si="1"/>
        <v>0</v>
      </c>
      <c r="BF12" s="69">
        <f t="shared" si="2"/>
        <v>0</v>
      </c>
      <c r="BG12" s="114">
        <f t="shared" si="3"/>
        <v>0</v>
      </c>
    </row>
    <row r="13" spans="1:59" ht="18" customHeight="1" x14ac:dyDescent="0.2">
      <c r="A13" s="164"/>
      <c r="B13" s="166"/>
      <c r="C13" s="166"/>
      <c r="D13" s="166"/>
      <c r="E13" s="167"/>
      <c r="F13" s="168"/>
      <c r="G13" s="300"/>
      <c r="H13" s="23"/>
      <c r="I13" s="358"/>
      <c r="J13" s="333"/>
      <c r="K13" s="279">
        <f t="shared" si="4"/>
        <v>0</v>
      </c>
      <c r="L13" s="35"/>
      <c r="M13" s="275"/>
      <c r="N13" s="369"/>
      <c r="O13" s="279">
        <f t="shared" si="5"/>
        <v>0</v>
      </c>
      <c r="P13" s="35"/>
      <c r="Q13" s="275"/>
      <c r="R13" s="369"/>
      <c r="S13" s="279">
        <f t="shared" si="6"/>
        <v>0</v>
      </c>
      <c r="T13" s="35"/>
      <c r="U13" s="275"/>
      <c r="V13" s="369"/>
      <c r="W13" s="279">
        <f t="shared" si="7"/>
        <v>0</v>
      </c>
      <c r="X13" s="35"/>
      <c r="Y13" s="275"/>
      <c r="Z13" s="369"/>
      <c r="AA13" s="279">
        <f t="shared" si="8"/>
        <v>0</v>
      </c>
      <c r="AB13" s="35"/>
      <c r="AC13" s="275"/>
      <c r="AD13" s="369"/>
      <c r="AE13" s="279">
        <f t="shared" si="9"/>
        <v>0</v>
      </c>
      <c r="AF13" s="35"/>
      <c r="AG13" s="275"/>
      <c r="AH13" s="369"/>
      <c r="AI13" s="279">
        <f t="shared" si="10"/>
        <v>0</v>
      </c>
      <c r="AJ13" s="35"/>
      <c r="AK13" s="275"/>
      <c r="AL13" s="369"/>
      <c r="AM13" s="279">
        <f t="shared" si="11"/>
        <v>0</v>
      </c>
      <c r="AN13" s="35"/>
      <c r="AO13" s="275"/>
      <c r="AP13" s="369"/>
      <c r="AQ13" s="279">
        <f t="shared" si="12"/>
        <v>0</v>
      </c>
      <c r="AR13" s="35"/>
      <c r="AS13" s="275"/>
      <c r="AT13" s="369"/>
      <c r="AU13" s="279">
        <f t="shared" si="13"/>
        <v>0</v>
      </c>
      <c r="AV13" s="35"/>
      <c r="AW13" s="275"/>
      <c r="AX13" s="369"/>
      <c r="AY13" s="279">
        <f t="shared" si="14"/>
        <v>0</v>
      </c>
      <c r="AZ13" s="35"/>
      <c r="BA13" s="275"/>
      <c r="BB13" s="369"/>
      <c r="BC13" s="279">
        <f t="shared" si="15"/>
        <v>0</v>
      </c>
      <c r="BD13" s="69">
        <f t="shared" si="0"/>
        <v>0</v>
      </c>
      <c r="BE13" s="69">
        <f t="shared" si="1"/>
        <v>0</v>
      </c>
      <c r="BF13" s="69">
        <f t="shared" si="2"/>
        <v>0</v>
      </c>
      <c r="BG13" s="114">
        <f t="shared" si="3"/>
        <v>0</v>
      </c>
    </row>
    <row r="14" spans="1:59" ht="18" customHeight="1" x14ac:dyDescent="0.2">
      <c r="A14" s="164"/>
      <c r="B14" s="166"/>
      <c r="C14" s="166"/>
      <c r="D14" s="166"/>
      <c r="E14" s="167"/>
      <c r="F14" s="168"/>
      <c r="G14" s="300"/>
      <c r="H14" s="23"/>
      <c r="I14" s="358"/>
      <c r="J14" s="333"/>
      <c r="K14" s="279">
        <f t="shared" si="4"/>
        <v>0</v>
      </c>
      <c r="L14" s="35"/>
      <c r="M14" s="275"/>
      <c r="N14" s="369"/>
      <c r="O14" s="279">
        <f t="shared" si="5"/>
        <v>0</v>
      </c>
      <c r="P14" s="35"/>
      <c r="Q14" s="275"/>
      <c r="R14" s="369"/>
      <c r="S14" s="279">
        <f t="shared" si="6"/>
        <v>0</v>
      </c>
      <c r="T14" s="35"/>
      <c r="U14" s="275"/>
      <c r="V14" s="369"/>
      <c r="W14" s="279">
        <f t="shared" si="7"/>
        <v>0</v>
      </c>
      <c r="X14" s="35"/>
      <c r="Y14" s="275"/>
      <c r="Z14" s="369"/>
      <c r="AA14" s="279">
        <f t="shared" si="8"/>
        <v>0</v>
      </c>
      <c r="AB14" s="35"/>
      <c r="AC14" s="275"/>
      <c r="AD14" s="369"/>
      <c r="AE14" s="279">
        <f t="shared" si="9"/>
        <v>0</v>
      </c>
      <c r="AF14" s="35"/>
      <c r="AG14" s="275"/>
      <c r="AH14" s="369"/>
      <c r="AI14" s="279">
        <f t="shared" si="10"/>
        <v>0</v>
      </c>
      <c r="AJ14" s="35"/>
      <c r="AK14" s="275"/>
      <c r="AL14" s="369"/>
      <c r="AM14" s="279">
        <f t="shared" si="11"/>
        <v>0</v>
      </c>
      <c r="AN14" s="35"/>
      <c r="AO14" s="275"/>
      <c r="AP14" s="369"/>
      <c r="AQ14" s="279">
        <f t="shared" si="12"/>
        <v>0</v>
      </c>
      <c r="AR14" s="35"/>
      <c r="AS14" s="275"/>
      <c r="AT14" s="369"/>
      <c r="AU14" s="279">
        <f t="shared" si="13"/>
        <v>0</v>
      </c>
      <c r="AV14" s="35"/>
      <c r="AW14" s="275"/>
      <c r="AX14" s="369"/>
      <c r="AY14" s="279">
        <f t="shared" si="14"/>
        <v>0</v>
      </c>
      <c r="AZ14" s="35"/>
      <c r="BA14" s="275"/>
      <c r="BB14" s="369"/>
      <c r="BC14" s="279">
        <f t="shared" si="15"/>
        <v>0</v>
      </c>
      <c r="BD14" s="69">
        <f t="shared" si="0"/>
        <v>0</v>
      </c>
      <c r="BE14" s="69">
        <f t="shared" si="1"/>
        <v>0</v>
      </c>
      <c r="BF14" s="69">
        <f t="shared" si="2"/>
        <v>0</v>
      </c>
      <c r="BG14" s="114">
        <f t="shared" si="3"/>
        <v>0</v>
      </c>
    </row>
    <row r="15" spans="1:59" ht="18" customHeight="1" x14ac:dyDescent="0.2">
      <c r="A15" s="164"/>
      <c r="B15" s="166"/>
      <c r="C15" s="166"/>
      <c r="D15" s="166"/>
      <c r="E15" s="167"/>
      <c r="F15" s="168"/>
      <c r="G15" s="300"/>
      <c r="H15" s="23"/>
      <c r="I15" s="358"/>
      <c r="J15" s="333"/>
      <c r="K15" s="279">
        <f t="shared" si="4"/>
        <v>0</v>
      </c>
      <c r="L15" s="35"/>
      <c r="M15" s="275"/>
      <c r="N15" s="369"/>
      <c r="O15" s="279">
        <f t="shared" si="5"/>
        <v>0</v>
      </c>
      <c r="P15" s="35"/>
      <c r="Q15" s="275"/>
      <c r="R15" s="369"/>
      <c r="S15" s="279">
        <f t="shared" si="6"/>
        <v>0</v>
      </c>
      <c r="T15" s="35"/>
      <c r="U15" s="275"/>
      <c r="V15" s="369"/>
      <c r="W15" s="279">
        <f t="shared" si="7"/>
        <v>0</v>
      </c>
      <c r="X15" s="35"/>
      <c r="Y15" s="275"/>
      <c r="Z15" s="369"/>
      <c r="AA15" s="279">
        <f t="shared" si="8"/>
        <v>0</v>
      </c>
      <c r="AB15" s="35"/>
      <c r="AC15" s="275"/>
      <c r="AD15" s="369"/>
      <c r="AE15" s="279">
        <f t="shared" si="9"/>
        <v>0</v>
      </c>
      <c r="AF15" s="35"/>
      <c r="AG15" s="275"/>
      <c r="AH15" s="369"/>
      <c r="AI15" s="279">
        <f t="shared" si="10"/>
        <v>0</v>
      </c>
      <c r="AJ15" s="35"/>
      <c r="AK15" s="275"/>
      <c r="AL15" s="369"/>
      <c r="AM15" s="279">
        <f t="shared" si="11"/>
        <v>0</v>
      </c>
      <c r="AN15" s="35"/>
      <c r="AO15" s="275"/>
      <c r="AP15" s="369"/>
      <c r="AQ15" s="279">
        <f t="shared" si="12"/>
        <v>0</v>
      </c>
      <c r="AR15" s="35"/>
      <c r="AS15" s="275"/>
      <c r="AT15" s="369"/>
      <c r="AU15" s="279">
        <f t="shared" si="13"/>
        <v>0</v>
      </c>
      <c r="AV15" s="35"/>
      <c r="AW15" s="275"/>
      <c r="AX15" s="369"/>
      <c r="AY15" s="279">
        <f t="shared" si="14"/>
        <v>0</v>
      </c>
      <c r="AZ15" s="35"/>
      <c r="BA15" s="275"/>
      <c r="BB15" s="369"/>
      <c r="BC15" s="279">
        <f t="shared" si="15"/>
        <v>0</v>
      </c>
      <c r="BD15" s="69">
        <f t="shared" si="0"/>
        <v>0</v>
      </c>
      <c r="BE15" s="69">
        <f t="shared" si="1"/>
        <v>0</v>
      </c>
      <c r="BF15" s="69">
        <f t="shared" si="2"/>
        <v>0</v>
      </c>
      <c r="BG15" s="114">
        <f t="shared" si="3"/>
        <v>0</v>
      </c>
    </row>
    <row r="16" spans="1:59" ht="18" customHeight="1" x14ac:dyDescent="0.2">
      <c r="A16" s="164"/>
      <c r="B16" s="166"/>
      <c r="C16" s="166"/>
      <c r="D16" s="166"/>
      <c r="E16" s="167"/>
      <c r="F16" s="168"/>
      <c r="G16" s="300"/>
      <c r="H16" s="23"/>
      <c r="I16" s="358"/>
      <c r="J16" s="333"/>
      <c r="K16" s="279">
        <f t="shared" si="4"/>
        <v>0</v>
      </c>
      <c r="L16" s="35"/>
      <c r="M16" s="275"/>
      <c r="N16" s="369"/>
      <c r="O16" s="279">
        <f t="shared" si="5"/>
        <v>0</v>
      </c>
      <c r="P16" s="35"/>
      <c r="Q16" s="275"/>
      <c r="R16" s="369"/>
      <c r="S16" s="279">
        <f t="shared" si="6"/>
        <v>0</v>
      </c>
      <c r="T16" s="35"/>
      <c r="U16" s="275"/>
      <c r="V16" s="369"/>
      <c r="W16" s="279">
        <f t="shared" si="7"/>
        <v>0</v>
      </c>
      <c r="X16" s="35"/>
      <c r="Y16" s="275"/>
      <c r="Z16" s="369"/>
      <c r="AA16" s="279">
        <f t="shared" si="8"/>
        <v>0</v>
      </c>
      <c r="AB16" s="35"/>
      <c r="AC16" s="275"/>
      <c r="AD16" s="369"/>
      <c r="AE16" s="279">
        <f t="shared" si="9"/>
        <v>0</v>
      </c>
      <c r="AF16" s="35"/>
      <c r="AG16" s="275"/>
      <c r="AH16" s="369"/>
      <c r="AI16" s="279">
        <f t="shared" si="10"/>
        <v>0</v>
      </c>
      <c r="AJ16" s="35"/>
      <c r="AK16" s="275"/>
      <c r="AL16" s="369"/>
      <c r="AM16" s="279">
        <f t="shared" si="11"/>
        <v>0</v>
      </c>
      <c r="AN16" s="35"/>
      <c r="AO16" s="275"/>
      <c r="AP16" s="369"/>
      <c r="AQ16" s="279">
        <f t="shared" si="12"/>
        <v>0</v>
      </c>
      <c r="AR16" s="35"/>
      <c r="AS16" s="275"/>
      <c r="AT16" s="369"/>
      <c r="AU16" s="279">
        <f t="shared" si="13"/>
        <v>0</v>
      </c>
      <c r="AV16" s="35"/>
      <c r="AW16" s="275"/>
      <c r="AX16" s="369"/>
      <c r="AY16" s="279">
        <f t="shared" si="14"/>
        <v>0</v>
      </c>
      <c r="AZ16" s="35"/>
      <c r="BA16" s="275"/>
      <c r="BB16" s="369"/>
      <c r="BC16" s="279">
        <f t="shared" si="15"/>
        <v>0</v>
      </c>
      <c r="BD16" s="69">
        <f t="shared" si="0"/>
        <v>0</v>
      </c>
      <c r="BE16" s="69">
        <f t="shared" si="1"/>
        <v>0</v>
      </c>
      <c r="BF16" s="69">
        <f t="shared" si="2"/>
        <v>0</v>
      </c>
      <c r="BG16" s="114">
        <f t="shared" si="3"/>
        <v>0</v>
      </c>
    </row>
    <row r="17" spans="1:59" ht="18" customHeight="1" x14ac:dyDescent="0.2">
      <c r="A17" s="164"/>
      <c r="B17" s="166"/>
      <c r="C17" s="166"/>
      <c r="D17" s="166"/>
      <c r="E17" s="167"/>
      <c r="F17" s="168"/>
      <c r="G17" s="300"/>
      <c r="H17" s="23"/>
      <c r="I17" s="358"/>
      <c r="J17" s="333"/>
      <c r="K17" s="279">
        <f t="shared" si="4"/>
        <v>0</v>
      </c>
      <c r="L17" s="35"/>
      <c r="M17" s="275"/>
      <c r="N17" s="369"/>
      <c r="O17" s="279">
        <f t="shared" si="5"/>
        <v>0</v>
      </c>
      <c r="P17" s="35"/>
      <c r="Q17" s="275"/>
      <c r="R17" s="369"/>
      <c r="S17" s="279">
        <f t="shared" si="6"/>
        <v>0</v>
      </c>
      <c r="T17" s="35"/>
      <c r="U17" s="275"/>
      <c r="V17" s="369"/>
      <c r="W17" s="279">
        <f t="shared" si="7"/>
        <v>0</v>
      </c>
      <c r="X17" s="35"/>
      <c r="Y17" s="275"/>
      <c r="Z17" s="369"/>
      <c r="AA17" s="279">
        <f t="shared" si="8"/>
        <v>0</v>
      </c>
      <c r="AB17" s="35"/>
      <c r="AC17" s="275"/>
      <c r="AD17" s="369"/>
      <c r="AE17" s="279">
        <f t="shared" si="9"/>
        <v>0</v>
      </c>
      <c r="AF17" s="35"/>
      <c r="AG17" s="275"/>
      <c r="AH17" s="369"/>
      <c r="AI17" s="279">
        <f t="shared" si="10"/>
        <v>0</v>
      </c>
      <c r="AJ17" s="35"/>
      <c r="AK17" s="275"/>
      <c r="AL17" s="369"/>
      <c r="AM17" s="279">
        <f t="shared" si="11"/>
        <v>0</v>
      </c>
      <c r="AN17" s="35"/>
      <c r="AO17" s="275"/>
      <c r="AP17" s="369"/>
      <c r="AQ17" s="279">
        <f t="shared" si="12"/>
        <v>0</v>
      </c>
      <c r="AR17" s="35"/>
      <c r="AS17" s="275"/>
      <c r="AT17" s="369"/>
      <c r="AU17" s="279">
        <f t="shared" si="13"/>
        <v>0</v>
      </c>
      <c r="AV17" s="35"/>
      <c r="AW17" s="275"/>
      <c r="AX17" s="369"/>
      <c r="AY17" s="279">
        <f t="shared" si="14"/>
        <v>0</v>
      </c>
      <c r="AZ17" s="35"/>
      <c r="BA17" s="275"/>
      <c r="BB17" s="369"/>
      <c r="BC17" s="279">
        <f t="shared" si="15"/>
        <v>0</v>
      </c>
      <c r="BD17" s="69">
        <f t="shared" si="0"/>
        <v>0</v>
      </c>
      <c r="BE17" s="69">
        <f t="shared" si="1"/>
        <v>0</v>
      </c>
      <c r="BF17" s="69">
        <f t="shared" si="2"/>
        <v>0</v>
      </c>
      <c r="BG17" s="114">
        <f t="shared" si="3"/>
        <v>0</v>
      </c>
    </row>
    <row r="18" spans="1:59" ht="18" customHeight="1" x14ac:dyDescent="0.2">
      <c r="A18" s="164"/>
      <c r="B18" s="166"/>
      <c r="C18" s="166"/>
      <c r="D18" s="166"/>
      <c r="E18" s="167"/>
      <c r="F18" s="168"/>
      <c r="G18" s="300"/>
      <c r="H18" s="23"/>
      <c r="I18" s="358"/>
      <c r="J18" s="333"/>
      <c r="K18" s="279">
        <f t="shared" si="4"/>
        <v>0</v>
      </c>
      <c r="L18" s="35"/>
      <c r="M18" s="275"/>
      <c r="N18" s="369"/>
      <c r="O18" s="279">
        <f t="shared" si="5"/>
        <v>0</v>
      </c>
      <c r="P18" s="35"/>
      <c r="Q18" s="275"/>
      <c r="R18" s="369"/>
      <c r="S18" s="279">
        <f t="shared" si="6"/>
        <v>0</v>
      </c>
      <c r="T18" s="35"/>
      <c r="U18" s="275"/>
      <c r="V18" s="369"/>
      <c r="W18" s="279">
        <f t="shared" si="7"/>
        <v>0</v>
      </c>
      <c r="X18" s="35"/>
      <c r="Y18" s="275"/>
      <c r="Z18" s="369"/>
      <c r="AA18" s="279">
        <f t="shared" si="8"/>
        <v>0</v>
      </c>
      <c r="AB18" s="35"/>
      <c r="AC18" s="275"/>
      <c r="AD18" s="369"/>
      <c r="AE18" s="279">
        <f t="shared" si="9"/>
        <v>0</v>
      </c>
      <c r="AF18" s="35"/>
      <c r="AG18" s="275"/>
      <c r="AH18" s="369"/>
      <c r="AI18" s="279">
        <f t="shared" si="10"/>
        <v>0</v>
      </c>
      <c r="AJ18" s="35"/>
      <c r="AK18" s="275"/>
      <c r="AL18" s="369"/>
      <c r="AM18" s="279">
        <f t="shared" si="11"/>
        <v>0</v>
      </c>
      <c r="AN18" s="35"/>
      <c r="AO18" s="275"/>
      <c r="AP18" s="369"/>
      <c r="AQ18" s="279">
        <f t="shared" si="12"/>
        <v>0</v>
      </c>
      <c r="AR18" s="35"/>
      <c r="AS18" s="275"/>
      <c r="AT18" s="369"/>
      <c r="AU18" s="279">
        <f t="shared" si="13"/>
        <v>0</v>
      </c>
      <c r="AV18" s="35"/>
      <c r="AW18" s="275"/>
      <c r="AX18" s="369"/>
      <c r="AY18" s="279">
        <f t="shared" si="14"/>
        <v>0</v>
      </c>
      <c r="AZ18" s="35"/>
      <c r="BA18" s="275"/>
      <c r="BB18" s="369"/>
      <c r="BC18" s="279">
        <f t="shared" si="15"/>
        <v>0</v>
      </c>
      <c r="BD18" s="69">
        <f t="shared" si="0"/>
        <v>0</v>
      </c>
      <c r="BE18" s="69">
        <f t="shared" si="1"/>
        <v>0</v>
      </c>
      <c r="BF18" s="69">
        <f t="shared" si="2"/>
        <v>0</v>
      </c>
      <c r="BG18" s="114">
        <f t="shared" si="3"/>
        <v>0</v>
      </c>
    </row>
    <row r="19" spans="1:59" ht="18" customHeight="1" x14ac:dyDescent="0.2">
      <c r="A19" s="164"/>
      <c r="B19" s="166"/>
      <c r="C19" s="166"/>
      <c r="D19" s="166"/>
      <c r="E19" s="167"/>
      <c r="F19" s="168"/>
      <c r="G19" s="300"/>
      <c r="H19" s="23"/>
      <c r="I19" s="358"/>
      <c r="J19" s="333"/>
      <c r="K19" s="279">
        <f t="shared" si="4"/>
        <v>0</v>
      </c>
      <c r="L19" s="35"/>
      <c r="M19" s="275"/>
      <c r="N19" s="369"/>
      <c r="O19" s="279">
        <f t="shared" si="5"/>
        <v>0</v>
      </c>
      <c r="P19" s="35"/>
      <c r="Q19" s="275"/>
      <c r="R19" s="369"/>
      <c r="S19" s="279">
        <f t="shared" si="6"/>
        <v>0</v>
      </c>
      <c r="T19" s="35"/>
      <c r="U19" s="275"/>
      <c r="V19" s="369"/>
      <c r="W19" s="279">
        <f t="shared" si="7"/>
        <v>0</v>
      </c>
      <c r="X19" s="35"/>
      <c r="Y19" s="275"/>
      <c r="Z19" s="369"/>
      <c r="AA19" s="279">
        <f t="shared" si="8"/>
        <v>0</v>
      </c>
      <c r="AB19" s="35"/>
      <c r="AC19" s="275"/>
      <c r="AD19" s="369"/>
      <c r="AE19" s="279">
        <f t="shared" si="9"/>
        <v>0</v>
      </c>
      <c r="AF19" s="35"/>
      <c r="AG19" s="275"/>
      <c r="AH19" s="369"/>
      <c r="AI19" s="279">
        <f t="shared" si="10"/>
        <v>0</v>
      </c>
      <c r="AJ19" s="35"/>
      <c r="AK19" s="275"/>
      <c r="AL19" s="369"/>
      <c r="AM19" s="279">
        <f t="shared" si="11"/>
        <v>0</v>
      </c>
      <c r="AN19" s="35"/>
      <c r="AO19" s="275"/>
      <c r="AP19" s="369"/>
      <c r="AQ19" s="279">
        <f t="shared" si="12"/>
        <v>0</v>
      </c>
      <c r="AR19" s="35"/>
      <c r="AS19" s="275"/>
      <c r="AT19" s="369"/>
      <c r="AU19" s="279">
        <f t="shared" si="13"/>
        <v>0</v>
      </c>
      <c r="AV19" s="35"/>
      <c r="AW19" s="275"/>
      <c r="AX19" s="369"/>
      <c r="AY19" s="279">
        <f t="shared" si="14"/>
        <v>0</v>
      </c>
      <c r="AZ19" s="35"/>
      <c r="BA19" s="275"/>
      <c r="BB19" s="369"/>
      <c r="BC19" s="279">
        <f t="shared" si="15"/>
        <v>0</v>
      </c>
      <c r="BD19" s="69">
        <f t="shared" si="0"/>
        <v>0</v>
      </c>
      <c r="BE19" s="69">
        <f t="shared" si="1"/>
        <v>0</v>
      </c>
      <c r="BF19" s="69">
        <f t="shared" si="2"/>
        <v>0</v>
      </c>
      <c r="BG19" s="114">
        <f t="shared" si="3"/>
        <v>0</v>
      </c>
    </row>
    <row r="20" spans="1:59" ht="18" customHeight="1" x14ac:dyDescent="0.2">
      <c r="A20" s="164"/>
      <c r="B20" s="166"/>
      <c r="C20" s="166"/>
      <c r="D20" s="166"/>
      <c r="E20" s="167"/>
      <c r="F20" s="168"/>
      <c r="G20" s="300"/>
      <c r="H20" s="23"/>
      <c r="I20" s="358"/>
      <c r="J20" s="333"/>
      <c r="K20" s="279">
        <f t="shared" si="4"/>
        <v>0</v>
      </c>
      <c r="L20" s="35"/>
      <c r="M20" s="275"/>
      <c r="N20" s="369"/>
      <c r="O20" s="279">
        <f t="shared" si="5"/>
        <v>0</v>
      </c>
      <c r="P20" s="35"/>
      <c r="Q20" s="275"/>
      <c r="R20" s="369"/>
      <c r="S20" s="279">
        <f t="shared" si="6"/>
        <v>0</v>
      </c>
      <c r="T20" s="35"/>
      <c r="U20" s="275"/>
      <c r="V20" s="369"/>
      <c r="W20" s="279">
        <f t="shared" si="7"/>
        <v>0</v>
      </c>
      <c r="X20" s="35"/>
      <c r="Y20" s="275"/>
      <c r="Z20" s="369"/>
      <c r="AA20" s="279">
        <f t="shared" si="8"/>
        <v>0</v>
      </c>
      <c r="AB20" s="35"/>
      <c r="AC20" s="275"/>
      <c r="AD20" s="369"/>
      <c r="AE20" s="279">
        <f t="shared" si="9"/>
        <v>0</v>
      </c>
      <c r="AF20" s="35"/>
      <c r="AG20" s="275"/>
      <c r="AH20" s="369"/>
      <c r="AI20" s="279">
        <f t="shared" si="10"/>
        <v>0</v>
      </c>
      <c r="AJ20" s="35"/>
      <c r="AK20" s="275"/>
      <c r="AL20" s="369"/>
      <c r="AM20" s="279">
        <f t="shared" si="11"/>
        <v>0</v>
      </c>
      <c r="AN20" s="35"/>
      <c r="AO20" s="275"/>
      <c r="AP20" s="369"/>
      <c r="AQ20" s="279">
        <f t="shared" si="12"/>
        <v>0</v>
      </c>
      <c r="AR20" s="35"/>
      <c r="AS20" s="275"/>
      <c r="AT20" s="369"/>
      <c r="AU20" s="279">
        <f t="shared" si="13"/>
        <v>0</v>
      </c>
      <c r="AV20" s="35"/>
      <c r="AW20" s="275"/>
      <c r="AX20" s="369"/>
      <c r="AY20" s="279">
        <f t="shared" si="14"/>
        <v>0</v>
      </c>
      <c r="AZ20" s="35"/>
      <c r="BA20" s="275"/>
      <c r="BB20" s="369"/>
      <c r="BC20" s="279">
        <f t="shared" si="15"/>
        <v>0</v>
      </c>
      <c r="BD20" s="69">
        <f t="shared" si="0"/>
        <v>0</v>
      </c>
      <c r="BE20" s="69">
        <f t="shared" si="1"/>
        <v>0</v>
      </c>
      <c r="BF20" s="69">
        <f t="shared" si="2"/>
        <v>0</v>
      </c>
      <c r="BG20" s="114">
        <f t="shared" si="3"/>
        <v>0</v>
      </c>
    </row>
    <row r="21" spans="1:59" ht="18" customHeight="1" x14ac:dyDescent="0.2">
      <c r="A21" s="164"/>
      <c r="B21" s="166"/>
      <c r="C21" s="166"/>
      <c r="D21" s="166"/>
      <c r="E21" s="167"/>
      <c r="F21" s="168"/>
      <c r="G21" s="300"/>
      <c r="H21" s="23"/>
      <c r="I21" s="358"/>
      <c r="J21" s="333"/>
      <c r="K21" s="279">
        <f t="shared" si="4"/>
        <v>0</v>
      </c>
      <c r="L21" s="35"/>
      <c r="M21" s="275"/>
      <c r="N21" s="369"/>
      <c r="O21" s="279">
        <f t="shared" si="5"/>
        <v>0</v>
      </c>
      <c r="P21" s="35"/>
      <c r="Q21" s="275"/>
      <c r="R21" s="369"/>
      <c r="S21" s="279">
        <f t="shared" si="6"/>
        <v>0</v>
      </c>
      <c r="T21" s="35"/>
      <c r="U21" s="275"/>
      <c r="V21" s="369"/>
      <c r="W21" s="279">
        <f t="shared" si="7"/>
        <v>0</v>
      </c>
      <c r="X21" s="35"/>
      <c r="Y21" s="275"/>
      <c r="Z21" s="369"/>
      <c r="AA21" s="279">
        <f t="shared" si="8"/>
        <v>0</v>
      </c>
      <c r="AB21" s="35"/>
      <c r="AC21" s="275"/>
      <c r="AD21" s="369"/>
      <c r="AE21" s="279">
        <f t="shared" si="9"/>
        <v>0</v>
      </c>
      <c r="AF21" s="35"/>
      <c r="AG21" s="275"/>
      <c r="AH21" s="369"/>
      <c r="AI21" s="279">
        <f t="shared" si="10"/>
        <v>0</v>
      </c>
      <c r="AJ21" s="35"/>
      <c r="AK21" s="275"/>
      <c r="AL21" s="369"/>
      <c r="AM21" s="279">
        <f t="shared" si="11"/>
        <v>0</v>
      </c>
      <c r="AN21" s="35"/>
      <c r="AO21" s="275"/>
      <c r="AP21" s="369"/>
      <c r="AQ21" s="279">
        <f t="shared" si="12"/>
        <v>0</v>
      </c>
      <c r="AR21" s="35"/>
      <c r="AS21" s="275"/>
      <c r="AT21" s="369"/>
      <c r="AU21" s="279">
        <f t="shared" si="13"/>
        <v>0</v>
      </c>
      <c r="AV21" s="35"/>
      <c r="AW21" s="275"/>
      <c r="AX21" s="369"/>
      <c r="AY21" s="279">
        <f t="shared" si="14"/>
        <v>0</v>
      </c>
      <c r="AZ21" s="35"/>
      <c r="BA21" s="275"/>
      <c r="BB21" s="369"/>
      <c r="BC21" s="279">
        <f t="shared" si="15"/>
        <v>0</v>
      </c>
      <c r="BD21" s="69">
        <f t="shared" si="0"/>
        <v>0</v>
      </c>
      <c r="BE21" s="69">
        <f t="shared" si="1"/>
        <v>0</v>
      </c>
      <c r="BF21" s="69">
        <f t="shared" si="2"/>
        <v>0</v>
      </c>
      <c r="BG21" s="114">
        <f t="shared" si="3"/>
        <v>0</v>
      </c>
    </row>
    <row r="22" spans="1:59" ht="18" customHeight="1" x14ac:dyDescent="0.2">
      <c r="A22" s="164"/>
      <c r="B22" s="166"/>
      <c r="C22" s="166"/>
      <c r="D22" s="166"/>
      <c r="E22" s="167"/>
      <c r="F22" s="168"/>
      <c r="G22" s="300"/>
      <c r="H22" s="23"/>
      <c r="I22" s="358"/>
      <c r="J22" s="333"/>
      <c r="K22" s="279">
        <f t="shared" si="4"/>
        <v>0</v>
      </c>
      <c r="L22" s="35"/>
      <c r="M22" s="275"/>
      <c r="N22" s="369"/>
      <c r="O22" s="279">
        <f t="shared" si="5"/>
        <v>0</v>
      </c>
      <c r="P22" s="35"/>
      <c r="Q22" s="275"/>
      <c r="R22" s="369"/>
      <c r="S22" s="279">
        <f t="shared" si="6"/>
        <v>0</v>
      </c>
      <c r="T22" s="35"/>
      <c r="U22" s="275"/>
      <c r="V22" s="369"/>
      <c r="W22" s="279">
        <f t="shared" si="7"/>
        <v>0</v>
      </c>
      <c r="X22" s="35"/>
      <c r="Y22" s="275"/>
      <c r="Z22" s="369"/>
      <c r="AA22" s="279">
        <f t="shared" si="8"/>
        <v>0</v>
      </c>
      <c r="AB22" s="35"/>
      <c r="AC22" s="275"/>
      <c r="AD22" s="369"/>
      <c r="AE22" s="279">
        <f t="shared" si="9"/>
        <v>0</v>
      </c>
      <c r="AF22" s="35"/>
      <c r="AG22" s="275"/>
      <c r="AH22" s="369"/>
      <c r="AI22" s="279">
        <f t="shared" si="10"/>
        <v>0</v>
      </c>
      <c r="AJ22" s="35"/>
      <c r="AK22" s="275"/>
      <c r="AL22" s="369"/>
      <c r="AM22" s="279">
        <f t="shared" si="11"/>
        <v>0</v>
      </c>
      <c r="AN22" s="35"/>
      <c r="AO22" s="275"/>
      <c r="AP22" s="369"/>
      <c r="AQ22" s="279">
        <f t="shared" si="12"/>
        <v>0</v>
      </c>
      <c r="AR22" s="35"/>
      <c r="AS22" s="275"/>
      <c r="AT22" s="369"/>
      <c r="AU22" s="279">
        <f t="shared" si="13"/>
        <v>0</v>
      </c>
      <c r="AV22" s="35"/>
      <c r="AW22" s="275"/>
      <c r="AX22" s="369"/>
      <c r="AY22" s="279">
        <f t="shared" si="14"/>
        <v>0</v>
      </c>
      <c r="AZ22" s="35"/>
      <c r="BA22" s="275"/>
      <c r="BB22" s="369"/>
      <c r="BC22" s="279">
        <f t="shared" si="15"/>
        <v>0</v>
      </c>
      <c r="BD22" s="69">
        <f t="shared" si="0"/>
        <v>0</v>
      </c>
      <c r="BE22" s="69">
        <f t="shared" si="1"/>
        <v>0</v>
      </c>
      <c r="BF22" s="69">
        <f t="shared" si="2"/>
        <v>0</v>
      </c>
      <c r="BG22" s="114">
        <f t="shared" si="3"/>
        <v>0</v>
      </c>
    </row>
    <row r="23" spans="1:59" ht="18" customHeight="1" x14ac:dyDescent="0.2">
      <c r="A23" s="164"/>
      <c r="B23" s="166"/>
      <c r="C23" s="166"/>
      <c r="D23" s="166"/>
      <c r="E23" s="167"/>
      <c r="F23" s="168"/>
      <c r="G23" s="300"/>
      <c r="H23" s="23"/>
      <c r="I23" s="358"/>
      <c r="J23" s="333"/>
      <c r="K23" s="279">
        <f t="shared" si="4"/>
        <v>0</v>
      </c>
      <c r="L23" s="35"/>
      <c r="M23" s="275"/>
      <c r="N23" s="369"/>
      <c r="O23" s="279">
        <f t="shared" si="5"/>
        <v>0</v>
      </c>
      <c r="P23" s="35"/>
      <c r="Q23" s="275"/>
      <c r="R23" s="369"/>
      <c r="S23" s="279">
        <f t="shared" si="6"/>
        <v>0</v>
      </c>
      <c r="T23" s="35"/>
      <c r="U23" s="275"/>
      <c r="V23" s="369"/>
      <c r="W23" s="279">
        <f t="shared" si="7"/>
        <v>0</v>
      </c>
      <c r="X23" s="35"/>
      <c r="Y23" s="275"/>
      <c r="Z23" s="369"/>
      <c r="AA23" s="279">
        <f t="shared" si="8"/>
        <v>0</v>
      </c>
      <c r="AB23" s="35"/>
      <c r="AC23" s="275"/>
      <c r="AD23" s="369"/>
      <c r="AE23" s="279">
        <f t="shared" si="9"/>
        <v>0</v>
      </c>
      <c r="AF23" s="35"/>
      <c r="AG23" s="275"/>
      <c r="AH23" s="369"/>
      <c r="AI23" s="279">
        <f t="shared" si="10"/>
        <v>0</v>
      </c>
      <c r="AJ23" s="35"/>
      <c r="AK23" s="275"/>
      <c r="AL23" s="369"/>
      <c r="AM23" s="279">
        <f t="shared" si="11"/>
        <v>0</v>
      </c>
      <c r="AN23" s="35"/>
      <c r="AO23" s="275"/>
      <c r="AP23" s="369"/>
      <c r="AQ23" s="279">
        <f t="shared" si="12"/>
        <v>0</v>
      </c>
      <c r="AR23" s="35"/>
      <c r="AS23" s="275"/>
      <c r="AT23" s="369"/>
      <c r="AU23" s="279">
        <f t="shared" si="13"/>
        <v>0</v>
      </c>
      <c r="AV23" s="35"/>
      <c r="AW23" s="275"/>
      <c r="AX23" s="369"/>
      <c r="AY23" s="279">
        <f t="shared" si="14"/>
        <v>0</v>
      </c>
      <c r="AZ23" s="35"/>
      <c r="BA23" s="275"/>
      <c r="BB23" s="369"/>
      <c r="BC23" s="279">
        <f t="shared" si="15"/>
        <v>0</v>
      </c>
      <c r="BD23" s="69">
        <f t="shared" si="0"/>
        <v>0</v>
      </c>
      <c r="BE23" s="69">
        <f t="shared" si="1"/>
        <v>0</v>
      </c>
      <c r="BF23" s="69">
        <f t="shared" si="2"/>
        <v>0</v>
      </c>
      <c r="BG23" s="114">
        <f t="shared" si="3"/>
        <v>0</v>
      </c>
    </row>
    <row r="24" spans="1:59" ht="18" customHeight="1" x14ac:dyDescent="0.2">
      <c r="A24" s="164"/>
      <c r="B24" s="166"/>
      <c r="C24" s="166"/>
      <c r="D24" s="166"/>
      <c r="E24" s="167"/>
      <c r="F24" s="168"/>
      <c r="G24" s="300"/>
      <c r="H24" s="23"/>
      <c r="I24" s="358"/>
      <c r="J24" s="333"/>
      <c r="K24" s="279">
        <f t="shared" si="4"/>
        <v>0</v>
      </c>
      <c r="L24" s="35"/>
      <c r="M24" s="275"/>
      <c r="N24" s="369"/>
      <c r="O24" s="279">
        <f t="shared" si="5"/>
        <v>0</v>
      </c>
      <c r="P24" s="35"/>
      <c r="Q24" s="275"/>
      <c r="R24" s="369"/>
      <c r="S24" s="279">
        <f t="shared" si="6"/>
        <v>0</v>
      </c>
      <c r="T24" s="35"/>
      <c r="U24" s="275"/>
      <c r="V24" s="369"/>
      <c r="W24" s="279">
        <f t="shared" si="7"/>
        <v>0</v>
      </c>
      <c r="X24" s="35"/>
      <c r="Y24" s="275"/>
      <c r="Z24" s="369"/>
      <c r="AA24" s="279">
        <f t="shared" si="8"/>
        <v>0</v>
      </c>
      <c r="AB24" s="35"/>
      <c r="AC24" s="275"/>
      <c r="AD24" s="369"/>
      <c r="AE24" s="279">
        <f t="shared" si="9"/>
        <v>0</v>
      </c>
      <c r="AF24" s="35"/>
      <c r="AG24" s="275"/>
      <c r="AH24" s="369"/>
      <c r="AI24" s="279">
        <f t="shared" si="10"/>
        <v>0</v>
      </c>
      <c r="AJ24" s="35"/>
      <c r="AK24" s="275"/>
      <c r="AL24" s="369"/>
      <c r="AM24" s="279">
        <f t="shared" si="11"/>
        <v>0</v>
      </c>
      <c r="AN24" s="35"/>
      <c r="AO24" s="275"/>
      <c r="AP24" s="369"/>
      <c r="AQ24" s="279">
        <f t="shared" si="12"/>
        <v>0</v>
      </c>
      <c r="AR24" s="35"/>
      <c r="AS24" s="275"/>
      <c r="AT24" s="369"/>
      <c r="AU24" s="279">
        <f t="shared" si="13"/>
        <v>0</v>
      </c>
      <c r="AV24" s="35"/>
      <c r="AW24" s="275"/>
      <c r="AX24" s="369"/>
      <c r="AY24" s="279">
        <f t="shared" si="14"/>
        <v>0</v>
      </c>
      <c r="AZ24" s="35"/>
      <c r="BA24" s="275"/>
      <c r="BB24" s="369"/>
      <c r="BC24" s="279">
        <f t="shared" si="15"/>
        <v>0</v>
      </c>
      <c r="BD24" s="69">
        <f t="shared" si="0"/>
        <v>0</v>
      </c>
      <c r="BE24" s="69">
        <f t="shared" si="1"/>
        <v>0</v>
      </c>
      <c r="BF24" s="69">
        <f t="shared" si="2"/>
        <v>0</v>
      </c>
      <c r="BG24" s="114">
        <f t="shared" si="3"/>
        <v>0</v>
      </c>
    </row>
    <row r="25" spans="1:59" ht="18" customHeight="1" x14ac:dyDescent="0.2">
      <c r="A25" s="164"/>
      <c r="B25" s="166"/>
      <c r="C25" s="166"/>
      <c r="D25" s="166"/>
      <c r="E25" s="167"/>
      <c r="F25" s="168"/>
      <c r="G25" s="300"/>
      <c r="H25" s="23"/>
      <c r="I25" s="358"/>
      <c r="J25" s="333"/>
      <c r="K25" s="279">
        <f t="shared" si="4"/>
        <v>0</v>
      </c>
      <c r="L25" s="35"/>
      <c r="M25" s="275"/>
      <c r="N25" s="369"/>
      <c r="O25" s="279">
        <f t="shared" si="5"/>
        <v>0</v>
      </c>
      <c r="P25" s="35"/>
      <c r="Q25" s="275"/>
      <c r="R25" s="369"/>
      <c r="S25" s="279">
        <f t="shared" si="6"/>
        <v>0</v>
      </c>
      <c r="T25" s="35"/>
      <c r="U25" s="275"/>
      <c r="V25" s="369"/>
      <c r="W25" s="279">
        <f t="shared" si="7"/>
        <v>0</v>
      </c>
      <c r="X25" s="35"/>
      <c r="Y25" s="275"/>
      <c r="Z25" s="369"/>
      <c r="AA25" s="279">
        <f t="shared" si="8"/>
        <v>0</v>
      </c>
      <c r="AB25" s="35"/>
      <c r="AC25" s="275"/>
      <c r="AD25" s="369"/>
      <c r="AE25" s="279">
        <f t="shared" si="9"/>
        <v>0</v>
      </c>
      <c r="AF25" s="35"/>
      <c r="AG25" s="275"/>
      <c r="AH25" s="369"/>
      <c r="AI25" s="279">
        <f t="shared" si="10"/>
        <v>0</v>
      </c>
      <c r="AJ25" s="35"/>
      <c r="AK25" s="275"/>
      <c r="AL25" s="369"/>
      <c r="AM25" s="279">
        <f t="shared" si="11"/>
        <v>0</v>
      </c>
      <c r="AN25" s="35"/>
      <c r="AO25" s="275"/>
      <c r="AP25" s="369"/>
      <c r="AQ25" s="279">
        <f t="shared" si="12"/>
        <v>0</v>
      </c>
      <c r="AR25" s="35"/>
      <c r="AS25" s="275"/>
      <c r="AT25" s="369"/>
      <c r="AU25" s="279">
        <f t="shared" si="13"/>
        <v>0</v>
      </c>
      <c r="AV25" s="35"/>
      <c r="AW25" s="275"/>
      <c r="AX25" s="369"/>
      <c r="AY25" s="279">
        <f t="shared" si="14"/>
        <v>0</v>
      </c>
      <c r="AZ25" s="35"/>
      <c r="BA25" s="275"/>
      <c r="BB25" s="369"/>
      <c r="BC25" s="279">
        <f t="shared" si="15"/>
        <v>0</v>
      </c>
      <c r="BD25" s="69">
        <f t="shared" si="0"/>
        <v>0</v>
      </c>
      <c r="BE25" s="69">
        <f t="shared" si="1"/>
        <v>0</v>
      </c>
      <c r="BF25" s="69">
        <f t="shared" si="2"/>
        <v>0</v>
      </c>
      <c r="BG25" s="114">
        <f t="shared" si="3"/>
        <v>0</v>
      </c>
    </row>
    <row r="26" spans="1:59" ht="18" customHeight="1" x14ac:dyDescent="0.2">
      <c r="A26" s="164"/>
      <c r="B26" s="166"/>
      <c r="C26" s="166"/>
      <c r="D26" s="166"/>
      <c r="E26" s="167"/>
      <c r="F26" s="168"/>
      <c r="G26" s="300"/>
      <c r="H26" s="23"/>
      <c r="I26" s="358"/>
      <c r="J26" s="333"/>
      <c r="K26" s="279">
        <f t="shared" si="4"/>
        <v>0</v>
      </c>
      <c r="L26" s="35"/>
      <c r="M26" s="275"/>
      <c r="N26" s="369"/>
      <c r="O26" s="279">
        <f t="shared" si="5"/>
        <v>0</v>
      </c>
      <c r="P26" s="35"/>
      <c r="Q26" s="275"/>
      <c r="R26" s="369"/>
      <c r="S26" s="279">
        <f t="shared" si="6"/>
        <v>0</v>
      </c>
      <c r="T26" s="35"/>
      <c r="U26" s="275"/>
      <c r="V26" s="369"/>
      <c r="W26" s="279">
        <f t="shared" si="7"/>
        <v>0</v>
      </c>
      <c r="X26" s="35"/>
      <c r="Y26" s="275"/>
      <c r="Z26" s="369"/>
      <c r="AA26" s="279">
        <f t="shared" si="8"/>
        <v>0</v>
      </c>
      <c r="AB26" s="35"/>
      <c r="AC26" s="275"/>
      <c r="AD26" s="369"/>
      <c r="AE26" s="279">
        <f t="shared" si="9"/>
        <v>0</v>
      </c>
      <c r="AF26" s="35"/>
      <c r="AG26" s="275"/>
      <c r="AH26" s="369"/>
      <c r="AI26" s="279">
        <f t="shared" si="10"/>
        <v>0</v>
      </c>
      <c r="AJ26" s="35"/>
      <c r="AK26" s="275"/>
      <c r="AL26" s="369"/>
      <c r="AM26" s="279">
        <f t="shared" si="11"/>
        <v>0</v>
      </c>
      <c r="AN26" s="35"/>
      <c r="AO26" s="275"/>
      <c r="AP26" s="369"/>
      <c r="AQ26" s="279">
        <f t="shared" si="12"/>
        <v>0</v>
      </c>
      <c r="AR26" s="35"/>
      <c r="AS26" s="275"/>
      <c r="AT26" s="369"/>
      <c r="AU26" s="279">
        <f t="shared" si="13"/>
        <v>0</v>
      </c>
      <c r="AV26" s="35"/>
      <c r="AW26" s="275"/>
      <c r="AX26" s="369"/>
      <c r="AY26" s="279">
        <f t="shared" si="14"/>
        <v>0</v>
      </c>
      <c r="AZ26" s="35"/>
      <c r="BA26" s="275"/>
      <c r="BB26" s="369"/>
      <c r="BC26" s="279">
        <f t="shared" si="15"/>
        <v>0</v>
      </c>
      <c r="BD26" s="69">
        <f t="shared" si="0"/>
        <v>0</v>
      </c>
      <c r="BE26" s="69">
        <f t="shared" si="1"/>
        <v>0</v>
      </c>
      <c r="BF26" s="69">
        <f t="shared" si="2"/>
        <v>0</v>
      </c>
      <c r="BG26" s="114">
        <f t="shared" si="3"/>
        <v>0</v>
      </c>
    </row>
    <row r="27" spans="1:59" ht="18" customHeight="1" x14ac:dyDescent="0.2">
      <c r="A27" s="164"/>
      <c r="B27" s="166"/>
      <c r="C27" s="166"/>
      <c r="D27" s="166"/>
      <c r="E27" s="167"/>
      <c r="F27" s="168"/>
      <c r="G27" s="300"/>
      <c r="H27" s="23"/>
      <c r="I27" s="358"/>
      <c r="J27" s="333"/>
      <c r="K27" s="279">
        <f t="shared" si="4"/>
        <v>0</v>
      </c>
      <c r="L27" s="35"/>
      <c r="M27" s="275"/>
      <c r="N27" s="369"/>
      <c r="O27" s="279">
        <f t="shared" si="5"/>
        <v>0</v>
      </c>
      <c r="P27" s="35"/>
      <c r="Q27" s="275"/>
      <c r="R27" s="369"/>
      <c r="S27" s="279">
        <f t="shared" si="6"/>
        <v>0</v>
      </c>
      <c r="T27" s="35"/>
      <c r="U27" s="275"/>
      <c r="V27" s="369"/>
      <c r="W27" s="279">
        <f t="shared" si="7"/>
        <v>0</v>
      </c>
      <c r="X27" s="35"/>
      <c r="Y27" s="275"/>
      <c r="Z27" s="369"/>
      <c r="AA27" s="279">
        <f t="shared" si="8"/>
        <v>0</v>
      </c>
      <c r="AB27" s="35"/>
      <c r="AC27" s="275"/>
      <c r="AD27" s="369"/>
      <c r="AE27" s="279">
        <f t="shared" si="9"/>
        <v>0</v>
      </c>
      <c r="AF27" s="35"/>
      <c r="AG27" s="275"/>
      <c r="AH27" s="369"/>
      <c r="AI27" s="279">
        <f t="shared" si="10"/>
        <v>0</v>
      </c>
      <c r="AJ27" s="35"/>
      <c r="AK27" s="275"/>
      <c r="AL27" s="369"/>
      <c r="AM27" s="279">
        <f t="shared" si="11"/>
        <v>0</v>
      </c>
      <c r="AN27" s="35"/>
      <c r="AO27" s="275"/>
      <c r="AP27" s="369"/>
      <c r="AQ27" s="279">
        <f t="shared" si="12"/>
        <v>0</v>
      </c>
      <c r="AR27" s="35"/>
      <c r="AS27" s="275"/>
      <c r="AT27" s="369"/>
      <c r="AU27" s="279">
        <f t="shared" si="13"/>
        <v>0</v>
      </c>
      <c r="AV27" s="35"/>
      <c r="AW27" s="275"/>
      <c r="AX27" s="369"/>
      <c r="AY27" s="279">
        <f t="shared" si="14"/>
        <v>0</v>
      </c>
      <c r="AZ27" s="35"/>
      <c r="BA27" s="275"/>
      <c r="BB27" s="369"/>
      <c r="BC27" s="279">
        <f t="shared" si="15"/>
        <v>0</v>
      </c>
      <c r="BD27" s="69">
        <f t="shared" si="0"/>
        <v>0</v>
      </c>
      <c r="BE27" s="69">
        <f t="shared" si="1"/>
        <v>0</v>
      </c>
      <c r="BF27" s="69">
        <f t="shared" si="2"/>
        <v>0</v>
      </c>
      <c r="BG27" s="114">
        <f t="shared" si="3"/>
        <v>0</v>
      </c>
    </row>
    <row r="28" spans="1:59" ht="18" customHeight="1" x14ac:dyDescent="0.2">
      <c r="A28" s="164"/>
      <c r="B28" s="166"/>
      <c r="C28" s="166"/>
      <c r="D28" s="166"/>
      <c r="E28" s="167"/>
      <c r="F28" s="168"/>
      <c r="G28" s="300"/>
      <c r="H28" s="23"/>
      <c r="I28" s="358"/>
      <c r="J28" s="333"/>
      <c r="K28" s="279">
        <f t="shared" si="4"/>
        <v>0</v>
      </c>
      <c r="L28" s="35"/>
      <c r="M28" s="275"/>
      <c r="N28" s="369"/>
      <c r="O28" s="279">
        <f t="shared" si="5"/>
        <v>0</v>
      </c>
      <c r="P28" s="35"/>
      <c r="Q28" s="275"/>
      <c r="R28" s="369"/>
      <c r="S28" s="279">
        <f t="shared" si="6"/>
        <v>0</v>
      </c>
      <c r="T28" s="35"/>
      <c r="U28" s="275"/>
      <c r="V28" s="369"/>
      <c r="W28" s="279">
        <f t="shared" si="7"/>
        <v>0</v>
      </c>
      <c r="X28" s="35"/>
      <c r="Y28" s="275"/>
      <c r="Z28" s="369"/>
      <c r="AA28" s="279">
        <f t="shared" si="8"/>
        <v>0</v>
      </c>
      <c r="AB28" s="35"/>
      <c r="AC28" s="275"/>
      <c r="AD28" s="369"/>
      <c r="AE28" s="279">
        <f t="shared" si="9"/>
        <v>0</v>
      </c>
      <c r="AF28" s="35"/>
      <c r="AG28" s="275"/>
      <c r="AH28" s="369"/>
      <c r="AI28" s="279">
        <f t="shared" si="10"/>
        <v>0</v>
      </c>
      <c r="AJ28" s="35"/>
      <c r="AK28" s="275"/>
      <c r="AL28" s="369"/>
      <c r="AM28" s="279">
        <f t="shared" si="11"/>
        <v>0</v>
      </c>
      <c r="AN28" s="35"/>
      <c r="AO28" s="275"/>
      <c r="AP28" s="369"/>
      <c r="AQ28" s="279">
        <f t="shared" si="12"/>
        <v>0</v>
      </c>
      <c r="AR28" s="35"/>
      <c r="AS28" s="275"/>
      <c r="AT28" s="369"/>
      <c r="AU28" s="279">
        <f t="shared" si="13"/>
        <v>0</v>
      </c>
      <c r="AV28" s="35"/>
      <c r="AW28" s="275"/>
      <c r="AX28" s="369"/>
      <c r="AY28" s="279">
        <f t="shared" si="14"/>
        <v>0</v>
      </c>
      <c r="AZ28" s="35"/>
      <c r="BA28" s="275"/>
      <c r="BB28" s="369"/>
      <c r="BC28" s="279">
        <f t="shared" si="15"/>
        <v>0</v>
      </c>
      <c r="BD28" s="69">
        <f t="shared" si="0"/>
        <v>0</v>
      </c>
      <c r="BE28" s="69">
        <f t="shared" si="1"/>
        <v>0</v>
      </c>
      <c r="BF28" s="69">
        <f t="shared" si="2"/>
        <v>0</v>
      </c>
      <c r="BG28" s="114">
        <f t="shared" si="3"/>
        <v>0</v>
      </c>
    </row>
    <row r="29" spans="1:59" ht="18" customHeight="1" x14ac:dyDescent="0.2">
      <c r="A29" s="164"/>
      <c r="B29" s="166"/>
      <c r="C29" s="166"/>
      <c r="D29" s="166"/>
      <c r="E29" s="167"/>
      <c r="F29" s="168"/>
      <c r="G29" s="300"/>
      <c r="H29" s="23"/>
      <c r="I29" s="358"/>
      <c r="J29" s="333"/>
      <c r="K29" s="279">
        <f t="shared" si="4"/>
        <v>0</v>
      </c>
      <c r="L29" s="35"/>
      <c r="M29" s="275"/>
      <c r="N29" s="369"/>
      <c r="O29" s="279">
        <f t="shared" si="5"/>
        <v>0</v>
      </c>
      <c r="P29" s="35"/>
      <c r="Q29" s="275"/>
      <c r="R29" s="369"/>
      <c r="S29" s="279">
        <f t="shared" si="6"/>
        <v>0</v>
      </c>
      <c r="T29" s="35"/>
      <c r="U29" s="275"/>
      <c r="V29" s="369"/>
      <c r="W29" s="279">
        <f t="shared" si="7"/>
        <v>0</v>
      </c>
      <c r="X29" s="35"/>
      <c r="Y29" s="275"/>
      <c r="Z29" s="369"/>
      <c r="AA29" s="279">
        <f t="shared" si="8"/>
        <v>0</v>
      </c>
      <c r="AB29" s="35"/>
      <c r="AC29" s="275"/>
      <c r="AD29" s="369"/>
      <c r="AE29" s="279">
        <f t="shared" si="9"/>
        <v>0</v>
      </c>
      <c r="AF29" s="35"/>
      <c r="AG29" s="275"/>
      <c r="AH29" s="369"/>
      <c r="AI29" s="279">
        <f t="shared" si="10"/>
        <v>0</v>
      </c>
      <c r="AJ29" s="35"/>
      <c r="AK29" s="275"/>
      <c r="AL29" s="369"/>
      <c r="AM29" s="279">
        <f t="shared" si="11"/>
        <v>0</v>
      </c>
      <c r="AN29" s="35"/>
      <c r="AO29" s="275"/>
      <c r="AP29" s="369"/>
      <c r="AQ29" s="279">
        <f t="shared" si="12"/>
        <v>0</v>
      </c>
      <c r="AR29" s="35"/>
      <c r="AS29" s="275"/>
      <c r="AT29" s="369"/>
      <c r="AU29" s="279">
        <f t="shared" si="13"/>
        <v>0</v>
      </c>
      <c r="AV29" s="35"/>
      <c r="AW29" s="275"/>
      <c r="AX29" s="369"/>
      <c r="AY29" s="279">
        <f t="shared" si="14"/>
        <v>0</v>
      </c>
      <c r="AZ29" s="35"/>
      <c r="BA29" s="275"/>
      <c r="BB29" s="369"/>
      <c r="BC29" s="279">
        <f t="shared" si="15"/>
        <v>0</v>
      </c>
      <c r="BD29" s="69">
        <f t="shared" si="0"/>
        <v>0</v>
      </c>
      <c r="BE29" s="69">
        <f t="shared" si="1"/>
        <v>0</v>
      </c>
      <c r="BF29" s="69">
        <f t="shared" si="2"/>
        <v>0</v>
      </c>
      <c r="BG29" s="114">
        <f t="shared" si="3"/>
        <v>0</v>
      </c>
    </row>
    <row r="30" spans="1:59" ht="18" customHeight="1" x14ac:dyDescent="0.2">
      <c r="A30" s="164"/>
      <c r="B30" s="166"/>
      <c r="C30" s="166"/>
      <c r="D30" s="166"/>
      <c r="E30" s="167"/>
      <c r="F30" s="168"/>
      <c r="G30" s="300"/>
      <c r="H30" s="23"/>
      <c r="I30" s="358"/>
      <c r="J30" s="333"/>
      <c r="K30" s="279">
        <f t="shared" si="4"/>
        <v>0</v>
      </c>
      <c r="L30" s="35"/>
      <c r="M30" s="275"/>
      <c r="N30" s="369"/>
      <c r="O30" s="279">
        <f t="shared" si="5"/>
        <v>0</v>
      </c>
      <c r="P30" s="35"/>
      <c r="Q30" s="275"/>
      <c r="R30" s="369"/>
      <c r="S30" s="279">
        <f t="shared" si="6"/>
        <v>0</v>
      </c>
      <c r="T30" s="35"/>
      <c r="U30" s="275"/>
      <c r="V30" s="369"/>
      <c r="W30" s="279">
        <f t="shared" si="7"/>
        <v>0</v>
      </c>
      <c r="X30" s="35"/>
      <c r="Y30" s="275"/>
      <c r="Z30" s="369"/>
      <c r="AA30" s="279">
        <f t="shared" si="8"/>
        <v>0</v>
      </c>
      <c r="AB30" s="35"/>
      <c r="AC30" s="275"/>
      <c r="AD30" s="369"/>
      <c r="AE30" s="279">
        <f t="shared" si="9"/>
        <v>0</v>
      </c>
      <c r="AF30" s="35"/>
      <c r="AG30" s="275"/>
      <c r="AH30" s="369"/>
      <c r="AI30" s="279">
        <f t="shared" si="10"/>
        <v>0</v>
      </c>
      <c r="AJ30" s="35"/>
      <c r="AK30" s="275"/>
      <c r="AL30" s="369"/>
      <c r="AM30" s="279">
        <f t="shared" si="11"/>
        <v>0</v>
      </c>
      <c r="AN30" s="35"/>
      <c r="AO30" s="275"/>
      <c r="AP30" s="369"/>
      <c r="AQ30" s="279">
        <f t="shared" si="12"/>
        <v>0</v>
      </c>
      <c r="AR30" s="35"/>
      <c r="AS30" s="275"/>
      <c r="AT30" s="369"/>
      <c r="AU30" s="279">
        <f t="shared" si="13"/>
        <v>0</v>
      </c>
      <c r="AV30" s="35"/>
      <c r="AW30" s="275"/>
      <c r="AX30" s="369"/>
      <c r="AY30" s="279">
        <f t="shared" si="14"/>
        <v>0</v>
      </c>
      <c r="AZ30" s="35"/>
      <c r="BA30" s="275"/>
      <c r="BB30" s="369"/>
      <c r="BC30" s="279">
        <f t="shared" si="15"/>
        <v>0</v>
      </c>
      <c r="BD30" s="69">
        <f t="shared" si="0"/>
        <v>0</v>
      </c>
      <c r="BE30" s="69">
        <f t="shared" si="1"/>
        <v>0</v>
      </c>
      <c r="BF30" s="69">
        <f t="shared" si="2"/>
        <v>0</v>
      </c>
      <c r="BG30" s="114">
        <f t="shared" si="3"/>
        <v>0</v>
      </c>
    </row>
    <row r="31" spans="1:59" ht="18" customHeight="1" thickBot="1" x14ac:dyDescent="0.25">
      <c r="A31" s="169"/>
      <c r="B31" s="171"/>
      <c r="C31" s="171"/>
      <c r="D31" s="171"/>
      <c r="E31" s="172"/>
      <c r="F31" s="173"/>
      <c r="G31" s="301"/>
      <c r="H31" s="282"/>
      <c r="I31" s="361"/>
      <c r="J31" s="373"/>
      <c r="K31" s="279">
        <f t="shared" si="4"/>
        <v>0</v>
      </c>
      <c r="L31" s="280"/>
      <c r="M31" s="351"/>
      <c r="N31" s="370"/>
      <c r="O31" s="279">
        <f t="shared" si="5"/>
        <v>0</v>
      </c>
      <c r="P31" s="280"/>
      <c r="Q31" s="278"/>
      <c r="R31" s="370"/>
      <c r="S31" s="279">
        <f t="shared" si="6"/>
        <v>0</v>
      </c>
      <c r="T31" s="280"/>
      <c r="U31" s="278"/>
      <c r="V31" s="370"/>
      <c r="W31" s="279">
        <f t="shared" si="7"/>
        <v>0</v>
      </c>
      <c r="X31" s="280"/>
      <c r="Y31" s="278"/>
      <c r="Z31" s="370"/>
      <c r="AA31" s="279">
        <f t="shared" si="8"/>
        <v>0</v>
      </c>
      <c r="AB31" s="280"/>
      <c r="AC31" s="278"/>
      <c r="AD31" s="370"/>
      <c r="AE31" s="279">
        <f t="shared" si="9"/>
        <v>0</v>
      </c>
      <c r="AF31" s="280"/>
      <c r="AG31" s="278"/>
      <c r="AH31" s="370"/>
      <c r="AI31" s="279">
        <f t="shared" si="10"/>
        <v>0</v>
      </c>
      <c r="AJ31" s="280"/>
      <c r="AK31" s="278"/>
      <c r="AL31" s="370"/>
      <c r="AM31" s="279">
        <f t="shared" si="11"/>
        <v>0</v>
      </c>
      <c r="AN31" s="280"/>
      <c r="AO31" s="278"/>
      <c r="AP31" s="370"/>
      <c r="AQ31" s="279">
        <f t="shared" si="12"/>
        <v>0</v>
      </c>
      <c r="AR31" s="280"/>
      <c r="AS31" s="278"/>
      <c r="AT31" s="370"/>
      <c r="AU31" s="279">
        <f t="shared" si="13"/>
        <v>0</v>
      </c>
      <c r="AV31" s="280"/>
      <c r="AW31" s="278"/>
      <c r="AX31" s="370"/>
      <c r="AY31" s="279">
        <f t="shared" si="14"/>
        <v>0</v>
      </c>
      <c r="AZ31" s="280"/>
      <c r="BA31" s="278"/>
      <c r="BB31" s="370"/>
      <c r="BC31" s="279">
        <f t="shared" si="15"/>
        <v>0</v>
      </c>
      <c r="BD31" s="77">
        <f t="shared" si="0"/>
        <v>0</v>
      </c>
      <c r="BE31" s="77">
        <f t="shared" si="1"/>
        <v>0</v>
      </c>
      <c r="BF31" s="77">
        <f t="shared" si="2"/>
        <v>0</v>
      </c>
      <c r="BG31" s="140">
        <f t="shared" si="3"/>
        <v>0</v>
      </c>
    </row>
    <row r="32" spans="1:59" ht="18" customHeight="1" thickBot="1" x14ac:dyDescent="0.25">
      <c r="A32" s="141"/>
      <c r="B32" s="88"/>
      <c r="C32" s="88"/>
      <c r="D32" s="88" t="s">
        <v>20</v>
      </c>
      <c r="E32" s="88"/>
      <c r="F32" s="82"/>
      <c r="G32" s="302"/>
      <c r="H32" s="130">
        <f>SUM(H7:H31)</f>
        <v>0</v>
      </c>
      <c r="I32" s="364">
        <f>SUM(I7:I31)</f>
        <v>0</v>
      </c>
      <c r="J32" s="374">
        <f>SUM(J7:J31)</f>
        <v>0</v>
      </c>
      <c r="K32" s="134">
        <f>SUM(K7:K31)</f>
        <v>0</v>
      </c>
      <c r="L32" s="281">
        <f t="shared" ref="L32:BG32" si="16">SUM(L7:L31)</f>
        <v>0</v>
      </c>
      <c r="M32" s="285">
        <f t="shared" si="16"/>
        <v>0</v>
      </c>
      <c r="N32" s="371">
        <f t="shared" si="16"/>
        <v>0</v>
      </c>
      <c r="O32" s="134">
        <f>SUM(O7:O31)</f>
        <v>0</v>
      </c>
      <c r="P32" s="281">
        <f t="shared" si="16"/>
        <v>0</v>
      </c>
      <c r="Q32" s="285">
        <f t="shared" si="16"/>
        <v>0</v>
      </c>
      <c r="R32" s="371">
        <f t="shared" si="16"/>
        <v>0</v>
      </c>
      <c r="S32" s="134">
        <f>SUM(S7:S31)</f>
        <v>0</v>
      </c>
      <c r="T32" s="281">
        <f t="shared" si="16"/>
        <v>0</v>
      </c>
      <c r="U32" s="285">
        <f t="shared" si="16"/>
        <v>0</v>
      </c>
      <c r="V32" s="371">
        <f t="shared" si="16"/>
        <v>0</v>
      </c>
      <c r="W32" s="134">
        <f>SUM(W7:W31)</f>
        <v>0</v>
      </c>
      <c r="X32" s="281">
        <f t="shared" si="16"/>
        <v>0</v>
      </c>
      <c r="Y32" s="285">
        <f t="shared" si="16"/>
        <v>0</v>
      </c>
      <c r="Z32" s="371">
        <f t="shared" si="16"/>
        <v>0</v>
      </c>
      <c r="AA32" s="134">
        <f>SUM(AA7:AA31)</f>
        <v>0</v>
      </c>
      <c r="AB32" s="281">
        <f t="shared" si="16"/>
        <v>0</v>
      </c>
      <c r="AC32" s="285">
        <f t="shared" si="16"/>
        <v>0</v>
      </c>
      <c r="AD32" s="371">
        <f t="shared" si="16"/>
        <v>0</v>
      </c>
      <c r="AE32" s="134">
        <f>SUM(AE7:AE31)</f>
        <v>0</v>
      </c>
      <c r="AF32" s="281">
        <f t="shared" si="16"/>
        <v>0</v>
      </c>
      <c r="AG32" s="285">
        <f t="shared" si="16"/>
        <v>0</v>
      </c>
      <c r="AH32" s="371">
        <f t="shared" si="16"/>
        <v>0</v>
      </c>
      <c r="AI32" s="134">
        <f>SUM(AI7:AI31)</f>
        <v>0</v>
      </c>
      <c r="AJ32" s="281">
        <f t="shared" si="16"/>
        <v>0</v>
      </c>
      <c r="AK32" s="285">
        <f t="shared" si="16"/>
        <v>0</v>
      </c>
      <c r="AL32" s="371">
        <f t="shared" si="16"/>
        <v>0</v>
      </c>
      <c r="AM32" s="134">
        <f>SUM(AM7:AM31)</f>
        <v>0</v>
      </c>
      <c r="AN32" s="281">
        <f t="shared" si="16"/>
        <v>0</v>
      </c>
      <c r="AO32" s="285">
        <f t="shared" si="16"/>
        <v>0</v>
      </c>
      <c r="AP32" s="371">
        <f t="shared" si="16"/>
        <v>0</v>
      </c>
      <c r="AQ32" s="134">
        <f>SUM(AQ7:AQ31)</f>
        <v>0</v>
      </c>
      <c r="AR32" s="281">
        <f t="shared" si="16"/>
        <v>0</v>
      </c>
      <c r="AS32" s="285">
        <f t="shared" si="16"/>
        <v>0</v>
      </c>
      <c r="AT32" s="371">
        <f t="shared" si="16"/>
        <v>0</v>
      </c>
      <c r="AU32" s="134">
        <f>SUM(AU7:AU31)</f>
        <v>0</v>
      </c>
      <c r="AV32" s="281">
        <f t="shared" si="16"/>
        <v>0</v>
      </c>
      <c r="AW32" s="285">
        <f t="shared" si="16"/>
        <v>0</v>
      </c>
      <c r="AX32" s="371">
        <f t="shared" si="16"/>
        <v>0</v>
      </c>
      <c r="AY32" s="134">
        <f>SUM(AY7:AY31)</f>
        <v>0</v>
      </c>
      <c r="AZ32" s="281">
        <f t="shared" si="16"/>
        <v>0</v>
      </c>
      <c r="BA32" s="285">
        <f t="shared" si="16"/>
        <v>0</v>
      </c>
      <c r="BB32" s="371">
        <f t="shared" si="16"/>
        <v>0</v>
      </c>
      <c r="BC32" s="134">
        <f>SUM(BC7:BC31)</f>
        <v>0</v>
      </c>
      <c r="BD32" s="133">
        <f t="shared" si="16"/>
        <v>0</v>
      </c>
      <c r="BE32" s="133">
        <f t="shared" si="16"/>
        <v>0</v>
      </c>
      <c r="BF32" s="133">
        <f t="shared" si="16"/>
        <v>0</v>
      </c>
      <c r="BG32" s="134">
        <f t="shared" si="16"/>
        <v>0</v>
      </c>
    </row>
  </sheetData>
  <mergeCells count="17">
    <mergeCell ref="A3:B3"/>
    <mergeCell ref="B5:D5"/>
    <mergeCell ref="E5:F5"/>
    <mergeCell ref="H5:K5"/>
    <mergeCell ref="L5:O5"/>
    <mergeCell ref="AB5:AE5"/>
    <mergeCell ref="G5:G6"/>
    <mergeCell ref="AZ5:BC5"/>
    <mergeCell ref="BD5:BG5"/>
    <mergeCell ref="P5:S5"/>
    <mergeCell ref="T5:W5"/>
    <mergeCell ref="X5:AA5"/>
    <mergeCell ref="AF5:AI5"/>
    <mergeCell ref="AJ5:AM5"/>
    <mergeCell ref="AN5:AQ5"/>
    <mergeCell ref="AR5:AU5"/>
    <mergeCell ref="AV5:AY5"/>
  </mergeCells>
  <phoneticPr fontId="2"/>
  <pageMargins left="0.23622047244094491" right="0.19685039370078741" top="0.51181102362204722" bottom="0.43307086614173229" header="0.39370078740157483" footer="0.27559055118110237"/>
  <pageSetup paperSize="9" scale="95" orientation="landscape" r:id="rId1"/>
  <headerFooter alignWithMargins="0"/>
  <colBreaks count="3" manualBreakCount="3">
    <brk id="23" max="1048575" man="1"/>
    <brk id="39" max="1048575" man="1"/>
    <brk id="55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T32"/>
  <sheetViews>
    <sheetView view="pageBreakPreview" zoomScale="70" zoomScaleNormal="100" zoomScaleSheetLayoutView="70" workbookViewId="0">
      <selection activeCell="C3" sqref="C3"/>
    </sheetView>
  </sheetViews>
  <sheetFormatPr defaultColWidth="9" defaultRowHeight="12" x14ac:dyDescent="0.2"/>
  <cols>
    <col min="1" max="1" width="3.36328125" style="7" customWidth="1"/>
    <col min="2" max="3" width="7.26953125" style="7" customWidth="1"/>
    <col min="4" max="4" width="7.08984375" style="7" customWidth="1"/>
    <col min="5" max="5" width="7.453125" style="7" customWidth="1"/>
    <col min="6" max="6" width="6.6328125" style="7" customWidth="1"/>
    <col min="7" max="7" width="5" style="297" customWidth="1"/>
    <col min="8" max="8" width="6.90625" style="7" customWidth="1"/>
    <col min="9" max="9" width="5.453125" style="7" customWidth="1"/>
    <col min="10" max="10" width="6.08984375" style="7" customWidth="1"/>
    <col min="11" max="11" width="6.6328125" style="7" customWidth="1"/>
    <col min="12" max="12" width="5.7265625" style="7" customWidth="1"/>
    <col min="13" max="13" width="6.6328125" style="7" customWidth="1"/>
    <col min="14" max="14" width="7" style="7" customWidth="1"/>
    <col min="15" max="15" width="5.7265625" style="7" customWidth="1"/>
    <col min="16" max="16" width="6.7265625" style="7" customWidth="1"/>
    <col min="17" max="17" width="7" style="7" customWidth="1"/>
    <col min="18" max="18" width="4" style="7" customWidth="1"/>
    <col min="19" max="19" width="6.6328125" style="7" customWidth="1"/>
    <col min="20" max="20" width="7" style="7" customWidth="1"/>
    <col min="21" max="21" width="5.453125" style="7" customWidth="1"/>
    <col min="22" max="22" width="6.6328125" style="7" customWidth="1"/>
    <col min="23" max="23" width="7" style="7" customWidth="1"/>
    <col min="24" max="24" width="5.08984375" style="7" customWidth="1"/>
    <col min="25" max="26" width="7" style="7" customWidth="1"/>
    <col min="27" max="27" width="6" style="7" customWidth="1"/>
    <col min="28" max="29" width="7" style="7" customWidth="1"/>
    <col min="30" max="30" width="5.36328125" style="7" customWidth="1"/>
    <col min="31" max="32" width="7" style="7" customWidth="1"/>
    <col min="33" max="33" width="5.90625" style="7" customWidth="1"/>
    <col min="34" max="46" width="7" style="7" customWidth="1"/>
    <col min="47" max="16384" width="9" style="7"/>
  </cols>
  <sheetData>
    <row r="1" spans="1:46" ht="18" customHeight="1" x14ac:dyDescent="0.2">
      <c r="A1" s="6" t="s">
        <v>198</v>
      </c>
    </row>
    <row r="2" spans="1:46" ht="18" customHeight="1" thickBot="1" x14ac:dyDescent="0.25">
      <c r="A2" s="443" t="s">
        <v>199</v>
      </c>
    </row>
    <row r="3" spans="1:46" ht="18" customHeight="1" thickBot="1" x14ac:dyDescent="0.25">
      <c r="A3" s="584" t="s">
        <v>21</v>
      </c>
      <c r="B3" s="585"/>
      <c r="C3" s="18"/>
      <c r="D3" s="328"/>
      <c r="E3" s="328"/>
      <c r="F3" s="206"/>
      <c r="G3" s="298"/>
    </row>
    <row r="4" spans="1:46" ht="18" customHeight="1" thickBot="1" x14ac:dyDescent="0.25">
      <c r="V4" s="12" t="s">
        <v>23</v>
      </c>
      <c r="Y4" s="12"/>
      <c r="AK4" s="12" t="s">
        <v>23</v>
      </c>
      <c r="AQ4" s="12"/>
      <c r="AT4" s="12" t="s">
        <v>23</v>
      </c>
    </row>
    <row r="5" spans="1:46" ht="18" customHeight="1" thickBot="1" x14ac:dyDescent="0.25">
      <c r="A5" s="135" t="s">
        <v>59</v>
      </c>
      <c r="B5" s="586" t="s">
        <v>138</v>
      </c>
      <c r="C5" s="587"/>
      <c r="D5" s="588"/>
      <c r="E5" s="586" t="s">
        <v>139</v>
      </c>
      <c r="F5" s="589"/>
      <c r="G5" s="571" t="s">
        <v>189</v>
      </c>
      <c r="H5" s="581" t="s">
        <v>5</v>
      </c>
      <c r="I5" s="582"/>
      <c r="J5" s="583"/>
      <c r="K5" s="581" t="s">
        <v>6</v>
      </c>
      <c r="L5" s="582"/>
      <c r="M5" s="583"/>
      <c r="N5" s="581" t="s">
        <v>7</v>
      </c>
      <c r="O5" s="582"/>
      <c r="P5" s="583"/>
      <c r="Q5" s="581" t="s">
        <v>8</v>
      </c>
      <c r="R5" s="582"/>
      <c r="S5" s="583"/>
      <c r="T5" s="581" t="s">
        <v>9</v>
      </c>
      <c r="U5" s="582"/>
      <c r="V5" s="583"/>
      <c r="W5" s="581" t="s">
        <v>10</v>
      </c>
      <c r="X5" s="582"/>
      <c r="Y5" s="583"/>
      <c r="Z5" s="581" t="s">
        <v>11</v>
      </c>
      <c r="AA5" s="582"/>
      <c r="AB5" s="583"/>
      <c r="AC5" s="581" t="s">
        <v>12</v>
      </c>
      <c r="AD5" s="582"/>
      <c r="AE5" s="583"/>
      <c r="AF5" s="581" t="s">
        <v>13</v>
      </c>
      <c r="AG5" s="582"/>
      <c r="AH5" s="583"/>
      <c r="AI5" s="581" t="s">
        <v>14</v>
      </c>
      <c r="AJ5" s="582"/>
      <c r="AK5" s="583"/>
      <c r="AL5" s="581" t="s">
        <v>15</v>
      </c>
      <c r="AM5" s="582"/>
      <c r="AN5" s="583"/>
      <c r="AO5" s="581" t="s">
        <v>16</v>
      </c>
      <c r="AP5" s="582"/>
      <c r="AQ5" s="583"/>
      <c r="AR5" s="581" t="s">
        <v>17</v>
      </c>
      <c r="AS5" s="582"/>
      <c r="AT5" s="583"/>
    </row>
    <row r="6" spans="1:46" ht="18" customHeight="1" thickBot="1" x14ac:dyDescent="0.25">
      <c r="A6" s="78"/>
      <c r="B6" s="136" t="s">
        <v>129</v>
      </c>
      <c r="C6" s="136" t="s">
        <v>62</v>
      </c>
      <c r="D6" s="136" t="s">
        <v>18</v>
      </c>
      <c r="E6" s="136" t="s">
        <v>63</v>
      </c>
      <c r="F6" s="137" t="s">
        <v>19</v>
      </c>
      <c r="G6" s="572"/>
      <c r="H6" s="283" t="s">
        <v>113</v>
      </c>
      <c r="I6" s="225"/>
      <c r="J6" s="226" t="s">
        <v>140</v>
      </c>
      <c r="K6" s="283" t="s">
        <v>113</v>
      </c>
      <c r="L6" s="225"/>
      <c r="M6" s="226" t="s">
        <v>140</v>
      </c>
      <c r="N6" s="283" t="s">
        <v>113</v>
      </c>
      <c r="O6" s="225"/>
      <c r="P6" s="226" t="s">
        <v>140</v>
      </c>
      <c r="Q6" s="283" t="s">
        <v>113</v>
      </c>
      <c r="R6" s="225"/>
      <c r="S6" s="226" t="s">
        <v>140</v>
      </c>
      <c r="T6" s="283" t="s">
        <v>113</v>
      </c>
      <c r="U6" s="225"/>
      <c r="V6" s="226" t="s">
        <v>140</v>
      </c>
      <c r="W6" s="283" t="s">
        <v>113</v>
      </c>
      <c r="X6" s="225"/>
      <c r="Y6" s="226" t="s">
        <v>140</v>
      </c>
      <c r="Z6" s="283" t="s">
        <v>113</v>
      </c>
      <c r="AA6" s="225"/>
      <c r="AB6" s="226" t="s">
        <v>140</v>
      </c>
      <c r="AC6" s="283" t="s">
        <v>113</v>
      </c>
      <c r="AD6" s="225"/>
      <c r="AE6" s="226" t="s">
        <v>140</v>
      </c>
      <c r="AF6" s="283" t="s">
        <v>113</v>
      </c>
      <c r="AG6" s="225"/>
      <c r="AH6" s="226" t="s">
        <v>140</v>
      </c>
      <c r="AI6" s="283" t="s">
        <v>113</v>
      </c>
      <c r="AJ6" s="225"/>
      <c r="AK6" s="226" t="s">
        <v>140</v>
      </c>
      <c r="AL6" s="283" t="s">
        <v>113</v>
      </c>
      <c r="AM6" s="225"/>
      <c r="AN6" s="226" t="s">
        <v>140</v>
      </c>
      <c r="AO6" s="283" t="s">
        <v>113</v>
      </c>
      <c r="AP6" s="225"/>
      <c r="AQ6" s="226" t="s">
        <v>140</v>
      </c>
      <c r="AR6" s="283" t="s">
        <v>113</v>
      </c>
      <c r="AS6" s="225"/>
      <c r="AT6" s="226" t="s">
        <v>141</v>
      </c>
    </row>
    <row r="7" spans="1:46" ht="18" customHeight="1" x14ac:dyDescent="0.2">
      <c r="A7" s="159"/>
      <c r="B7" s="161"/>
      <c r="C7" s="161"/>
      <c r="D7" s="161"/>
      <c r="E7" s="162"/>
      <c r="F7" s="163"/>
      <c r="G7" s="299"/>
      <c r="H7" s="22"/>
      <c r="I7" s="333"/>
      <c r="J7" s="123">
        <f>IF($G7=1,ROUNDDOWN(H7*50/100,0)+ROUNDDOWN(I7/2,0),IF($G7=2,"エラー",IF($G7=3,ROUNDDOWN(H7*25/100,0)+ROUNDDOWN(I7/4,0),IF($G7=4,ROUNDDOWN(H7*50/100,0)+ROUNDDOWN(I7/2,0),ROUNDDOWN(H7*25/100,0)+ROUNDDOWN(I7/4,0)))))</f>
        <v>0</v>
      </c>
      <c r="K7" s="33"/>
      <c r="L7" s="334"/>
      <c r="M7" s="352">
        <f>IF($G7=1,ROUNDDOWN(K7*50/100,0)+ROUNDDOWN(L7/2,0),IF($G7=2,"エラー",IF($G7=3,ROUNDDOWN(K7*25/100,0)+ROUNDDOWN(L7/4,0),IF($G7=4,ROUNDDOWN(K7*50/100,0)+ROUNDDOWN(L7/2,0),ROUNDDOWN(K7*25/100,0)+ROUNDDOWN(L7/4,0)))))</f>
        <v>0</v>
      </c>
      <c r="N7" s="33"/>
      <c r="O7" s="334"/>
      <c r="P7" s="352">
        <f>IF($G7=1,ROUNDDOWN(N7*50/100,0)+ROUNDDOWN(O7/2,0),IF($G7=2,"エラー",IF($G7=3,ROUNDDOWN(N7*25/100,0)+ROUNDDOWN(O7/4,0),IF($G7=4,ROUNDDOWN(N7*50/100,0)+ROUNDDOWN(O7/2,0),ROUNDDOWN(N7*25/100,0)+ROUNDDOWN(O7/4,0)))))</f>
        <v>0</v>
      </c>
      <c r="Q7" s="33"/>
      <c r="R7" s="334"/>
      <c r="S7" s="352">
        <f>IF($G7=1,ROUNDDOWN(Q7*50/100,0)+ROUNDDOWN(R7/2,0),IF($G7=2,"エラー",IF($G7=3,ROUNDDOWN(Q7*25/100,0)+ROUNDDOWN(R7/4,0),IF($G7=4,ROUNDDOWN(Q7*50/100,0)+ROUNDDOWN(R7/2,0),ROUNDDOWN(Q7*25/100,0)+ROUNDDOWN(R7/4,0)))))</f>
        <v>0</v>
      </c>
      <c r="T7" s="33"/>
      <c r="U7" s="334"/>
      <c r="V7" s="352">
        <f>IF($G7=1,ROUNDDOWN(T7*50/100,0)+ROUNDDOWN(U7/2,0),IF($G7=2,"エラー",IF($G7=3,ROUNDDOWN(T7*25/100,0)+ROUNDDOWN(U7/4,0),IF($G7=4,ROUNDDOWN(T7*50/100,0)+ROUNDDOWN(U7/2,0),ROUNDDOWN(T7*25/100,0)+ROUNDDOWN(U7/4,0)))))</f>
        <v>0</v>
      </c>
      <c r="W7" s="33"/>
      <c r="X7" s="334"/>
      <c r="Y7" s="352">
        <f>IF($G7=1,ROUNDDOWN(W7*50/100,0)+ROUNDDOWN(X7/2,0),IF($G7=2,"エラー",IF($G7=3,ROUNDDOWN(W7*25/100,0)+ROUNDDOWN(X7/4,0),IF($G7=4,ROUNDDOWN(W7*50/100,0)+ROUNDDOWN(X7/2,0),ROUNDDOWN(W7*25/100,0)+ROUNDDOWN(X7/4,0)))))</f>
        <v>0</v>
      </c>
      <c r="Z7" s="33"/>
      <c r="AA7" s="334"/>
      <c r="AB7" s="352">
        <f>IF($G7=1,ROUNDDOWN(Z7*50/100,0)+ROUNDDOWN(AA7/2,0),IF($G7=2,"エラー",IF($G7=3,ROUNDDOWN(Z7*25/100,0)+ROUNDDOWN(AA7/4,0),IF($G7=4,ROUNDDOWN(Z7*50/100,0)+ROUNDDOWN(AA7/2,0),ROUNDDOWN(Z7*25/100,0)+ROUNDDOWN(AA7/4,0)))))</f>
        <v>0</v>
      </c>
      <c r="AC7" s="33"/>
      <c r="AD7" s="334"/>
      <c r="AE7" s="352">
        <f>IF($G7=1,ROUNDDOWN(AC7*50/100,0)+ROUNDDOWN(AD7/2,0),IF($G7=2,"エラー",IF($G7=3,ROUNDDOWN(AC7*25/100,0)+ROUNDDOWN(AD7/4,0),IF($G7=4,ROUNDDOWN(AC7*50/100,0)+ROUNDDOWN(AD7/2,0),ROUNDDOWN(AC7*25/100,0)+ROUNDDOWN(AD7/4,0)))))</f>
        <v>0</v>
      </c>
      <c r="AF7" s="33"/>
      <c r="AG7" s="334"/>
      <c r="AH7" s="352">
        <f>IF($G7=1,ROUNDDOWN(AF7*50/100,0)+ROUNDDOWN(AG7/2,0),IF($G7=2,"エラー",IF($G7=3,ROUNDDOWN(AF7*25/100,0)+ROUNDDOWN(AG7/4,0),IF($G7=4,ROUNDDOWN(AF7*50/100,0)+ROUNDDOWN(AG7/2,0),ROUNDDOWN(AF7*25/100,0)+ROUNDDOWN(AG7/4,0)))))</f>
        <v>0</v>
      </c>
      <c r="AI7" s="33"/>
      <c r="AJ7" s="334"/>
      <c r="AK7" s="352">
        <f>IF($G7=1,ROUNDDOWN(AI7*50/100,0)+ROUNDDOWN(AJ7/2,0),IF($G7=2,"エラー",IF($G7=3,ROUNDDOWN(AI7*25/100,0)+ROUNDDOWN(AJ7/4,0),IF($G7=4,ROUNDDOWN(AI7*50/100,0)+ROUNDDOWN(AJ7/2,0),ROUNDDOWN(AI7*25/100,0)+ROUNDDOWN(AJ7/4,0)))))</f>
        <v>0</v>
      </c>
      <c r="AL7" s="33"/>
      <c r="AM7" s="334"/>
      <c r="AN7" s="352">
        <f>IF($G7=1,ROUNDDOWN(AL7*50/100,0)+ROUNDDOWN(AM7/2,0),IF($G7=2,"エラー",IF($G7=3,ROUNDDOWN(AL7*25/100,0)+ROUNDDOWN(AM7/4,0),IF($G7=4,ROUNDDOWN(AL7*50/100,0)+ROUNDDOWN(AM7/2,0),ROUNDDOWN(AL7*25/100,0)+ROUNDDOWN(AM7/4,0)))))</f>
        <v>0</v>
      </c>
      <c r="AO7" s="33"/>
      <c r="AP7" s="334"/>
      <c r="AQ7" s="352">
        <f>IF($G7=1,ROUNDDOWN(AO7*50/100,0)+ROUNDDOWN(AP7/2,0),IF($G7=2,"エラー",IF($G7=3,ROUNDDOWN(AO7*25/100,0)+ROUNDDOWN(AP7/4,0),IF($G7=4,ROUNDDOWN(AO7*50/100,0)+ROUNDDOWN(AP7/2,0),ROUNDDOWN(AO7*25/100,0)+ROUNDDOWN(AP7/4,0)))))</f>
        <v>0</v>
      </c>
      <c r="AR7" s="69">
        <f t="shared" ref="AR7:AT31" si="0">H7+K7+N7+Q7+T7+W7+Z7+AC7+AF7+AI7+AL7+AO7</f>
        <v>0</v>
      </c>
      <c r="AS7" s="138"/>
      <c r="AT7" s="114">
        <f t="shared" si="0"/>
        <v>0</v>
      </c>
    </row>
    <row r="8" spans="1:46" ht="18" customHeight="1" x14ac:dyDescent="0.2">
      <c r="A8" s="164"/>
      <c r="B8" s="166"/>
      <c r="C8" s="166"/>
      <c r="D8" s="166"/>
      <c r="E8" s="162"/>
      <c r="F8" s="163"/>
      <c r="G8" s="299"/>
      <c r="H8" s="23"/>
      <c r="I8" s="333"/>
      <c r="J8" s="279">
        <f>IF($G8=1,ROUNDDOWN(H8*50/100,0)+ROUNDDOWN(I8/2,0),IF($G8=2,"エラー",IF($G8=3,ROUNDDOWN(H8*25/100,0)+ROUNDDOWN(I8/4,0),IF($G8=4,ROUNDDOWN(H8*50/100,0)+ROUNDDOWN(I8/2,0),ROUNDDOWN(H8*25/100,0)+ROUNDDOWN(I8/4,0)))))</f>
        <v>0</v>
      </c>
      <c r="K8" s="35"/>
      <c r="L8" s="335"/>
      <c r="M8" s="439">
        <f>IF($G8=1,ROUNDDOWN(K8*50/100,0)+ROUNDDOWN(L8/2,0),IF($G8=2,"エラー",IF($G8=3,ROUNDDOWN(K8*25/100,0)+ROUNDDOWN(L8/4,0),IF($G8=4,ROUNDDOWN(K8*50/100,0)+ROUNDDOWN(L8/2,0),ROUNDDOWN(K8*25/100,0)+ROUNDDOWN(L8/4,0)))))</f>
        <v>0</v>
      </c>
      <c r="N8" s="35"/>
      <c r="O8" s="335"/>
      <c r="P8" s="439">
        <f>IF($G8=1,ROUNDDOWN(N8*50/100,0)+ROUNDDOWN(O8/2,0),IF($G8=2,"エラー",IF($G8=3,ROUNDDOWN(N8*25/100,0)+ROUNDDOWN(O8/4,0),IF($G8=4,ROUNDDOWN(N8*50/100,0)+ROUNDDOWN(O8/2,0),ROUNDDOWN(N8*25/100,0)+ROUNDDOWN(O8/4,0)))))</f>
        <v>0</v>
      </c>
      <c r="Q8" s="35"/>
      <c r="R8" s="335"/>
      <c r="S8" s="439">
        <f>IF($G8=1,ROUNDDOWN(Q8*50/100,0)+ROUNDDOWN(R8/2,0),IF($G8=2,"エラー",IF($G8=3,ROUNDDOWN(Q8*25/100,0)+ROUNDDOWN(R8/4,0),IF($G8=4,ROUNDDOWN(Q8*50/100,0)+ROUNDDOWN(R8/2,0),ROUNDDOWN(Q8*25/100,0)+ROUNDDOWN(R8/4,0)))))</f>
        <v>0</v>
      </c>
      <c r="T8" s="35"/>
      <c r="U8" s="335"/>
      <c r="V8" s="439">
        <f>IF($G8=1,ROUNDDOWN(T8*50/100,0)+ROUNDDOWN(U8/2,0),IF($G8=2,"エラー",IF($G8=3,ROUNDDOWN(T8*25/100,0)+ROUNDDOWN(U8/4,0),IF($G8=4,ROUNDDOWN(T8*50/100,0)+ROUNDDOWN(U8/2,0),ROUNDDOWN(T8*25/100,0)+ROUNDDOWN(U8/4,0)))))</f>
        <v>0</v>
      </c>
      <c r="W8" s="35"/>
      <c r="X8" s="335"/>
      <c r="Y8" s="439">
        <f>IF($G8=1,ROUNDDOWN(W8*50/100,0)+ROUNDDOWN(X8/2,0),IF($G8=2,"エラー",IF($G8=3,ROUNDDOWN(W8*25/100,0)+ROUNDDOWN(X8/4,0),IF($G8=4,ROUNDDOWN(W8*50/100,0)+ROUNDDOWN(X8/2,0),ROUNDDOWN(W8*25/100,0)+ROUNDDOWN(X8/4,0)))))</f>
        <v>0</v>
      </c>
      <c r="Z8" s="35"/>
      <c r="AA8" s="335"/>
      <c r="AB8" s="439">
        <f>IF($G8=1,ROUNDDOWN(Z8*50/100,0)+ROUNDDOWN(AA8/2,0),IF($G8=2,"エラー",IF($G8=3,ROUNDDOWN(Z8*25/100,0)+ROUNDDOWN(AA8/4,0),IF($G8=4,ROUNDDOWN(Z8*50/100,0)+ROUNDDOWN(AA8/2,0),ROUNDDOWN(Z8*25/100,0)+ROUNDDOWN(AA8/4,0)))))</f>
        <v>0</v>
      </c>
      <c r="AC8" s="35"/>
      <c r="AD8" s="335"/>
      <c r="AE8" s="439">
        <f>IF($G8=1,ROUNDDOWN(AC8*50/100,0)+ROUNDDOWN(AD8/2,0),IF($G8=2,"エラー",IF($G8=3,ROUNDDOWN(AC8*25/100,0)+ROUNDDOWN(AD8/4,0),IF($G8=4,ROUNDDOWN(AC8*50/100,0)+ROUNDDOWN(AD8/2,0),ROUNDDOWN(AC8*25/100,0)+ROUNDDOWN(AD8/4,0)))))</f>
        <v>0</v>
      </c>
      <c r="AF8" s="35"/>
      <c r="AG8" s="335"/>
      <c r="AH8" s="439">
        <f>IF($G8=1,ROUNDDOWN(AF8*50/100,0)+ROUNDDOWN(AG8/2,0),IF($G8=2,"エラー",IF($G8=3,ROUNDDOWN(AF8*25/100,0)+ROUNDDOWN(AG8/4,0),IF($G8=4,ROUNDDOWN(AF8*50/100,0)+ROUNDDOWN(AG8/2,0),ROUNDDOWN(AF8*25/100,0)+ROUNDDOWN(AG8/4,0)))))</f>
        <v>0</v>
      </c>
      <c r="AI8" s="35"/>
      <c r="AJ8" s="335"/>
      <c r="AK8" s="439">
        <f>IF($G8=1,ROUNDDOWN(AI8*50/100,0)+ROUNDDOWN(AJ8/2,0),IF($G8=2,"エラー",IF($G8=3,ROUNDDOWN(AI8*25/100,0)+ROUNDDOWN(AJ8/4,0),IF($G8=4,ROUNDDOWN(AI8*50/100,0)+ROUNDDOWN(AJ8/2,0),ROUNDDOWN(AI8*25/100,0)+ROUNDDOWN(AJ8/4,0)))))</f>
        <v>0</v>
      </c>
      <c r="AL8" s="35"/>
      <c r="AM8" s="335"/>
      <c r="AN8" s="439">
        <f>IF($G8=1,ROUNDDOWN(AL8*50/100,0)+ROUNDDOWN(AM8/2,0),IF($G8=2,"エラー",IF($G8=3,ROUNDDOWN(AL8*25/100,0)+ROUNDDOWN(AM8/4,0),IF($G8=4,ROUNDDOWN(AL8*50/100,0)+ROUNDDOWN(AM8/2,0),ROUNDDOWN(AL8*25/100,0)+ROUNDDOWN(AM8/4,0)))))</f>
        <v>0</v>
      </c>
      <c r="AO8" s="35"/>
      <c r="AP8" s="335"/>
      <c r="AQ8" s="439">
        <f>IF($G8=1,ROUNDDOWN(AO8*50/100,0)+ROUNDDOWN(AP8/2,0),IF($G8=2,"エラー",IF($G8=3,ROUNDDOWN(AO8*25/100,0)+ROUNDDOWN(AP8/4,0),IF($G8=4,ROUNDDOWN(AO8*50/100,0)+ROUNDDOWN(AP8/2,0),ROUNDDOWN(AO8*25/100,0)+ROUNDDOWN(AP8/4,0)))))</f>
        <v>0</v>
      </c>
      <c r="AR8" s="69">
        <f t="shared" si="0"/>
        <v>0</v>
      </c>
      <c r="AS8" s="138"/>
      <c r="AT8" s="114">
        <f t="shared" si="0"/>
        <v>0</v>
      </c>
    </row>
    <row r="9" spans="1:46" ht="18" customHeight="1" x14ac:dyDescent="0.2">
      <c r="A9" s="164"/>
      <c r="B9" s="166"/>
      <c r="C9" s="166"/>
      <c r="D9" s="166"/>
      <c r="E9" s="167"/>
      <c r="F9" s="168"/>
      <c r="G9" s="300"/>
      <c r="H9" s="23"/>
      <c r="I9" s="333"/>
      <c r="J9" s="279">
        <f t="shared" ref="J9:J31" si="1">IF($G9=1,ROUNDDOWN(H9*50/100,0)+ROUNDDOWN(I9/2,0),IF($G9=2,"エラー",IF($G9=3,ROUNDDOWN(H9*25/100,0)+ROUNDDOWN(I9/4,0),IF($G9=4,ROUNDDOWN(H9*50/100,0)+ROUNDDOWN(I9/2,0),ROUNDDOWN(H9*25/100,0)+ROUNDDOWN(I9/4,0)))))</f>
        <v>0</v>
      </c>
      <c r="K9" s="35"/>
      <c r="L9" s="335"/>
      <c r="M9" s="439">
        <f t="shared" ref="M9:M31" si="2">IF($G9=1,ROUNDDOWN(K9*50/100,0)+ROUNDDOWN(L9/2,0),IF($G9=2,"エラー",IF($G9=3,ROUNDDOWN(K9*25/100,0)+ROUNDDOWN(L9/4,0),IF($G9=4,ROUNDDOWN(K9*50/100,0)+ROUNDDOWN(L9/2,0),ROUNDDOWN(K9*25/100,0)+ROUNDDOWN(L9/4,0)))))</f>
        <v>0</v>
      </c>
      <c r="N9" s="35"/>
      <c r="O9" s="335"/>
      <c r="P9" s="439">
        <f t="shared" ref="P9:P31" si="3">IF($G9=1,ROUNDDOWN(N9*50/100,0)+ROUNDDOWN(O9/2,0),IF($G9=2,"エラー",IF($G9=3,ROUNDDOWN(N9*25/100,0)+ROUNDDOWN(O9/4,0),IF($G9=4,ROUNDDOWN(N9*50/100,0)+ROUNDDOWN(O9/2,0),ROUNDDOWN(N9*25/100,0)+ROUNDDOWN(O9/4,0)))))</f>
        <v>0</v>
      </c>
      <c r="Q9" s="35"/>
      <c r="R9" s="335"/>
      <c r="S9" s="439">
        <f t="shared" ref="S9:S31" si="4">IF($G9=1,ROUNDDOWN(Q9*50/100,0)+ROUNDDOWN(R9/2,0),IF($G9=2,"エラー",IF($G9=3,ROUNDDOWN(Q9*25/100,0)+ROUNDDOWN(R9/4,0),IF($G9=4,ROUNDDOWN(Q9*50/100,0)+ROUNDDOWN(R9/2,0),ROUNDDOWN(Q9*25/100,0)+ROUNDDOWN(R9/4,0)))))</f>
        <v>0</v>
      </c>
      <c r="T9" s="35"/>
      <c r="U9" s="335"/>
      <c r="V9" s="439">
        <f t="shared" ref="V9:V31" si="5">IF($G9=1,ROUNDDOWN(T9*50/100,0)+ROUNDDOWN(U9/2,0),IF($G9=2,"エラー",IF($G9=3,ROUNDDOWN(T9*25/100,0)+ROUNDDOWN(U9/4,0),IF($G9=4,ROUNDDOWN(T9*50/100,0)+ROUNDDOWN(U9/2,0),ROUNDDOWN(T9*25/100,0)+ROUNDDOWN(U9/4,0)))))</f>
        <v>0</v>
      </c>
      <c r="W9" s="35"/>
      <c r="X9" s="335"/>
      <c r="Y9" s="439">
        <f t="shared" ref="Y9:Y31" si="6">IF($G9=1,ROUNDDOWN(W9*50/100,0)+ROUNDDOWN(X9/2,0),IF($G9=2,"エラー",IF($G9=3,ROUNDDOWN(W9*25/100,0)+ROUNDDOWN(X9/4,0),IF($G9=4,ROUNDDOWN(W9*50/100,0)+ROUNDDOWN(X9/2,0),ROUNDDOWN(W9*25/100,0)+ROUNDDOWN(X9/4,0)))))</f>
        <v>0</v>
      </c>
      <c r="Z9" s="35"/>
      <c r="AA9" s="335"/>
      <c r="AB9" s="439">
        <f t="shared" ref="AB9:AB31" si="7">IF($G9=1,ROUNDDOWN(Z9*50/100,0)+ROUNDDOWN(AA9/2,0),IF($G9=2,"エラー",IF($G9=3,ROUNDDOWN(Z9*25/100,0)+ROUNDDOWN(AA9/4,0),IF($G9=4,ROUNDDOWN(Z9*50/100,0)+ROUNDDOWN(AA9/2,0),ROUNDDOWN(Z9*25/100,0)+ROUNDDOWN(AA9/4,0)))))</f>
        <v>0</v>
      </c>
      <c r="AC9" s="35"/>
      <c r="AD9" s="335"/>
      <c r="AE9" s="439">
        <f t="shared" ref="AE9:AE31" si="8">IF($G9=1,ROUNDDOWN(AC9*50/100,0)+ROUNDDOWN(AD9/2,0),IF($G9=2,"エラー",IF($G9=3,ROUNDDOWN(AC9*25/100,0)+ROUNDDOWN(AD9/4,0),IF($G9=4,ROUNDDOWN(AC9*50/100,0)+ROUNDDOWN(AD9/2,0),ROUNDDOWN(AC9*25/100,0)+ROUNDDOWN(AD9/4,0)))))</f>
        <v>0</v>
      </c>
      <c r="AF9" s="35"/>
      <c r="AG9" s="335"/>
      <c r="AH9" s="439">
        <f t="shared" ref="AH9:AH31" si="9">IF($G9=1,ROUNDDOWN(AF9*50/100,0)+ROUNDDOWN(AG9/2,0),IF($G9=2,"エラー",IF($G9=3,ROUNDDOWN(AF9*25/100,0)+ROUNDDOWN(AG9/4,0),IF($G9=4,ROUNDDOWN(AF9*50/100,0)+ROUNDDOWN(AG9/2,0),ROUNDDOWN(AF9*25/100,0)+ROUNDDOWN(AG9/4,0)))))</f>
        <v>0</v>
      </c>
      <c r="AI9" s="35"/>
      <c r="AJ9" s="335"/>
      <c r="AK9" s="439">
        <f t="shared" ref="AK9:AK31" si="10">IF($G9=1,ROUNDDOWN(AI9*50/100,0)+ROUNDDOWN(AJ9/2,0),IF($G9=2,"エラー",IF($G9=3,ROUNDDOWN(AI9*25/100,0)+ROUNDDOWN(AJ9/4,0),IF($G9=4,ROUNDDOWN(AI9*50/100,0)+ROUNDDOWN(AJ9/2,0),ROUNDDOWN(AI9*25/100,0)+ROUNDDOWN(AJ9/4,0)))))</f>
        <v>0</v>
      </c>
      <c r="AL9" s="35"/>
      <c r="AM9" s="335"/>
      <c r="AN9" s="439">
        <f t="shared" ref="AN9:AN31" si="11">IF($G9=1,ROUNDDOWN(AL9*50/100,0)+ROUNDDOWN(AM9/2,0),IF($G9=2,"エラー",IF($G9=3,ROUNDDOWN(AL9*25/100,0)+ROUNDDOWN(AM9/4,0),IF($G9=4,ROUNDDOWN(AL9*50/100,0)+ROUNDDOWN(AM9/2,0),ROUNDDOWN(AL9*25/100,0)+ROUNDDOWN(AM9/4,0)))))</f>
        <v>0</v>
      </c>
      <c r="AO9" s="35"/>
      <c r="AP9" s="335"/>
      <c r="AQ9" s="439">
        <f t="shared" ref="AQ9:AQ31" si="12">IF($G9=1,ROUNDDOWN(AO9*50/100,0)+ROUNDDOWN(AP9/2,0),IF($G9=2,"エラー",IF($G9=3,ROUNDDOWN(AO9*25/100,0)+ROUNDDOWN(AP9/4,0),IF($G9=4,ROUNDDOWN(AO9*50/100,0)+ROUNDDOWN(AP9/2,0),ROUNDDOWN(AO9*25/100,0)+ROUNDDOWN(AP9/4,0)))))</f>
        <v>0</v>
      </c>
      <c r="AR9" s="69">
        <f t="shared" si="0"/>
        <v>0</v>
      </c>
      <c r="AS9" s="138"/>
      <c r="AT9" s="114">
        <f t="shared" si="0"/>
        <v>0</v>
      </c>
    </row>
    <row r="10" spans="1:46" ht="18" customHeight="1" x14ac:dyDescent="0.2">
      <c r="A10" s="164"/>
      <c r="B10" s="166"/>
      <c r="C10" s="166"/>
      <c r="D10" s="166"/>
      <c r="E10" s="167"/>
      <c r="F10" s="168"/>
      <c r="G10" s="300"/>
      <c r="H10" s="23"/>
      <c r="I10" s="333"/>
      <c r="J10" s="279">
        <f t="shared" si="1"/>
        <v>0</v>
      </c>
      <c r="K10" s="35"/>
      <c r="L10" s="335"/>
      <c r="M10" s="439">
        <f t="shared" si="2"/>
        <v>0</v>
      </c>
      <c r="N10" s="35"/>
      <c r="O10" s="335"/>
      <c r="P10" s="439">
        <f t="shared" si="3"/>
        <v>0</v>
      </c>
      <c r="Q10" s="35"/>
      <c r="R10" s="335"/>
      <c r="S10" s="439">
        <f t="shared" si="4"/>
        <v>0</v>
      </c>
      <c r="T10" s="35"/>
      <c r="U10" s="335"/>
      <c r="V10" s="439">
        <f t="shared" si="5"/>
        <v>0</v>
      </c>
      <c r="W10" s="35"/>
      <c r="X10" s="335"/>
      <c r="Y10" s="439">
        <f t="shared" si="6"/>
        <v>0</v>
      </c>
      <c r="Z10" s="35"/>
      <c r="AA10" s="335"/>
      <c r="AB10" s="439">
        <f t="shared" si="7"/>
        <v>0</v>
      </c>
      <c r="AC10" s="35"/>
      <c r="AD10" s="335"/>
      <c r="AE10" s="439">
        <f t="shared" si="8"/>
        <v>0</v>
      </c>
      <c r="AF10" s="35"/>
      <c r="AG10" s="335"/>
      <c r="AH10" s="439">
        <f t="shared" si="9"/>
        <v>0</v>
      </c>
      <c r="AI10" s="35"/>
      <c r="AJ10" s="335"/>
      <c r="AK10" s="439">
        <f t="shared" si="10"/>
        <v>0</v>
      </c>
      <c r="AL10" s="35"/>
      <c r="AM10" s="335"/>
      <c r="AN10" s="439">
        <f t="shared" si="11"/>
        <v>0</v>
      </c>
      <c r="AO10" s="35"/>
      <c r="AP10" s="335"/>
      <c r="AQ10" s="439">
        <f t="shared" si="12"/>
        <v>0</v>
      </c>
      <c r="AR10" s="69">
        <f t="shared" si="0"/>
        <v>0</v>
      </c>
      <c r="AS10" s="138"/>
      <c r="AT10" s="114">
        <f t="shared" si="0"/>
        <v>0</v>
      </c>
    </row>
    <row r="11" spans="1:46" ht="18" customHeight="1" x14ac:dyDescent="0.2">
      <c r="A11" s="164"/>
      <c r="B11" s="166"/>
      <c r="C11" s="166"/>
      <c r="D11" s="166"/>
      <c r="E11" s="167"/>
      <c r="F11" s="168"/>
      <c r="G11" s="300"/>
      <c r="H11" s="23"/>
      <c r="I11" s="333"/>
      <c r="J11" s="279">
        <f t="shared" si="1"/>
        <v>0</v>
      </c>
      <c r="K11" s="35"/>
      <c r="L11" s="335"/>
      <c r="M11" s="439">
        <f t="shared" si="2"/>
        <v>0</v>
      </c>
      <c r="N11" s="35"/>
      <c r="O11" s="335"/>
      <c r="P11" s="439">
        <f t="shared" si="3"/>
        <v>0</v>
      </c>
      <c r="Q11" s="35"/>
      <c r="R11" s="335"/>
      <c r="S11" s="439">
        <f t="shared" si="4"/>
        <v>0</v>
      </c>
      <c r="T11" s="35"/>
      <c r="U11" s="335"/>
      <c r="V11" s="439">
        <f t="shared" si="5"/>
        <v>0</v>
      </c>
      <c r="W11" s="35"/>
      <c r="X11" s="335"/>
      <c r="Y11" s="439">
        <f t="shared" si="6"/>
        <v>0</v>
      </c>
      <c r="Z11" s="35"/>
      <c r="AA11" s="335"/>
      <c r="AB11" s="439">
        <f t="shared" si="7"/>
        <v>0</v>
      </c>
      <c r="AC11" s="35"/>
      <c r="AD11" s="335"/>
      <c r="AE11" s="439">
        <f t="shared" si="8"/>
        <v>0</v>
      </c>
      <c r="AF11" s="35"/>
      <c r="AG11" s="335"/>
      <c r="AH11" s="439">
        <f t="shared" si="9"/>
        <v>0</v>
      </c>
      <c r="AI11" s="35"/>
      <c r="AJ11" s="335"/>
      <c r="AK11" s="439">
        <f t="shared" si="10"/>
        <v>0</v>
      </c>
      <c r="AL11" s="35"/>
      <c r="AM11" s="335"/>
      <c r="AN11" s="439">
        <f t="shared" si="11"/>
        <v>0</v>
      </c>
      <c r="AO11" s="35"/>
      <c r="AP11" s="335"/>
      <c r="AQ11" s="439">
        <f t="shared" si="12"/>
        <v>0</v>
      </c>
      <c r="AR11" s="69">
        <f t="shared" si="0"/>
        <v>0</v>
      </c>
      <c r="AS11" s="138"/>
      <c r="AT11" s="114">
        <f t="shared" si="0"/>
        <v>0</v>
      </c>
    </row>
    <row r="12" spans="1:46" ht="18" customHeight="1" x14ac:dyDescent="0.2">
      <c r="A12" s="164"/>
      <c r="B12" s="166"/>
      <c r="C12" s="166"/>
      <c r="D12" s="166"/>
      <c r="E12" s="167"/>
      <c r="F12" s="168"/>
      <c r="G12" s="300"/>
      <c r="H12" s="23"/>
      <c r="I12" s="333"/>
      <c r="J12" s="279">
        <f t="shared" si="1"/>
        <v>0</v>
      </c>
      <c r="K12" s="35"/>
      <c r="L12" s="335"/>
      <c r="M12" s="439">
        <f t="shared" si="2"/>
        <v>0</v>
      </c>
      <c r="N12" s="35"/>
      <c r="O12" s="335"/>
      <c r="P12" s="439">
        <f t="shared" si="3"/>
        <v>0</v>
      </c>
      <c r="Q12" s="35"/>
      <c r="R12" s="335"/>
      <c r="S12" s="439">
        <f t="shared" si="4"/>
        <v>0</v>
      </c>
      <c r="T12" s="35"/>
      <c r="U12" s="335"/>
      <c r="V12" s="439">
        <f t="shared" si="5"/>
        <v>0</v>
      </c>
      <c r="W12" s="35"/>
      <c r="X12" s="335"/>
      <c r="Y12" s="439">
        <f t="shared" si="6"/>
        <v>0</v>
      </c>
      <c r="Z12" s="35"/>
      <c r="AA12" s="335"/>
      <c r="AB12" s="439">
        <f t="shared" si="7"/>
        <v>0</v>
      </c>
      <c r="AC12" s="35"/>
      <c r="AD12" s="335"/>
      <c r="AE12" s="439">
        <f t="shared" si="8"/>
        <v>0</v>
      </c>
      <c r="AF12" s="35"/>
      <c r="AG12" s="335"/>
      <c r="AH12" s="439">
        <f t="shared" si="9"/>
        <v>0</v>
      </c>
      <c r="AI12" s="35"/>
      <c r="AJ12" s="335"/>
      <c r="AK12" s="439">
        <f t="shared" si="10"/>
        <v>0</v>
      </c>
      <c r="AL12" s="35"/>
      <c r="AM12" s="335"/>
      <c r="AN12" s="439">
        <f t="shared" si="11"/>
        <v>0</v>
      </c>
      <c r="AO12" s="35"/>
      <c r="AP12" s="335"/>
      <c r="AQ12" s="439">
        <f t="shared" si="12"/>
        <v>0</v>
      </c>
      <c r="AR12" s="69">
        <f t="shared" si="0"/>
        <v>0</v>
      </c>
      <c r="AS12" s="138"/>
      <c r="AT12" s="114">
        <f t="shared" si="0"/>
        <v>0</v>
      </c>
    </row>
    <row r="13" spans="1:46" ht="18" customHeight="1" x14ac:dyDescent="0.2">
      <c r="A13" s="164"/>
      <c r="B13" s="166"/>
      <c r="C13" s="166"/>
      <c r="D13" s="166"/>
      <c r="E13" s="167"/>
      <c r="F13" s="168"/>
      <c r="G13" s="300"/>
      <c r="H13" s="23"/>
      <c r="I13" s="333"/>
      <c r="J13" s="279">
        <f t="shared" si="1"/>
        <v>0</v>
      </c>
      <c r="K13" s="35"/>
      <c r="L13" s="335"/>
      <c r="M13" s="439">
        <f t="shared" si="2"/>
        <v>0</v>
      </c>
      <c r="N13" s="35"/>
      <c r="O13" s="335"/>
      <c r="P13" s="439">
        <f t="shared" si="3"/>
        <v>0</v>
      </c>
      <c r="Q13" s="35"/>
      <c r="R13" s="335"/>
      <c r="S13" s="439">
        <f t="shared" si="4"/>
        <v>0</v>
      </c>
      <c r="T13" s="35"/>
      <c r="U13" s="335"/>
      <c r="V13" s="439">
        <f t="shared" si="5"/>
        <v>0</v>
      </c>
      <c r="W13" s="35"/>
      <c r="X13" s="335"/>
      <c r="Y13" s="439">
        <f t="shared" si="6"/>
        <v>0</v>
      </c>
      <c r="Z13" s="35"/>
      <c r="AA13" s="335"/>
      <c r="AB13" s="439">
        <f t="shared" si="7"/>
        <v>0</v>
      </c>
      <c r="AC13" s="35"/>
      <c r="AD13" s="335"/>
      <c r="AE13" s="439">
        <f t="shared" si="8"/>
        <v>0</v>
      </c>
      <c r="AF13" s="35"/>
      <c r="AG13" s="335"/>
      <c r="AH13" s="439">
        <f t="shared" si="9"/>
        <v>0</v>
      </c>
      <c r="AI13" s="35"/>
      <c r="AJ13" s="335"/>
      <c r="AK13" s="439">
        <f t="shared" si="10"/>
        <v>0</v>
      </c>
      <c r="AL13" s="35"/>
      <c r="AM13" s="335"/>
      <c r="AN13" s="439">
        <f t="shared" si="11"/>
        <v>0</v>
      </c>
      <c r="AO13" s="35"/>
      <c r="AP13" s="335"/>
      <c r="AQ13" s="439">
        <f t="shared" si="12"/>
        <v>0</v>
      </c>
      <c r="AR13" s="69">
        <f t="shared" si="0"/>
        <v>0</v>
      </c>
      <c r="AS13" s="138"/>
      <c r="AT13" s="114">
        <f t="shared" si="0"/>
        <v>0</v>
      </c>
    </row>
    <row r="14" spans="1:46" ht="18" customHeight="1" x14ac:dyDescent="0.2">
      <c r="A14" s="164"/>
      <c r="B14" s="166"/>
      <c r="C14" s="166"/>
      <c r="D14" s="166"/>
      <c r="E14" s="167"/>
      <c r="F14" s="168"/>
      <c r="G14" s="300"/>
      <c r="H14" s="23"/>
      <c r="I14" s="333"/>
      <c r="J14" s="279">
        <f t="shared" si="1"/>
        <v>0</v>
      </c>
      <c r="K14" s="35"/>
      <c r="L14" s="335"/>
      <c r="M14" s="439">
        <f t="shared" si="2"/>
        <v>0</v>
      </c>
      <c r="N14" s="35"/>
      <c r="O14" s="335"/>
      <c r="P14" s="439">
        <f t="shared" si="3"/>
        <v>0</v>
      </c>
      <c r="Q14" s="35"/>
      <c r="R14" s="335"/>
      <c r="S14" s="439">
        <f t="shared" si="4"/>
        <v>0</v>
      </c>
      <c r="T14" s="35"/>
      <c r="U14" s="335"/>
      <c r="V14" s="439">
        <f t="shared" si="5"/>
        <v>0</v>
      </c>
      <c r="W14" s="35"/>
      <c r="X14" s="335"/>
      <c r="Y14" s="439">
        <f t="shared" si="6"/>
        <v>0</v>
      </c>
      <c r="Z14" s="35"/>
      <c r="AA14" s="335"/>
      <c r="AB14" s="439">
        <f t="shared" si="7"/>
        <v>0</v>
      </c>
      <c r="AC14" s="35"/>
      <c r="AD14" s="335"/>
      <c r="AE14" s="439">
        <f t="shared" si="8"/>
        <v>0</v>
      </c>
      <c r="AF14" s="35"/>
      <c r="AG14" s="335"/>
      <c r="AH14" s="439">
        <f t="shared" si="9"/>
        <v>0</v>
      </c>
      <c r="AI14" s="35"/>
      <c r="AJ14" s="335"/>
      <c r="AK14" s="439">
        <f t="shared" si="10"/>
        <v>0</v>
      </c>
      <c r="AL14" s="35"/>
      <c r="AM14" s="335"/>
      <c r="AN14" s="439">
        <f t="shared" si="11"/>
        <v>0</v>
      </c>
      <c r="AO14" s="35"/>
      <c r="AP14" s="335"/>
      <c r="AQ14" s="439">
        <f t="shared" si="12"/>
        <v>0</v>
      </c>
      <c r="AR14" s="69">
        <f t="shared" si="0"/>
        <v>0</v>
      </c>
      <c r="AS14" s="138"/>
      <c r="AT14" s="114">
        <f t="shared" si="0"/>
        <v>0</v>
      </c>
    </row>
    <row r="15" spans="1:46" ht="18" customHeight="1" x14ac:dyDescent="0.2">
      <c r="A15" s="164"/>
      <c r="B15" s="166"/>
      <c r="C15" s="166"/>
      <c r="D15" s="166"/>
      <c r="E15" s="167"/>
      <c r="F15" s="168"/>
      <c r="G15" s="300"/>
      <c r="H15" s="23"/>
      <c r="I15" s="333"/>
      <c r="J15" s="279">
        <f t="shared" si="1"/>
        <v>0</v>
      </c>
      <c r="K15" s="35"/>
      <c r="L15" s="335"/>
      <c r="M15" s="439">
        <f t="shared" si="2"/>
        <v>0</v>
      </c>
      <c r="N15" s="35"/>
      <c r="O15" s="335"/>
      <c r="P15" s="439">
        <f t="shared" si="3"/>
        <v>0</v>
      </c>
      <c r="Q15" s="35"/>
      <c r="R15" s="335"/>
      <c r="S15" s="439">
        <f t="shared" si="4"/>
        <v>0</v>
      </c>
      <c r="T15" s="35"/>
      <c r="U15" s="335"/>
      <c r="V15" s="439">
        <f t="shared" si="5"/>
        <v>0</v>
      </c>
      <c r="W15" s="35"/>
      <c r="X15" s="335"/>
      <c r="Y15" s="439">
        <f t="shared" si="6"/>
        <v>0</v>
      </c>
      <c r="Z15" s="35"/>
      <c r="AA15" s="335"/>
      <c r="AB15" s="439">
        <f t="shared" si="7"/>
        <v>0</v>
      </c>
      <c r="AC15" s="35"/>
      <c r="AD15" s="335"/>
      <c r="AE15" s="439">
        <f t="shared" si="8"/>
        <v>0</v>
      </c>
      <c r="AF15" s="35"/>
      <c r="AG15" s="335"/>
      <c r="AH15" s="439">
        <f t="shared" si="9"/>
        <v>0</v>
      </c>
      <c r="AI15" s="35"/>
      <c r="AJ15" s="335"/>
      <c r="AK15" s="439">
        <f t="shared" si="10"/>
        <v>0</v>
      </c>
      <c r="AL15" s="35"/>
      <c r="AM15" s="335"/>
      <c r="AN15" s="439">
        <f t="shared" si="11"/>
        <v>0</v>
      </c>
      <c r="AO15" s="35"/>
      <c r="AP15" s="335"/>
      <c r="AQ15" s="439">
        <f t="shared" si="12"/>
        <v>0</v>
      </c>
      <c r="AR15" s="69">
        <f t="shared" si="0"/>
        <v>0</v>
      </c>
      <c r="AS15" s="138"/>
      <c r="AT15" s="114">
        <f t="shared" si="0"/>
        <v>0</v>
      </c>
    </row>
    <row r="16" spans="1:46" ht="18" customHeight="1" x14ac:dyDescent="0.2">
      <c r="A16" s="164"/>
      <c r="B16" s="166"/>
      <c r="C16" s="166"/>
      <c r="D16" s="166"/>
      <c r="E16" s="167"/>
      <c r="F16" s="168"/>
      <c r="G16" s="300"/>
      <c r="H16" s="23"/>
      <c r="I16" s="333"/>
      <c r="J16" s="279">
        <f t="shared" si="1"/>
        <v>0</v>
      </c>
      <c r="K16" s="35"/>
      <c r="L16" s="335"/>
      <c r="M16" s="439">
        <f t="shared" si="2"/>
        <v>0</v>
      </c>
      <c r="N16" s="35"/>
      <c r="O16" s="335"/>
      <c r="P16" s="439">
        <f t="shared" si="3"/>
        <v>0</v>
      </c>
      <c r="Q16" s="35"/>
      <c r="R16" s="335"/>
      <c r="S16" s="439">
        <f t="shared" si="4"/>
        <v>0</v>
      </c>
      <c r="T16" s="35"/>
      <c r="U16" s="335"/>
      <c r="V16" s="439">
        <f t="shared" si="5"/>
        <v>0</v>
      </c>
      <c r="W16" s="35"/>
      <c r="X16" s="335"/>
      <c r="Y16" s="439">
        <f t="shared" si="6"/>
        <v>0</v>
      </c>
      <c r="Z16" s="35"/>
      <c r="AA16" s="335"/>
      <c r="AB16" s="439">
        <f t="shared" si="7"/>
        <v>0</v>
      </c>
      <c r="AC16" s="35"/>
      <c r="AD16" s="335"/>
      <c r="AE16" s="439">
        <f t="shared" si="8"/>
        <v>0</v>
      </c>
      <c r="AF16" s="35"/>
      <c r="AG16" s="335"/>
      <c r="AH16" s="439">
        <f t="shared" si="9"/>
        <v>0</v>
      </c>
      <c r="AI16" s="35"/>
      <c r="AJ16" s="335"/>
      <c r="AK16" s="439">
        <f t="shared" si="10"/>
        <v>0</v>
      </c>
      <c r="AL16" s="35"/>
      <c r="AM16" s="335"/>
      <c r="AN16" s="439">
        <f t="shared" si="11"/>
        <v>0</v>
      </c>
      <c r="AO16" s="35"/>
      <c r="AP16" s="335"/>
      <c r="AQ16" s="439">
        <f t="shared" si="12"/>
        <v>0</v>
      </c>
      <c r="AR16" s="69">
        <f t="shared" si="0"/>
        <v>0</v>
      </c>
      <c r="AS16" s="138"/>
      <c r="AT16" s="114">
        <f t="shared" si="0"/>
        <v>0</v>
      </c>
    </row>
    <row r="17" spans="1:46" ht="18" customHeight="1" x14ac:dyDescent="0.2">
      <c r="A17" s="164"/>
      <c r="B17" s="166"/>
      <c r="C17" s="166"/>
      <c r="D17" s="166"/>
      <c r="E17" s="167"/>
      <c r="F17" s="168"/>
      <c r="G17" s="300"/>
      <c r="H17" s="23"/>
      <c r="I17" s="333"/>
      <c r="J17" s="279">
        <f t="shared" si="1"/>
        <v>0</v>
      </c>
      <c r="K17" s="35"/>
      <c r="L17" s="335"/>
      <c r="M17" s="439">
        <f t="shared" si="2"/>
        <v>0</v>
      </c>
      <c r="N17" s="35"/>
      <c r="O17" s="335"/>
      <c r="P17" s="439">
        <f t="shared" si="3"/>
        <v>0</v>
      </c>
      <c r="Q17" s="35"/>
      <c r="R17" s="335"/>
      <c r="S17" s="439">
        <f t="shared" si="4"/>
        <v>0</v>
      </c>
      <c r="T17" s="35"/>
      <c r="U17" s="335"/>
      <c r="V17" s="439">
        <f t="shared" si="5"/>
        <v>0</v>
      </c>
      <c r="W17" s="35"/>
      <c r="X17" s="335"/>
      <c r="Y17" s="439">
        <f t="shared" si="6"/>
        <v>0</v>
      </c>
      <c r="Z17" s="35"/>
      <c r="AA17" s="335"/>
      <c r="AB17" s="439">
        <f t="shared" si="7"/>
        <v>0</v>
      </c>
      <c r="AC17" s="35"/>
      <c r="AD17" s="335"/>
      <c r="AE17" s="439">
        <f t="shared" si="8"/>
        <v>0</v>
      </c>
      <c r="AF17" s="35"/>
      <c r="AG17" s="335"/>
      <c r="AH17" s="439">
        <f t="shared" si="9"/>
        <v>0</v>
      </c>
      <c r="AI17" s="35"/>
      <c r="AJ17" s="335"/>
      <c r="AK17" s="439">
        <f t="shared" si="10"/>
        <v>0</v>
      </c>
      <c r="AL17" s="35"/>
      <c r="AM17" s="335"/>
      <c r="AN17" s="439">
        <f t="shared" si="11"/>
        <v>0</v>
      </c>
      <c r="AO17" s="35"/>
      <c r="AP17" s="335"/>
      <c r="AQ17" s="439">
        <f t="shared" si="12"/>
        <v>0</v>
      </c>
      <c r="AR17" s="69">
        <f t="shared" si="0"/>
        <v>0</v>
      </c>
      <c r="AS17" s="138"/>
      <c r="AT17" s="114">
        <f t="shared" si="0"/>
        <v>0</v>
      </c>
    </row>
    <row r="18" spans="1:46" ht="18" customHeight="1" x14ac:dyDescent="0.2">
      <c r="A18" s="164"/>
      <c r="B18" s="166"/>
      <c r="C18" s="166"/>
      <c r="D18" s="166"/>
      <c r="E18" s="167"/>
      <c r="F18" s="168"/>
      <c r="G18" s="300"/>
      <c r="H18" s="23"/>
      <c r="I18" s="333"/>
      <c r="J18" s="279">
        <f t="shared" si="1"/>
        <v>0</v>
      </c>
      <c r="K18" s="35"/>
      <c r="L18" s="335"/>
      <c r="M18" s="439">
        <f t="shared" si="2"/>
        <v>0</v>
      </c>
      <c r="N18" s="35"/>
      <c r="O18" s="335"/>
      <c r="P18" s="439">
        <f t="shared" si="3"/>
        <v>0</v>
      </c>
      <c r="Q18" s="35"/>
      <c r="R18" s="335"/>
      <c r="S18" s="439">
        <f t="shared" si="4"/>
        <v>0</v>
      </c>
      <c r="T18" s="35"/>
      <c r="U18" s="335"/>
      <c r="V18" s="439">
        <f t="shared" si="5"/>
        <v>0</v>
      </c>
      <c r="W18" s="35"/>
      <c r="X18" s="335"/>
      <c r="Y18" s="439">
        <f t="shared" si="6"/>
        <v>0</v>
      </c>
      <c r="Z18" s="35"/>
      <c r="AA18" s="335"/>
      <c r="AB18" s="439">
        <f t="shared" si="7"/>
        <v>0</v>
      </c>
      <c r="AC18" s="35"/>
      <c r="AD18" s="335"/>
      <c r="AE18" s="439">
        <f t="shared" si="8"/>
        <v>0</v>
      </c>
      <c r="AF18" s="35"/>
      <c r="AG18" s="335"/>
      <c r="AH18" s="439">
        <f t="shared" si="9"/>
        <v>0</v>
      </c>
      <c r="AI18" s="35"/>
      <c r="AJ18" s="335"/>
      <c r="AK18" s="439">
        <f t="shared" si="10"/>
        <v>0</v>
      </c>
      <c r="AL18" s="35"/>
      <c r="AM18" s="335"/>
      <c r="AN18" s="439">
        <f t="shared" si="11"/>
        <v>0</v>
      </c>
      <c r="AO18" s="35"/>
      <c r="AP18" s="335"/>
      <c r="AQ18" s="439">
        <f t="shared" si="12"/>
        <v>0</v>
      </c>
      <c r="AR18" s="69">
        <f t="shared" si="0"/>
        <v>0</v>
      </c>
      <c r="AS18" s="138"/>
      <c r="AT18" s="114">
        <f t="shared" si="0"/>
        <v>0</v>
      </c>
    </row>
    <row r="19" spans="1:46" ht="18" customHeight="1" x14ac:dyDescent="0.2">
      <c r="A19" s="164"/>
      <c r="B19" s="166"/>
      <c r="C19" s="166"/>
      <c r="D19" s="166"/>
      <c r="E19" s="167"/>
      <c r="F19" s="168"/>
      <c r="G19" s="300"/>
      <c r="H19" s="23"/>
      <c r="I19" s="333"/>
      <c r="J19" s="279">
        <f t="shared" si="1"/>
        <v>0</v>
      </c>
      <c r="K19" s="35"/>
      <c r="L19" s="335"/>
      <c r="M19" s="439">
        <f t="shared" si="2"/>
        <v>0</v>
      </c>
      <c r="N19" s="35"/>
      <c r="O19" s="335"/>
      <c r="P19" s="439">
        <f t="shared" si="3"/>
        <v>0</v>
      </c>
      <c r="Q19" s="35"/>
      <c r="R19" s="335"/>
      <c r="S19" s="439">
        <f t="shared" si="4"/>
        <v>0</v>
      </c>
      <c r="T19" s="35"/>
      <c r="U19" s="335"/>
      <c r="V19" s="439">
        <f t="shared" si="5"/>
        <v>0</v>
      </c>
      <c r="W19" s="35"/>
      <c r="X19" s="335"/>
      <c r="Y19" s="439">
        <f t="shared" si="6"/>
        <v>0</v>
      </c>
      <c r="Z19" s="35"/>
      <c r="AA19" s="335"/>
      <c r="AB19" s="439">
        <f t="shared" si="7"/>
        <v>0</v>
      </c>
      <c r="AC19" s="35"/>
      <c r="AD19" s="335"/>
      <c r="AE19" s="439">
        <f t="shared" si="8"/>
        <v>0</v>
      </c>
      <c r="AF19" s="35"/>
      <c r="AG19" s="335"/>
      <c r="AH19" s="439">
        <f t="shared" si="9"/>
        <v>0</v>
      </c>
      <c r="AI19" s="35"/>
      <c r="AJ19" s="335"/>
      <c r="AK19" s="439">
        <f t="shared" si="10"/>
        <v>0</v>
      </c>
      <c r="AL19" s="35"/>
      <c r="AM19" s="335"/>
      <c r="AN19" s="439">
        <f t="shared" si="11"/>
        <v>0</v>
      </c>
      <c r="AO19" s="35"/>
      <c r="AP19" s="335"/>
      <c r="AQ19" s="439">
        <f t="shared" si="12"/>
        <v>0</v>
      </c>
      <c r="AR19" s="69">
        <f t="shared" si="0"/>
        <v>0</v>
      </c>
      <c r="AS19" s="138"/>
      <c r="AT19" s="114">
        <f t="shared" si="0"/>
        <v>0</v>
      </c>
    </row>
    <row r="20" spans="1:46" ht="18" customHeight="1" x14ac:dyDescent="0.2">
      <c r="A20" s="164"/>
      <c r="B20" s="166"/>
      <c r="C20" s="166"/>
      <c r="D20" s="166"/>
      <c r="E20" s="167"/>
      <c r="F20" s="168"/>
      <c r="G20" s="300"/>
      <c r="H20" s="23"/>
      <c r="I20" s="333"/>
      <c r="J20" s="279">
        <f t="shared" si="1"/>
        <v>0</v>
      </c>
      <c r="K20" s="35"/>
      <c r="L20" s="335"/>
      <c r="M20" s="439">
        <f t="shared" si="2"/>
        <v>0</v>
      </c>
      <c r="N20" s="35"/>
      <c r="O20" s="335"/>
      <c r="P20" s="439">
        <f t="shared" si="3"/>
        <v>0</v>
      </c>
      <c r="Q20" s="35"/>
      <c r="R20" s="335"/>
      <c r="S20" s="439">
        <f t="shared" si="4"/>
        <v>0</v>
      </c>
      <c r="T20" s="35"/>
      <c r="U20" s="335"/>
      <c r="V20" s="439">
        <f t="shared" si="5"/>
        <v>0</v>
      </c>
      <c r="W20" s="35"/>
      <c r="X20" s="335"/>
      <c r="Y20" s="439">
        <f t="shared" si="6"/>
        <v>0</v>
      </c>
      <c r="Z20" s="35"/>
      <c r="AA20" s="335"/>
      <c r="AB20" s="439">
        <f t="shared" si="7"/>
        <v>0</v>
      </c>
      <c r="AC20" s="35"/>
      <c r="AD20" s="335"/>
      <c r="AE20" s="439">
        <f t="shared" si="8"/>
        <v>0</v>
      </c>
      <c r="AF20" s="35"/>
      <c r="AG20" s="335"/>
      <c r="AH20" s="439">
        <f t="shared" si="9"/>
        <v>0</v>
      </c>
      <c r="AI20" s="35"/>
      <c r="AJ20" s="335"/>
      <c r="AK20" s="439">
        <f t="shared" si="10"/>
        <v>0</v>
      </c>
      <c r="AL20" s="35"/>
      <c r="AM20" s="335"/>
      <c r="AN20" s="439">
        <f t="shared" si="11"/>
        <v>0</v>
      </c>
      <c r="AO20" s="35"/>
      <c r="AP20" s="335"/>
      <c r="AQ20" s="439">
        <f t="shared" si="12"/>
        <v>0</v>
      </c>
      <c r="AR20" s="69">
        <f t="shared" si="0"/>
        <v>0</v>
      </c>
      <c r="AS20" s="138"/>
      <c r="AT20" s="114">
        <f t="shared" si="0"/>
        <v>0</v>
      </c>
    </row>
    <row r="21" spans="1:46" ht="18" customHeight="1" x14ac:dyDescent="0.2">
      <c r="A21" s="164"/>
      <c r="B21" s="166"/>
      <c r="C21" s="166"/>
      <c r="D21" s="166"/>
      <c r="E21" s="167"/>
      <c r="F21" s="168"/>
      <c r="G21" s="300"/>
      <c r="H21" s="23"/>
      <c r="I21" s="333"/>
      <c r="J21" s="279">
        <f t="shared" si="1"/>
        <v>0</v>
      </c>
      <c r="K21" s="35"/>
      <c r="L21" s="335"/>
      <c r="M21" s="439">
        <f t="shared" si="2"/>
        <v>0</v>
      </c>
      <c r="N21" s="35"/>
      <c r="O21" s="335"/>
      <c r="P21" s="439">
        <f t="shared" si="3"/>
        <v>0</v>
      </c>
      <c r="Q21" s="35"/>
      <c r="R21" s="335"/>
      <c r="S21" s="439">
        <f t="shared" si="4"/>
        <v>0</v>
      </c>
      <c r="T21" s="35"/>
      <c r="U21" s="335"/>
      <c r="V21" s="439">
        <f t="shared" si="5"/>
        <v>0</v>
      </c>
      <c r="W21" s="35"/>
      <c r="X21" s="335"/>
      <c r="Y21" s="439">
        <f t="shared" si="6"/>
        <v>0</v>
      </c>
      <c r="Z21" s="35"/>
      <c r="AA21" s="335"/>
      <c r="AB21" s="439">
        <f t="shared" si="7"/>
        <v>0</v>
      </c>
      <c r="AC21" s="35"/>
      <c r="AD21" s="335"/>
      <c r="AE21" s="439">
        <f t="shared" si="8"/>
        <v>0</v>
      </c>
      <c r="AF21" s="35"/>
      <c r="AG21" s="335"/>
      <c r="AH21" s="439">
        <f t="shared" si="9"/>
        <v>0</v>
      </c>
      <c r="AI21" s="35"/>
      <c r="AJ21" s="335"/>
      <c r="AK21" s="439">
        <f t="shared" si="10"/>
        <v>0</v>
      </c>
      <c r="AL21" s="35"/>
      <c r="AM21" s="335"/>
      <c r="AN21" s="439">
        <f t="shared" si="11"/>
        <v>0</v>
      </c>
      <c r="AO21" s="35"/>
      <c r="AP21" s="335"/>
      <c r="AQ21" s="439">
        <f t="shared" si="12"/>
        <v>0</v>
      </c>
      <c r="AR21" s="69">
        <f t="shared" si="0"/>
        <v>0</v>
      </c>
      <c r="AS21" s="138"/>
      <c r="AT21" s="114">
        <f t="shared" si="0"/>
        <v>0</v>
      </c>
    </row>
    <row r="22" spans="1:46" ht="18" customHeight="1" x14ac:dyDescent="0.2">
      <c r="A22" s="164"/>
      <c r="B22" s="166"/>
      <c r="C22" s="166"/>
      <c r="D22" s="166"/>
      <c r="E22" s="167"/>
      <c r="F22" s="168"/>
      <c r="G22" s="300"/>
      <c r="H22" s="23"/>
      <c r="I22" s="333"/>
      <c r="J22" s="279">
        <f t="shared" si="1"/>
        <v>0</v>
      </c>
      <c r="K22" s="35"/>
      <c r="L22" s="335"/>
      <c r="M22" s="439">
        <f t="shared" si="2"/>
        <v>0</v>
      </c>
      <c r="N22" s="35"/>
      <c r="O22" s="335"/>
      <c r="P22" s="439">
        <f t="shared" si="3"/>
        <v>0</v>
      </c>
      <c r="Q22" s="35"/>
      <c r="R22" s="335"/>
      <c r="S22" s="439">
        <f t="shared" si="4"/>
        <v>0</v>
      </c>
      <c r="T22" s="35"/>
      <c r="U22" s="335"/>
      <c r="V22" s="439">
        <f t="shared" si="5"/>
        <v>0</v>
      </c>
      <c r="W22" s="35"/>
      <c r="X22" s="335"/>
      <c r="Y22" s="439">
        <f t="shared" si="6"/>
        <v>0</v>
      </c>
      <c r="Z22" s="35"/>
      <c r="AA22" s="335"/>
      <c r="AB22" s="439">
        <f t="shared" si="7"/>
        <v>0</v>
      </c>
      <c r="AC22" s="35"/>
      <c r="AD22" s="335"/>
      <c r="AE22" s="439">
        <f t="shared" si="8"/>
        <v>0</v>
      </c>
      <c r="AF22" s="35"/>
      <c r="AG22" s="335"/>
      <c r="AH22" s="439">
        <f t="shared" si="9"/>
        <v>0</v>
      </c>
      <c r="AI22" s="35"/>
      <c r="AJ22" s="335"/>
      <c r="AK22" s="439">
        <f t="shared" si="10"/>
        <v>0</v>
      </c>
      <c r="AL22" s="35"/>
      <c r="AM22" s="335"/>
      <c r="AN22" s="439">
        <f t="shared" si="11"/>
        <v>0</v>
      </c>
      <c r="AO22" s="35"/>
      <c r="AP22" s="335"/>
      <c r="AQ22" s="439">
        <f t="shared" si="12"/>
        <v>0</v>
      </c>
      <c r="AR22" s="69">
        <f t="shared" si="0"/>
        <v>0</v>
      </c>
      <c r="AS22" s="138"/>
      <c r="AT22" s="114">
        <f t="shared" si="0"/>
        <v>0</v>
      </c>
    </row>
    <row r="23" spans="1:46" ht="18" customHeight="1" x14ac:dyDescent="0.2">
      <c r="A23" s="164"/>
      <c r="B23" s="166"/>
      <c r="C23" s="166"/>
      <c r="D23" s="166"/>
      <c r="E23" s="167"/>
      <c r="F23" s="168"/>
      <c r="G23" s="300"/>
      <c r="H23" s="23"/>
      <c r="I23" s="333"/>
      <c r="J23" s="279">
        <f t="shared" si="1"/>
        <v>0</v>
      </c>
      <c r="K23" s="35"/>
      <c r="L23" s="335"/>
      <c r="M23" s="439">
        <f t="shared" si="2"/>
        <v>0</v>
      </c>
      <c r="N23" s="35"/>
      <c r="O23" s="335"/>
      <c r="P23" s="439">
        <f t="shared" si="3"/>
        <v>0</v>
      </c>
      <c r="Q23" s="35"/>
      <c r="R23" s="335"/>
      <c r="S23" s="439">
        <f t="shared" si="4"/>
        <v>0</v>
      </c>
      <c r="T23" s="35"/>
      <c r="U23" s="335"/>
      <c r="V23" s="439">
        <f t="shared" si="5"/>
        <v>0</v>
      </c>
      <c r="W23" s="35"/>
      <c r="X23" s="335"/>
      <c r="Y23" s="439">
        <f t="shared" si="6"/>
        <v>0</v>
      </c>
      <c r="Z23" s="35"/>
      <c r="AA23" s="335"/>
      <c r="AB23" s="439">
        <f t="shared" si="7"/>
        <v>0</v>
      </c>
      <c r="AC23" s="35"/>
      <c r="AD23" s="335"/>
      <c r="AE23" s="439">
        <f t="shared" si="8"/>
        <v>0</v>
      </c>
      <c r="AF23" s="35"/>
      <c r="AG23" s="335"/>
      <c r="AH23" s="439">
        <f t="shared" si="9"/>
        <v>0</v>
      </c>
      <c r="AI23" s="35"/>
      <c r="AJ23" s="335"/>
      <c r="AK23" s="439">
        <f t="shared" si="10"/>
        <v>0</v>
      </c>
      <c r="AL23" s="35"/>
      <c r="AM23" s="335"/>
      <c r="AN23" s="439">
        <f t="shared" si="11"/>
        <v>0</v>
      </c>
      <c r="AO23" s="35"/>
      <c r="AP23" s="335"/>
      <c r="AQ23" s="439">
        <f t="shared" si="12"/>
        <v>0</v>
      </c>
      <c r="AR23" s="69">
        <f t="shared" si="0"/>
        <v>0</v>
      </c>
      <c r="AS23" s="138"/>
      <c r="AT23" s="114">
        <f t="shared" si="0"/>
        <v>0</v>
      </c>
    </row>
    <row r="24" spans="1:46" ht="18" customHeight="1" x14ac:dyDescent="0.2">
      <c r="A24" s="164"/>
      <c r="B24" s="166"/>
      <c r="C24" s="166"/>
      <c r="D24" s="166"/>
      <c r="E24" s="167"/>
      <c r="F24" s="168"/>
      <c r="G24" s="300"/>
      <c r="H24" s="23"/>
      <c r="I24" s="333"/>
      <c r="J24" s="279">
        <f t="shared" si="1"/>
        <v>0</v>
      </c>
      <c r="K24" s="35"/>
      <c r="L24" s="335"/>
      <c r="M24" s="439">
        <f t="shared" si="2"/>
        <v>0</v>
      </c>
      <c r="N24" s="35"/>
      <c r="O24" s="335"/>
      <c r="P24" s="439">
        <f t="shared" si="3"/>
        <v>0</v>
      </c>
      <c r="Q24" s="35"/>
      <c r="R24" s="335"/>
      <c r="S24" s="439">
        <f t="shared" si="4"/>
        <v>0</v>
      </c>
      <c r="T24" s="35"/>
      <c r="U24" s="335"/>
      <c r="V24" s="439">
        <f t="shared" si="5"/>
        <v>0</v>
      </c>
      <c r="W24" s="35"/>
      <c r="X24" s="335"/>
      <c r="Y24" s="439">
        <f t="shared" si="6"/>
        <v>0</v>
      </c>
      <c r="Z24" s="35"/>
      <c r="AA24" s="335"/>
      <c r="AB24" s="439">
        <f t="shared" si="7"/>
        <v>0</v>
      </c>
      <c r="AC24" s="35"/>
      <c r="AD24" s="335"/>
      <c r="AE24" s="439">
        <f t="shared" si="8"/>
        <v>0</v>
      </c>
      <c r="AF24" s="35"/>
      <c r="AG24" s="335"/>
      <c r="AH24" s="439">
        <f t="shared" si="9"/>
        <v>0</v>
      </c>
      <c r="AI24" s="35"/>
      <c r="AJ24" s="335"/>
      <c r="AK24" s="439">
        <f t="shared" si="10"/>
        <v>0</v>
      </c>
      <c r="AL24" s="35"/>
      <c r="AM24" s="335"/>
      <c r="AN24" s="439">
        <f t="shared" si="11"/>
        <v>0</v>
      </c>
      <c r="AO24" s="35"/>
      <c r="AP24" s="335"/>
      <c r="AQ24" s="439">
        <f t="shared" si="12"/>
        <v>0</v>
      </c>
      <c r="AR24" s="69">
        <f t="shared" si="0"/>
        <v>0</v>
      </c>
      <c r="AS24" s="138"/>
      <c r="AT24" s="114">
        <f t="shared" si="0"/>
        <v>0</v>
      </c>
    </row>
    <row r="25" spans="1:46" ht="18" customHeight="1" x14ac:dyDescent="0.2">
      <c r="A25" s="164"/>
      <c r="B25" s="166"/>
      <c r="C25" s="166"/>
      <c r="D25" s="166"/>
      <c r="E25" s="167"/>
      <c r="F25" s="168"/>
      <c r="G25" s="300"/>
      <c r="H25" s="23"/>
      <c r="I25" s="333"/>
      <c r="J25" s="279">
        <f t="shared" si="1"/>
        <v>0</v>
      </c>
      <c r="K25" s="35"/>
      <c r="L25" s="335"/>
      <c r="M25" s="439">
        <f t="shared" si="2"/>
        <v>0</v>
      </c>
      <c r="N25" s="35"/>
      <c r="O25" s="335"/>
      <c r="P25" s="439">
        <f t="shared" si="3"/>
        <v>0</v>
      </c>
      <c r="Q25" s="35"/>
      <c r="R25" s="335"/>
      <c r="S25" s="439">
        <f t="shared" si="4"/>
        <v>0</v>
      </c>
      <c r="T25" s="35"/>
      <c r="U25" s="335"/>
      <c r="V25" s="439">
        <f t="shared" si="5"/>
        <v>0</v>
      </c>
      <c r="W25" s="35"/>
      <c r="X25" s="335"/>
      <c r="Y25" s="439">
        <f t="shared" si="6"/>
        <v>0</v>
      </c>
      <c r="Z25" s="35"/>
      <c r="AA25" s="335"/>
      <c r="AB25" s="439">
        <f t="shared" si="7"/>
        <v>0</v>
      </c>
      <c r="AC25" s="35"/>
      <c r="AD25" s="335"/>
      <c r="AE25" s="439">
        <f t="shared" si="8"/>
        <v>0</v>
      </c>
      <c r="AF25" s="35"/>
      <c r="AG25" s="335"/>
      <c r="AH25" s="439">
        <f t="shared" si="9"/>
        <v>0</v>
      </c>
      <c r="AI25" s="35"/>
      <c r="AJ25" s="335"/>
      <c r="AK25" s="439">
        <f t="shared" si="10"/>
        <v>0</v>
      </c>
      <c r="AL25" s="35"/>
      <c r="AM25" s="335"/>
      <c r="AN25" s="439">
        <f t="shared" si="11"/>
        <v>0</v>
      </c>
      <c r="AO25" s="35"/>
      <c r="AP25" s="335"/>
      <c r="AQ25" s="439">
        <f t="shared" si="12"/>
        <v>0</v>
      </c>
      <c r="AR25" s="69">
        <f t="shared" si="0"/>
        <v>0</v>
      </c>
      <c r="AS25" s="138"/>
      <c r="AT25" s="114">
        <f t="shared" si="0"/>
        <v>0</v>
      </c>
    </row>
    <row r="26" spans="1:46" ht="18" customHeight="1" x14ac:dyDescent="0.2">
      <c r="A26" s="164"/>
      <c r="B26" s="166"/>
      <c r="C26" s="166"/>
      <c r="D26" s="166"/>
      <c r="E26" s="167"/>
      <c r="F26" s="168"/>
      <c r="G26" s="300"/>
      <c r="H26" s="23"/>
      <c r="I26" s="333"/>
      <c r="J26" s="279">
        <f t="shared" si="1"/>
        <v>0</v>
      </c>
      <c r="K26" s="35"/>
      <c r="L26" s="335"/>
      <c r="M26" s="439">
        <f t="shared" si="2"/>
        <v>0</v>
      </c>
      <c r="N26" s="35"/>
      <c r="O26" s="335"/>
      <c r="P26" s="439">
        <f t="shared" si="3"/>
        <v>0</v>
      </c>
      <c r="Q26" s="35"/>
      <c r="R26" s="335"/>
      <c r="S26" s="439">
        <f t="shared" si="4"/>
        <v>0</v>
      </c>
      <c r="T26" s="35"/>
      <c r="U26" s="335"/>
      <c r="V26" s="439">
        <f t="shared" si="5"/>
        <v>0</v>
      </c>
      <c r="W26" s="35"/>
      <c r="X26" s="335"/>
      <c r="Y26" s="439">
        <f t="shared" si="6"/>
        <v>0</v>
      </c>
      <c r="Z26" s="35"/>
      <c r="AA26" s="335"/>
      <c r="AB26" s="439">
        <f t="shared" si="7"/>
        <v>0</v>
      </c>
      <c r="AC26" s="35"/>
      <c r="AD26" s="335"/>
      <c r="AE26" s="439">
        <f t="shared" si="8"/>
        <v>0</v>
      </c>
      <c r="AF26" s="35"/>
      <c r="AG26" s="335"/>
      <c r="AH26" s="439">
        <f t="shared" si="9"/>
        <v>0</v>
      </c>
      <c r="AI26" s="35"/>
      <c r="AJ26" s="335"/>
      <c r="AK26" s="439">
        <f t="shared" si="10"/>
        <v>0</v>
      </c>
      <c r="AL26" s="35"/>
      <c r="AM26" s="335"/>
      <c r="AN26" s="439">
        <f t="shared" si="11"/>
        <v>0</v>
      </c>
      <c r="AO26" s="35"/>
      <c r="AP26" s="335"/>
      <c r="AQ26" s="439">
        <f t="shared" si="12"/>
        <v>0</v>
      </c>
      <c r="AR26" s="69">
        <f t="shared" si="0"/>
        <v>0</v>
      </c>
      <c r="AS26" s="138"/>
      <c r="AT26" s="114">
        <f t="shared" si="0"/>
        <v>0</v>
      </c>
    </row>
    <row r="27" spans="1:46" ht="18" customHeight="1" x14ac:dyDescent="0.2">
      <c r="A27" s="164"/>
      <c r="B27" s="166"/>
      <c r="C27" s="166"/>
      <c r="D27" s="166"/>
      <c r="E27" s="167"/>
      <c r="F27" s="168"/>
      <c r="G27" s="300"/>
      <c r="H27" s="23"/>
      <c r="I27" s="333"/>
      <c r="J27" s="279">
        <f t="shared" si="1"/>
        <v>0</v>
      </c>
      <c r="K27" s="35"/>
      <c r="L27" s="335"/>
      <c r="M27" s="439">
        <f t="shared" si="2"/>
        <v>0</v>
      </c>
      <c r="N27" s="35"/>
      <c r="O27" s="335"/>
      <c r="P27" s="439">
        <f t="shared" si="3"/>
        <v>0</v>
      </c>
      <c r="Q27" s="35"/>
      <c r="R27" s="335"/>
      <c r="S27" s="439">
        <f t="shared" si="4"/>
        <v>0</v>
      </c>
      <c r="T27" s="35"/>
      <c r="U27" s="335"/>
      <c r="V27" s="439">
        <f t="shared" si="5"/>
        <v>0</v>
      </c>
      <c r="W27" s="35"/>
      <c r="X27" s="335"/>
      <c r="Y27" s="439">
        <f t="shared" si="6"/>
        <v>0</v>
      </c>
      <c r="Z27" s="35"/>
      <c r="AA27" s="335"/>
      <c r="AB27" s="439">
        <f t="shared" si="7"/>
        <v>0</v>
      </c>
      <c r="AC27" s="35"/>
      <c r="AD27" s="335"/>
      <c r="AE27" s="439">
        <f t="shared" si="8"/>
        <v>0</v>
      </c>
      <c r="AF27" s="35"/>
      <c r="AG27" s="335"/>
      <c r="AH27" s="439">
        <f t="shared" si="9"/>
        <v>0</v>
      </c>
      <c r="AI27" s="35"/>
      <c r="AJ27" s="335"/>
      <c r="AK27" s="439">
        <f t="shared" si="10"/>
        <v>0</v>
      </c>
      <c r="AL27" s="35"/>
      <c r="AM27" s="335"/>
      <c r="AN27" s="439">
        <f t="shared" si="11"/>
        <v>0</v>
      </c>
      <c r="AO27" s="35"/>
      <c r="AP27" s="335"/>
      <c r="AQ27" s="439">
        <f t="shared" si="12"/>
        <v>0</v>
      </c>
      <c r="AR27" s="69">
        <f t="shared" si="0"/>
        <v>0</v>
      </c>
      <c r="AS27" s="138"/>
      <c r="AT27" s="114">
        <f t="shared" si="0"/>
        <v>0</v>
      </c>
    </row>
    <row r="28" spans="1:46" ht="18" customHeight="1" x14ac:dyDescent="0.2">
      <c r="A28" s="164"/>
      <c r="B28" s="166"/>
      <c r="C28" s="166"/>
      <c r="D28" s="166"/>
      <c r="E28" s="167"/>
      <c r="F28" s="168"/>
      <c r="G28" s="300"/>
      <c r="H28" s="23"/>
      <c r="I28" s="333"/>
      <c r="J28" s="279">
        <f t="shared" si="1"/>
        <v>0</v>
      </c>
      <c r="K28" s="35"/>
      <c r="L28" s="335"/>
      <c r="M28" s="439">
        <f t="shared" si="2"/>
        <v>0</v>
      </c>
      <c r="N28" s="35"/>
      <c r="O28" s="335"/>
      <c r="P28" s="439">
        <f t="shared" si="3"/>
        <v>0</v>
      </c>
      <c r="Q28" s="35"/>
      <c r="R28" s="335"/>
      <c r="S28" s="439">
        <f t="shared" si="4"/>
        <v>0</v>
      </c>
      <c r="T28" s="35"/>
      <c r="U28" s="335"/>
      <c r="V28" s="439">
        <f t="shared" si="5"/>
        <v>0</v>
      </c>
      <c r="W28" s="35"/>
      <c r="X28" s="335"/>
      <c r="Y28" s="439">
        <f t="shared" si="6"/>
        <v>0</v>
      </c>
      <c r="Z28" s="35"/>
      <c r="AA28" s="335"/>
      <c r="AB28" s="439">
        <f t="shared" si="7"/>
        <v>0</v>
      </c>
      <c r="AC28" s="35"/>
      <c r="AD28" s="335"/>
      <c r="AE28" s="439">
        <f t="shared" si="8"/>
        <v>0</v>
      </c>
      <c r="AF28" s="35"/>
      <c r="AG28" s="335"/>
      <c r="AH28" s="439">
        <f t="shared" si="9"/>
        <v>0</v>
      </c>
      <c r="AI28" s="35"/>
      <c r="AJ28" s="335"/>
      <c r="AK28" s="439">
        <f t="shared" si="10"/>
        <v>0</v>
      </c>
      <c r="AL28" s="35"/>
      <c r="AM28" s="335"/>
      <c r="AN28" s="439">
        <f t="shared" si="11"/>
        <v>0</v>
      </c>
      <c r="AO28" s="35"/>
      <c r="AP28" s="335"/>
      <c r="AQ28" s="439">
        <f t="shared" si="12"/>
        <v>0</v>
      </c>
      <c r="AR28" s="69">
        <f t="shared" si="0"/>
        <v>0</v>
      </c>
      <c r="AS28" s="138"/>
      <c r="AT28" s="114">
        <f t="shared" si="0"/>
        <v>0</v>
      </c>
    </row>
    <row r="29" spans="1:46" ht="18" customHeight="1" x14ac:dyDescent="0.2">
      <c r="A29" s="164"/>
      <c r="B29" s="166"/>
      <c r="C29" s="166"/>
      <c r="D29" s="166"/>
      <c r="E29" s="167"/>
      <c r="F29" s="168"/>
      <c r="G29" s="300"/>
      <c r="H29" s="23"/>
      <c r="I29" s="333"/>
      <c r="J29" s="279">
        <f t="shared" si="1"/>
        <v>0</v>
      </c>
      <c r="K29" s="35"/>
      <c r="L29" s="335"/>
      <c r="M29" s="439">
        <f t="shared" si="2"/>
        <v>0</v>
      </c>
      <c r="N29" s="35"/>
      <c r="O29" s="335"/>
      <c r="P29" s="439">
        <f t="shared" si="3"/>
        <v>0</v>
      </c>
      <c r="Q29" s="35"/>
      <c r="R29" s="335"/>
      <c r="S29" s="439">
        <f t="shared" si="4"/>
        <v>0</v>
      </c>
      <c r="T29" s="35"/>
      <c r="U29" s="335"/>
      <c r="V29" s="439">
        <f t="shared" si="5"/>
        <v>0</v>
      </c>
      <c r="W29" s="35"/>
      <c r="X29" s="335"/>
      <c r="Y29" s="439">
        <f t="shared" si="6"/>
        <v>0</v>
      </c>
      <c r="Z29" s="35"/>
      <c r="AA29" s="335"/>
      <c r="AB29" s="439">
        <f t="shared" si="7"/>
        <v>0</v>
      </c>
      <c r="AC29" s="35"/>
      <c r="AD29" s="335"/>
      <c r="AE29" s="439">
        <f t="shared" si="8"/>
        <v>0</v>
      </c>
      <c r="AF29" s="35"/>
      <c r="AG29" s="335"/>
      <c r="AH29" s="439">
        <f t="shared" si="9"/>
        <v>0</v>
      </c>
      <c r="AI29" s="35"/>
      <c r="AJ29" s="335"/>
      <c r="AK29" s="439">
        <f t="shared" si="10"/>
        <v>0</v>
      </c>
      <c r="AL29" s="35"/>
      <c r="AM29" s="335"/>
      <c r="AN29" s="439">
        <f t="shared" si="11"/>
        <v>0</v>
      </c>
      <c r="AO29" s="35"/>
      <c r="AP29" s="335"/>
      <c r="AQ29" s="439">
        <f t="shared" si="12"/>
        <v>0</v>
      </c>
      <c r="AR29" s="69">
        <f t="shared" si="0"/>
        <v>0</v>
      </c>
      <c r="AS29" s="138"/>
      <c r="AT29" s="114">
        <f t="shared" si="0"/>
        <v>0</v>
      </c>
    </row>
    <row r="30" spans="1:46" ht="18" customHeight="1" x14ac:dyDescent="0.2">
      <c r="A30" s="164"/>
      <c r="B30" s="166"/>
      <c r="C30" s="166"/>
      <c r="D30" s="166"/>
      <c r="E30" s="167"/>
      <c r="F30" s="168"/>
      <c r="G30" s="300"/>
      <c r="H30" s="23"/>
      <c r="I30" s="333"/>
      <c r="J30" s="279">
        <f t="shared" si="1"/>
        <v>0</v>
      </c>
      <c r="K30" s="35"/>
      <c r="L30" s="335"/>
      <c r="M30" s="439">
        <f t="shared" si="2"/>
        <v>0</v>
      </c>
      <c r="N30" s="35"/>
      <c r="O30" s="335"/>
      <c r="P30" s="439">
        <f t="shared" si="3"/>
        <v>0</v>
      </c>
      <c r="Q30" s="35"/>
      <c r="R30" s="335"/>
      <c r="S30" s="439">
        <f t="shared" si="4"/>
        <v>0</v>
      </c>
      <c r="T30" s="35"/>
      <c r="U30" s="335"/>
      <c r="V30" s="439">
        <f t="shared" si="5"/>
        <v>0</v>
      </c>
      <c r="W30" s="35"/>
      <c r="X30" s="335"/>
      <c r="Y30" s="439">
        <f t="shared" si="6"/>
        <v>0</v>
      </c>
      <c r="Z30" s="35"/>
      <c r="AA30" s="335"/>
      <c r="AB30" s="439">
        <f t="shared" si="7"/>
        <v>0</v>
      </c>
      <c r="AC30" s="35"/>
      <c r="AD30" s="335"/>
      <c r="AE30" s="439">
        <f t="shared" si="8"/>
        <v>0</v>
      </c>
      <c r="AF30" s="35"/>
      <c r="AG30" s="335"/>
      <c r="AH30" s="439">
        <f t="shared" si="9"/>
        <v>0</v>
      </c>
      <c r="AI30" s="35"/>
      <c r="AJ30" s="335"/>
      <c r="AK30" s="439">
        <f t="shared" si="10"/>
        <v>0</v>
      </c>
      <c r="AL30" s="35"/>
      <c r="AM30" s="335"/>
      <c r="AN30" s="439">
        <f t="shared" si="11"/>
        <v>0</v>
      </c>
      <c r="AO30" s="35"/>
      <c r="AP30" s="335"/>
      <c r="AQ30" s="439">
        <f t="shared" si="12"/>
        <v>0</v>
      </c>
      <c r="AR30" s="69">
        <f t="shared" si="0"/>
        <v>0</v>
      </c>
      <c r="AS30" s="138"/>
      <c r="AT30" s="114">
        <f t="shared" si="0"/>
        <v>0</v>
      </c>
    </row>
    <row r="31" spans="1:46" ht="18" customHeight="1" thickBot="1" x14ac:dyDescent="0.25">
      <c r="A31" s="336"/>
      <c r="B31" s="337"/>
      <c r="C31" s="337"/>
      <c r="D31" s="337"/>
      <c r="E31" s="338"/>
      <c r="F31" s="339"/>
      <c r="G31" s="340"/>
      <c r="H31" s="341"/>
      <c r="I31" s="342"/>
      <c r="J31" s="279">
        <f t="shared" si="1"/>
        <v>0</v>
      </c>
      <c r="K31" s="280"/>
      <c r="L31" s="343"/>
      <c r="M31" s="126">
        <f t="shared" si="2"/>
        <v>0</v>
      </c>
      <c r="N31" s="280"/>
      <c r="O31" s="343"/>
      <c r="P31" s="126">
        <f t="shared" si="3"/>
        <v>0</v>
      </c>
      <c r="Q31" s="280"/>
      <c r="R31" s="343"/>
      <c r="S31" s="126">
        <f t="shared" si="4"/>
        <v>0</v>
      </c>
      <c r="T31" s="280"/>
      <c r="U31" s="343"/>
      <c r="V31" s="126">
        <f t="shared" si="5"/>
        <v>0</v>
      </c>
      <c r="W31" s="280"/>
      <c r="X31" s="343"/>
      <c r="Y31" s="126">
        <f t="shared" si="6"/>
        <v>0</v>
      </c>
      <c r="Z31" s="280"/>
      <c r="AA31" s="343"/>
      <c r="AB31" s="126">
        <f t="shared" si="7"/>
        <v>0</v>
      </c>
      <c r="AC31" s="280"/>
      <c r="AD31" s="343"/>
      <c r="AE31" s="126">
        <f t="shared" si="8"/>
        <v>0</v>
      </c>
      <c r="AF31" s="280"/>
      <c r="AG31" s="343"/>
      <c r="AH31" s="126">
        <f t="shared" si="9"/>
        <v>0</v>
      </c>
      <c r="AI31" s="280"/>
      <c r="AJ31" s="343"/>
      <c r="AK31" s="126">
        <f t="shared" si="10"/>
        <v>0</v>
      </c>
      <c r="AL31" s="280"/>
      <c r="AM31" s="343"/>
      <c r="AN31" s="126">
        <f t="shared" si="11"/>
        <v>0</v>
      </c>
      <c r="AO31" s="280"/>
      <c r="AP31" s="343"/>
      <c r="AQ31" s="126">
        <f t="shared" si="12"/>
        <v>0</v>
      </c>
      <c r="AR31" s="332">
        <f t="shared" si="0"/>
        <v>0</v>
      </c>
      <c r="AS31" s="344"/>
      <c r="AT31" s="345">
        <f t="shared" si="0"/>
        <v>0</v>
      </c>
    </row>
    <row r="32" spans="1:46" ht="18" customHeight="1" thickBot="1" x14ac:dyDescent="0.25">
      <c r="A32" s="346"/>
      <c r="B32" s="101"/>
      <c r="C32" s="101"/>
      <c r="D32" s="101" t="s">
        <v>20</v>
      </c>
      <c r="E32" s="101"/>
      <c r="F32" s="100"/>
      <c r="G32" s="347"/>
      <c r="H32" s="281">
        <f>SUM(H7:H31)</f>
        <v>0</v>
      </c>
      <c r="I32" s="281"/>
      <c r="J32" s="134">
        <f>SUM(J7:J31)</f>
        <v>0</v>
      </c>
      <c r="K32" s="281">
        <f t="shared" ref="K32:AT32" si="13">SUM(K7:K31)</f>
        <v>0</v>
      </c>
      <c r="L32" s="348"/>
      <c r="M32" s="134">
        <f t="shared" si="13"/>
        <v>0</v>
      </c>
      <c r="N32" s="281">
        <f t="shared" si="13"/>
        <v>0</v>
      </c>
      <c r="O32" s="348"/>
      <c r="P32" s="134">
        <f t="shared" si="13"/>
        <v>0</v>
      </c>
      <c r="Q32" s="281">
        <f t="shared" si="13"/>
        <v>0</v>
      </c>
      <c r="R32" s="348"/>
      <c r="S32" s="134">
        <f t="shared" si="13"/>
        <v>0</v>
      </c>
      <c r="T32" s="281">
        <f t="shared" si="13"/>
        <v>0</v>
      </c>
      <c r="U32" s="348"/>
      <c r="V32" s="134">
        <f t="shared" si="13"/>
        <v>0</v>
      </c>
      <c r="W32" s="281">
        <f t="shared" si="13"/>
        <v>0</v>
      </c>
      <c r="X32" s="348"/>
      <c r="Y32" s="134">
        <f t="shared" si="13"/>
        <v>0</v>
      </c>
      <c r="Z32" s="281">
        <f t="shared" si="13"/>
        <v>0</v>
      </c>
      <c r="AA32" s="348"/>
      <c r="AB32" s="134">
        <f t="shared" si="13"/>
        <v>0</v>
      </c>
      <c r="AC32" s="281">
        <f t="shared" si="13"/>
        <v>0</v>
      </c>
      <c r="AD32" s="348"/>
      <c r="AE32" s="134">
        <f t="shared" si="13"/>
        <v>0</v>
      </c>
      <c r="AF32" s="281">
        <f t="shared" si="13"/>
        <v>0</v>
      </c>
      <c r="AG32" s="348"/>
      <c r="AH32" s="134">
        <f t="shared" si="13"/>
        <v>0</v>
      </c>
      <c r="AI32" s="281">
        <f t="shared" si="13"/>
        <v>0</v>
      </c>
      <c r="AJ32" s="348"/>
      <c r="AK32" s="134">
        <f t="shared" si="13"/>
        <v>0</v>
      </c>
      <c r="AL32" s="281">
        <f t="shared" si="13"/>
        <v>0</v>
      </c>
      <c r="AM32" s="348"/>
      <c r="AN32" s="134">
        <f t="shared" si="13"/>
        <v>0</v>
      </c>
      <c r="AO32" s="281">
        <f t="shared" si="13"/>
        <v>0</v>
      </c>
      <c r="AP32" s="348"/>
      <c r="AQ32" s="134">
        <f t="shared" si="13"/>
        <v>0</v>
      </c>
      <c r="AR32" s="285">
        <f t="shared" si="13"/>
        <v>0</v>
      </c>
      <c r="AS32" s="349"/>
      <c r="AT32" s="134">
        <f t="shared" si="13"/>
        <v>0</v>
      </c>
    </row>
  </sheetData>
  <mergeCells count="17">
    <mergeCell ref="AR5:AT5"/>
    <mergeCell ref="AF5:AH5"/>
    <mergeCell ref="AI5:AK5"/>
    <mergeCell ref="AL5:AN5"/>
    <mergeCell ref="AO5:AQ5"/>
    <mergeCell ref="W5:Y5"/>
    <mergeCell ref="Z5:AB5"/>
    <mergeCell ref="AC5:AE5"/>
    <mergeCell ref="H5:J5"/>
    <mergeCell ref="K5:M5"/>
    <mergeCell ref="N5:P5"/>
    <mergeCell ref="Q5:S5"/>
    <mergeCell ref="A3:B3"/>
    <mergeCell ref="B5:D5"/>
    <mergeCell ref="E5:F5"/>
    <mergeCell ref="G5:G6"/>
    <mergeCell ref="T5:V5"/>
  </mergeCells>
  <phoneticPr fontId="2"/>
  <pageMargins left="0.19685039370078741" right="0.15748031496062992" top="0.47244094488188981" bottom="0.35433070866141736" header="0.23622047244094491" footer="0.27559055118110237"/>
  <pageSetup paperSize="9" scale="98" orientation="landscape" r:id="rId1"/>
  <headerFooter alignWithMargins="0"/>
  <colBreaks count="2" manualBreakCount="2">
    <brk id="22" max="1048575" man="1"/>
    <brk id="37" max="1048575" man="1"/>
  </col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G32"/>
  <sheetViews>
    <sheetView view="pageBreakPreview" zoomScale="70" zoomScaleNormal="100" zoomScaleSheetLayoutView="70" workbookViewId="0">
      <selection activeCell="C3" sqref="C3"/>
    </sheetView>
  </sheetViews>
  <sheetFormatPr defaultColWidth="9" defaultRowHeight="12" x14ac:dyDescent="0.2"/>
  <cols>
    <col min="1" max="1" width="3.6328125" style="7" customWidth="1"/>
    <col min="2" max="2" width="7.453125" style="7" customWidth="1"/>
    <col min="3" max="3" width="6.90625" style="7" customWidth="1"/>
    <col min="4" max="4" width="7.36328125" style="7" customWidth="1"/>
    <col min="5" max="5" width="7.08984375" style="7" customWidth="1"/>
    <col min="6" max="6" width="7.26953125" style="7" customWidth="1"/>
    <col min="7" max="7" width="5.08984375" style="297" customWidth="1"/>
    <col min="8" max="10" width="6.36328125" style="7" customWidth="1"/>
    <col min="11" max="11" width="6.08984375" style="7" customWidth="1"/>
    <col min="12" max="13" width="6.6328125" style="7" customWidth="1"/>
    <col min="14" max="14" width="6.26953125" style="7" customWidth="1"/>
    <col min="15" max="15" width="6" style="7" customWidth="1"/>
    <col min="16" max="17" width="6.6328125" style="7" customWidth="1"/>
    <col min="18" max="18" width="6.26953125" style="7" customWidth="1"/>
    <col min="19" max="19" width="6" style="7" customWidth="1"/>
    <col min="20" max="21" width="6.6328125" style="7" customWidth="1"/>
    <col min="22" max="22" width="6.26953125" style="7" customWidth="1"/>
    <col min="23" max="23" width="5.7265625" style="7" customWidth="1"/>
    <col min="24" max="59" width="6.6328125" style="7" customWidth="1"/>
    <col min="60" max="16384" width="9" style="7"/>
  </cols>
  <sheetData>
    <row r="1" spans="1:59" ht="18" customHeight="1" x14ac:dyDescent="0.2">
      <c r="A1" s="6" t="s">
        <v>200</v>
      </c>
    </row>
    <row r="2" spans="1:59" ht="18" customHeight="1" thickBot="1" x14ac:dyDescent="0.25">
      <c r="A2" s="443" t="s">
        <v>201</v>
      </c>
    </row>
    <row r="3" spans="1:59" ht="18" customHeight="1" thickBot="1" x14ac:dyDescent="0.25">
      <c r="A3" s="584" t="s">
        <v>21</v>
      </c>
      <c r="B3" s="585"/>
      <c r="C3" s="18"/>
      <c r="D3" s="328"/>
      <c r="E3" s="328"/>
      <c r="F3" s="206"/>
      <c r="G3" s="298"/>
    </row>
    <row r="4" spans="1:59" ht="18" customHeight="1" thickBot="1" x14ac:dyDescent="0.25">
      <c r="W4" s="12" t="s">
        <v>22</v>
      </c>
      <c r="AA4" s="12"/>
      <c r="AM4" s="12" t="s">
        <v>22</v>
      </c>
      <c r="AQ4" s="12"/>
      <c r="AU4" s="12"/>
      <c r="BC4" s="12" t="s">
        <v>22</v>
      </c>
      <c r="BG4" s="12" t="s">
        <v>23</v>
      </c>
    </row>
    <row r="5" spans="1:59" ht="18" customHeight="1" thickBot="1" x14ac:dyDescent="0.25">
      <c r="A5" s="135" t="s">
        <v>59</v>
      </c>
      <c r="B5" s="586" t="s">
        <v>138</v>
      </c>
      <c r="C5" s="587"/>
      <c r="D5" s="588"/>
      <c r="E5" s="586" t="s">
        <v>139</v>
      </c>
      <c r="F5" s="589"/>
      <c r="G5" s="571" t="s">
        <v>189</v>
      </c>
      <c r="H5" s="581" t="s">
        <v>5</v>
      </c>
      <c r="I5" s="582"/>
      <c r="J5" s="582"/>
      <c r="K5" s="583"/>
      <c r="L5" s="581" t="s">
        <v>6</v>
      </c>
      <c r="M5" s="582"/>
      <c r="N5" s="582"/>
      <c r="O5" s="583"/>
      <c r="P5" s="581" t="s">
        <v>7</v>
      </c>
      <c r="Q5" s="582"/>
      <c r="R5" s="582"/>
      <c r="S5" s="583"/>
      <c r="T5" s="581" t="s">
        <v>8</v>
      </c>
      <c r="U5" s="582"/>
      <c r="V5" s="582"/>
      <c r="W5" s="583"/>
      <c r="X5" s="581" t="s">
        <v>9</v>
      </c>
      <c r="Y5" s="582"/>
      <c r="Z5" s="582"/>
      <c r="AA5" s="583"/>
      <c r="AB5" s="581" t="s">
        <v>10</v>
      </c>
      <c r="AC5" s="582"/>
      <c r="AD5" s="582"/>
      <c r="AE5" s="583"/>
      <c r="AF5" s="581" t="s">
        <v>11</v>
      </c>
      <c r="AG5" s="582"/>
      <c r="AH5" s="582"/>
      <c r="AI5" s="583"/>
      <c r="AJ5" s="581" t="s">
        <v>12</v>
      </c>
      <c r="AK5" s="582"/>
      <c r="AL5" s="582"/>
      <c r="AM5" s="583"/>
      <c r="AN5" s="581" t="s">
        <v>13</v>
      </c>
      <c r="AO5" s="582"/>
      <c r="AP5" s="582"/>
      <c r="AQ5" s="583"/>
      <c r="AR5" s="581" t="s">
        <v>14</v>
      </c>
      <c r="AS5" s="582"/>
      <c r="AT5" s="582"/>
      <c r="AU5" s="583"/>
      <c r="AV5" s="581" t="s">
        <v>15</v>
      </c>
      <c r="AW5" s="582"/>
      <c r="AX5" s="582"/>
      <c r="AY5" s="583"/>
      <c r="AZ5" s="581" t="s">
        <v>16</v>
      </c>
      <c r="BA5" s="582"/>
      <c r="BB5" s="582"/>
      <c r="BC5" s="583"/>
      <c r="BD5" s="581" t="s">
        <v>17</v>
      </c>
      <c r="BE5" s="582"/>
      <c r="BF5" s="582"/>
      <c r="BG5" s="583"/>
    </row>
    <row r="6" spans="1:59" ht="18" customHeight="1" thickBot="1" x14ac:dyDescent="0.25">
      <c r="A6" s="78"/>
      <c r="B6" s="136" t="s">
        <v>129</v>
      </c>
      <c r="C6" s="136" t="s">
        <v>62</v>
      </c>
      <c r="D6" s="136" t="s">
        <v>18</v>
      </c>
      <c r="E6" s="136" t="s">
        <v>63</v>
      </c>
      <c r="F6" s="223" t="s">
        <v>114</v>
      </c>
      <c r="G6" s="572"/>
      <c r="H6" s="283" t="s">
        <v>113</v>
      </c>
      <c r="I6" s="227" t="s">
        <v>122</v>
      </c>
      <c r="J6" s="225" t="s">
        <v>165</v>
      </c>
      <c r="K6" s="226" t="s">
        <v>140</v>
      </c>
      <c r="L6" s="224" t="s">
        <v>113</v>
      </c>
      <c r="M6" s="227" t="s">
        <v>122</v>
      </c>
      <c r="N6" s="225" t="s">
        <v>165</v>
      </c>
      <c r="O6" s="226" t="s">
        <v>140</v>
      </c>
      <c r="P6" s="224" t="s">
        <v>113</v>
      </c>
      <c r="Q6" s="227" t="s">
        <v>122</v>
      </c>
      <c r="R6" s="225" t="s">
        <v>165</v>
      </c>
      <c r="S6" s="226" t="s">
        <v>140</v>
      </c>
      <c r="T6" s="224" t="s">
        <v>113</v>
      </c>
      <c r="U6" s="227" t="s">
        <v>122</v>
      </c>
      <c r="V6" s="225" t="s">
        <v>165</v>
      </c>
      <c r="W6" s="226" t="s">
        <v>140</v>
      </c>
      <c r="X6" s="224" t="s">
        <v>113</v>
      </c>
      <c r="Y6" s="227" t="s">
        <v>122</v>
      </c>
      <c r="Z6" s="225" t="s">
        <v>165</v>
      </c>
      <c r="AA6" s="226" t="s">
        <v>140</v>
      </c>
      <c r="AB6" s="224" t="s">
        <v>113</v>
      </c>
      <c r="AC6" s="227" t="s">
        <v>122</v>
      </c>
      <c r="AD6" s="225" t="s">
        <v>165</v>
      </c>
      <c r="AE6" s="226" t="s">
        <v>140</v>
      </c>
      <c r="AF6" s="224" t="s">
        <v>113</v>
      </c>
      <c r="AG6" s="227" t="s">
        <v>122</v>
      </c>
      <c r="AH6" s="225" t="s">
        <v>165</v>
      </c>
      <c r="AI6" s="226" t="s">
        <v>140</v>
      </c>
      <c r="AJ6" s="224" t="s">
        <v>113</v>
      </c>
      <c r="AK6" s="227" t="s">
        <v>122</v>
      </c>
      <c r="AL6" s="225" t="s">
        <v>165</v>
      </c>
      <c r="AM6" s="226" t="s">
        <v>140</v>
      </c>
      <c r="AN6" s="224" t="s">
        <v>113</v>
      </c>
      <c r="AO6" s="227" t="s">
        <v>122</v>
      </c>
      <c r="AP6" s="225" t="s">
        <v>165</v>
      </c>
      <c r="AQ6" s="226" t="s">
        <v>140</v>
      </c>
      <c r="AR6" s="224" t="s">
        <v>113</v>
      </c>
      <c r="AS6" s="227" t="s">
        <v>122</v>
      </c>
      <c r="AT6" s="225" t="s">
        <v>165</v>
      </c>
      <c r="AU6" s="226" t="s">
        <v>140</v>
      </c>
      <c r="AV6" s="224" t="s">
        <v>113</v>
      </c>
      <c r="AW6" s="227" t="s">
        <v>122</v>
      </c>
      <c r="AX6" s="225" t="s">
        <v>165</v>
      </c>
      <c r="AY6" s="226" t="s">
        <v>140</v>
      </c>
      <c r="AZ6" s="224" t="s">
        <v>113</v>
      </c>
      <c r="BA6" s="227" t="s">
        <v>122</v>
      </c>
      <c r="BB6" s="225" t="s">
        <v>165</v>
      </c>
      <c r="BC6" s="226" t="s">
        <v>140</v>
      </c>
      <c r="BD6" s="283" t="s">
        <v>113</v>
      </c>
      <c r="BE6" s="227" t="s">
        <v>122</v>
      </c>
      <c r="BF6" s="225" t="s">
        <v>165</v>
      </c>
      <c r="BG6" s="226" t="s">
        <v>141</v>
      </c>
    </row>
    <row r="7" spans="1:59" ht="18" customHeight="1" x14ac:dyDescent="0.2">
      <c r="A7" s="159"/>
      <c r="B7" s="161"/>
      <c r="C7" s="161"/>
      <c r="D7" s="161"/>
      <c r="E7" s="162"/>
      <c r="F7" s="163"/>
      <c r="G7" s="321"/>
      <c r="H7" s="33"/>
      <c r="I7" s="275"/>
      <c r="J7" s="34"/>
      <c r="K7" s="123">
        <f>IF($G7=1,ROUNDDOWN(H7*50/100,0)+ROUNDDOWN(I7/2,0)+ROUNDDOWN(J7/2,0),IF($G7=2,"エラー",IF($G7=3,ROUNDDOWN(H7*25/100,0)+ROUNDDOWN(I7/4,0)+J7,IF($G7=4,ROUNDDOWN(H7*50/100,0)+ROUNDDOWN(I7/2,0)+J7,ROUNDDOWN(H7*25/100,0)+ROUNDDOWN(I7/4,0)+ROUNDDOWN(J7/4,0)))))</f>
        <v>0</v>
      </c>
      <c r="L7" s="33"/>
      <c r="M7" s="275"/>
      <c r="N7" s="34"/>
      <c r="O7" s="123">
        <f>IF($G7=1,ROUNDDOWN(L7*50/100,0)+ROUNDDOWN(M7/2,0)+ROUNDDOWN(N7/2,0),IF($G7=2,"エラー",IF($G7=3,ROUNDDOWN(L7*25/100,0)+ROUNDDOWN(M7/4,0)+N7,IF($G7=4,ROUNDDOWN(L7*50/100,0)+ROUNDDOWN(M7/2,0)+N7,ROUNDDOWN(L7*25/100,0)+ROUNDDOWN(M7/4,0)+ROUNDDOWN(N7/4,0)))))</f>
        <v>0</v>
      </c>
      <c r="P7" s="33"/>
      <c r="Q7" s="275"/>
      <c r="R7" s="34"/>
      <c r="S7" s="123">
        <f>IF($G7=1,ROUNDDOWN(P7*50/100,0)+ROUNDDOWN(Q7/2,0)+ROUNDDOWN(R7/2,0),IF($G7=2,"エラー",IF($G7=3,ROUNDDOWN(P7*25/100,0)+ROUNDDOWN(Q7/4,0)+R7,IF($G7=4,ROUNDDOWN(P7*50/100,0)+ROUNDDOWN(Q7/2,0)+R7,ROUNDDOWN(P7*25/100,0)+ROUNDDOWN(Q7/4,0)+ROUNDDOWN(R7/4,0)))))</f>
        <v>0</v>
      </c>
      <c r="T7" s="33"/>
      <c r="U7" s="275"/>
      <c r="V7" s="34"/>
      <c r="W7" s="123">
        <f>IF($G7=1,ROUNDDOWN(T7*50/100,0)+ROUNDDOWN(U7/2,0)+ROUNDDOWN(V7/2,0),IF($G7=2,"エラー",IF($G7=3,ROUNDDOWN(T7*25/100,0)+ROUNDDOWN(U7/4,0)+V7,IF($G7=4,ROUNDDOWN(T7*50/100,0)+ROUNDDOWN(U7/2,0)+V7,ROUNDDOWN(T7*25/100,0)+ROUNDDOWN(U7/4,0)+ROUNDDOWN(V7/4,0)))))</f>
        <v>0</v>
      </c>
      <c r="X7" s="33"/>
      <c r="Y7" s="275"/>
      <c r="Z7" s="34"/>
      <c r="AA7" s="123">
        <f>IF($G7=1,ROUNDDOWN(X7*50/100,0)+ROUNDDOWN(Y7/2,0)+ROUNDDOWN(Z7/2,0),IF($G7=2,"エラー",IF($G7=3,ROUNDDOWN(X7*25/100,0)+ROUNDDOWN(Y7/4,0)+Z7,IF($G7=4,ROUNDDOWN(X7*50/100,0)+ROUNDDOWN(Y7/2,0)+Z7,ROUNDDOWN(X7*25/100,0)+ROUNDDOWN(Y7/4,0)+ROUNDDOWN(Z7/4,0)))))</f>
        <v>0</v>
      </c>
      <c r="AB7" s="33"/>
      <c r="AC7" s="275"/>
      <c r="AD7" s="34"/>
      <c r="AE7" s="123">
        <f>IF($G7=1,ROUNDDOWN(AB7*50/100,0)+ROUNDDOWN(AC7/2,0)+ROUNDDOWN(AD7/2,0),IF($G7=2,"エラー",IF($G7=3,ROUNDDOWN(AB7*25/100,0)+ROUNDDOWN(AC7/4,0)+AD7,IF($G7=4,ROUNDDOWN(AB7*50/100,0)+ROUNDDOWN(AC7/2,0)+AD7,ROUNDDOWN(AB7*25/100,0)+ROUNDDOWN(AC7/4,0)+ROUNDDOWN(AD7/4,0)))))</f>
        <v>0</v>
      </c>
      <c r="AF7" s="33"/>
      <c r="AG7" s="275"/>
      <c r="AH7" s="34"/>
      <c r="AI7" s="123">
        <f>IF($G7=1,ROUNDDOWN(AF7*50/100,0)+ROUNDDOWN(AG7/2,0)+ROUNDDOWN(AH7/2,0),IF($G7=2,"エラー",IF($G7=3,ROUNDDOWN(AF7*25/100,0)+ROUNDDOWN(AG7/4,0)+AH7,IF($G7=4,ROUNDDOWN(AF7*50/100,0)+ROUNDDOWN(AG7/2,0)+AH7,ROUNDDOWN(AF7*25/100,0)+ROUNDDOWN(AG7/4,0)+ROUNDDOWN(AH7/4,0)))))</f>
        <v>0</v>
      </c>
      <c r="AJ7" s="33"/>
      <c r="AK7" s="275"/>
      <c r="AL7" s="34"/>
      <c r="AM7" s="123">
        <f>IF($G7=1,ROUNDDOWN(AJ7*50/100,0)+ROUNDDOWN(AK7/2,0)+ROUNDDOWN(AL7/2,0),IF($G7=2,"エラー",IF($G7=3,ROUNDDOWN(AJ7*25/100,0)+ROUNDDOWN(AK7/4,0)+AL7,IF($G7=4,ROUNDDOWN(AJ7*50/100,0)+ROUNDDOWN(AK7/2,0)+AL7,ROUNDDOWN(AJ7*25/100,0)+ROUNDDOWN(AK7/4,0)+ROUNDDOWN(AL7/4,0)))))</f>
        <v>0</v>
      </c>
      <c r="AN7" s="33"/>
      <c r="AO7" s="275"/>
      <c r="AP7" s="34"/>
      <c r="AQ7" s="123">
        <f>IF($G7=1,ROUNDDOWN(AN7*50/100,0)+ROUNDDOWN(AO7/2,0)+ROUNDDOWN(AP7/2,0),IF($G7=2,"エラー",IF($G7=3,ROUNDDOWN(AN7*25/100,0)+ROUNDDOWN(AO7/4,0)+AP7,IF($G7=4,ROUNDDOWN(AN7*50/100,0)+ROUNDDOWN(AO7/2,0)+AP7,ROUNDDOWN(AN7*25/100,0)+ROUNDDOWN(AO7/4,0)+ROUNDDOWN(AP7/4,0)))))</f>
        <v>0</v>
      </c>
      <c r="AR7" s="33"/>
      <c r="AS7" s="275"/>
      <c r="AT7" s="34"/>
      <c r="AU7" s="123">
        <f>IF($G7=1,ROUNDDOWN(AR7*50/100,0)+ROUNDDOWN(AS7/2,0)+ROUNDDOWN(AT7/2,0),IF($G7=2,"エラー",IF($G7=3,ROUNDDOWN(AR7*25/100,0)+ROUNDDOWN(AS7/4,0)+AT7,IF($G7=4,ROUNDDOWN(AR7*50/100,0)+ROUNDDOWN(AS7/2,0)+AT7,ROUNDDOWN(AR7*25/100,0)+ROUNDDOWN(AS7/4,0)+ROUNDDOWN(AT7/4,0)))))</f>
        <v>0</v>
      </c>
      <c r="AV7" s="33"/>
      <c r="AW7" s="275"/>
      <c r="AX7" s="34"/>
      <c r="AY7" s="123">
        <f>IF($G7=1,ROUNDDOWN(AV7*50/100,0)+ROUNDDOWN(AW7/2,0)+ROUNDDOWN(AX7/2,0),IF($G7=2,"エラー",IF($G7=3,ROUNDDOWN(AV7*25/100,0)+ROUNDDOWN(AW7/4,0)+AX7,IF($G7=4,ROUNDDOWN(AV7*50/100,0)+ROUNDDOWN(AW7/2,0)+AX7,ROUNDDOWN(AV7*25/100,0)+ROUNDDOWN(AW7/4,0)+ROUNDDOWN(AX7/4,0)))))</f>
        <v>0</v>
      </c>
      <c r="AZ7" s="33"/>
      <c r="BA7" s="275"/>
      <c r="BB7" s="34"/>
      <c r="BC7" s="123">
        <f>IF($G7=1,ROUNDDOWN(AZ7*50/100,0)+ROUNDDOWN(BA7/2,0)+ROUNDDOWN(BB7/2,0),IF($G7=2,"エラー",IF($G7=3,ROUNDDOWN(AZ7*25/100,0)+ROUNDDOWN(BA7/4,0)+BB7,IF($G7=4,ROUNDDOWN(AZ7*50/100,0)+ROUNDDOWN(BA7/2,0)+BB7,ROUNDDOWN(AZ7*25/100,0)+ROUNDDOWN(BA7/4,0)+ROUNDDOWN(BB7/4,0)))))</f>
        <v>0</v>
      </c>
      <c r="BD7" s="69">
        <f>H7+L7+P7+T7+X7+AB7+AF7+AJ7+AN7+AR7+AV7+AZ7</f>
        <v>0</v>
      </c>
      <c r="BE7" s="69">
        <f>I7+M7+Q7+U7+Y7+AC7+AG7+AK7+AO7+AS7+AW7+BA7</f>
        <v>0</v>
      </c>
      <c r="BF7" s="69">
        <f>J7+N7+R7+V7+Z7+AD7+AH7+AL7+AP7+AT7+AX7+BB7</f>
        <v>0</v>
      </c>
      <c r="BG7" s="114">
        <f t="shared" ref="BG7:BG31" si="0">K7+O7+S7+W7+AA7+AE7+AI7+AM7+AQ7+AU7+AY7+BC7</f>
        <v>0</v>
      </c>
    </row>
    <row r="8" spans="1:59" ht="18" customHeight="1" x14ac:dyDescent="0.2">
      <c r="A8" s="164"/>
      <c r="B8" s="166"/>
      <c r="C8" s="166"/>
      <c r="D8" s="166"/>
      <c r="E8" s="162"/>
      <c r="F8" s="163"/>
      <c r="G8" s="322"/>
      <c r="H8" s="35"/>
      <c r="I8" s="276"/>
      <c r="J8" s="36"/>
      <c r="K8" s="123">
        <f>IF($G8=1,ROUNDDOWN(H8*50/100,0)+ROUNDDOWN(I8/2,0)+ROUNDDOWN(J8/2,0),IF($G8=2,"エラー",IF($G8=3,ROUNDDOWN(H8*25/100,0)+ROUNDDOWN(I8/4,0)+J8,IF($G8=4,ROUNDDOWN(H8*50/100,0)+ROUNDDOWN(I8/2,0)+J8,ROUNDDOWN(H8*25/100,0)+ROUNDDOWN(I8/4,0)+ROUNDDOWN(J8/4,0)))))</f>
        <v>0</v>
      </c>
      <c r="L8" s="35"/>
      <c r="M8" s="276"/>
      <c r="N8" s="36"/>
      <c r="O8" s="123">
        <f>IF($G8=1,ROUNDDOWN(L8*50/100,0)+ROUNDDOWN(M8/2,0)+ROUNDDOWN(N8/2,0),IF($G8=2,"エラー",IF($G8=3,ROUNDDOWN(L8*25/100,0)+ROUNDDOWN(M8/4,0)+N8,IF($G8=4,ROUNDDOWN(L8*50/100,0)+ROUNDDOWN(M8/2,0)+N8,ROUNDDOWN(L8*25/100,0)+ROUNDDOWN(M8/4,0)+ROUNDDOWN(N8/4,0)))))</f>
        <v>0</v>
      </c>
      <c r="P8" s="35"/>
      <c r="Q8" s="276"/>
      <c r="R8" s="36"/>
      <c r="S8" s="123">
        <f>IF($G8=1,ROUNDDOWN(P8*50/100,0)+ROUNDDOWN(Q8/2,0)+ROUNDDOWN(R8/2,0),IF($G8=2,"エラー",IF($G8=3,ROUNDDOWN(P8*25/100,0)+ROUNDDOWN(Q8/4,0)+R8,IF($G8=4,ROUNDDOWN(P8*50/100,0)+ROUNDDOWN(Q8/2,0)+R8,ROUNDDOWN(P8*25/100,0)+ROUNDDOWN(Q8/4,0)+ROUNDDOWN(R8/4,0)))))</f>
        <v>0</v>
      </c>
      <c r="T8" s="35"/>
      <c r="U8" s="276"/>
      <c r="V8" s="36"/>
      <c r="W8" s="123">
        <f>IF($G8=1,ROUNDDOWN(T8*50/100,0)+ROUNDDOWN(U8/2,0)+ROUNDDOWN(V8/2,0),IF($G8=2,"エラー",IF($G8=3,ROUNDDOWN(T8*25/100,0)+ROUNDDOWN(U8/4,0)+V8,IF($G8=4,ROUNDDOWN(T8*50/100,0)+ROUNDDOWN(U8/2,0)+V8,ROUNDDOWN(T8*25/100,0)+ROUNDDOWN(U8/4,0)+ROUNDDOWN(V8/4,0)))))</f>
        <v>0</v>
      </c>
      <c r="X8" s="35"/>
      <c r="Y8" s="276"/>
      <c r="Z8" s="36"/>
      <c r="AA8" s="123">
        <f>IF($G8=1,ROUNDDOWN(X8*50/100,0)+ROUNDDOWN(Y8/2,0)+ROUNDDOWN(Z8/2,0),IF($G8=2,"エラー",IF($G8=3,ROUNDDOWN(X8*25/100,0)+ROUNDDOWN(Y8/4,0)+Z8,IF($G8=4,ROUNDDOWN(X8*50/100,0)+ROUNDDOWN(Y8/2,0)+Z8,ROUNDDOWN(X8*25/100,0)+ROUNDDOWN(Y8/4,0)+ROUNDDOWN(Z8/4,0)))))</f>
        <v>0</v>
      </c>
      <c r="AB8" s="35"/>
      <c r="AC8" s="276"/>
      <c r="AD8" s="36"/>
      <c r="AE8" s="123">
        <f>IF($G8=1,ROUNDDOWN(AB8*50/100,0)+ROUNDDOWN(AC8/2,0)+ROUNDDOWN(AD8/2,0),IF($G8=2,"エラー",IF($G8=3,ROUNDDOWN(AB8*25/100,0)+ROUNDDOWN(AC8/4,0)+AD8,IF($G8=4,ROUNDDOWN(AB8*50/100,0)+ROUNDDOWN(AC8/2,0)+AD8,ROUNDDOWN(AB8*25/100,0)+ROUNDDOWN(AC8/4,0)+ROUNDDOWN(AD8/4,0)))))</f>
        <v>0</v>
      </c>
      <c r="AF8" s="35"/>
      <c r="AG8" s="276"/>
      <c r="AH8" s="36"/>
      <c r="AI8" s="123">
        <f>IF($G8=1,ROUNDDOWN(AF8*50/100,0)+ROUNDDOWN(AG8/2,0)+ROUNDDOWN(AH8/2,0),IF($G8=2,"エラー",IF($G8=3,ROUNDDOWN(AF8*25/100,0)+ROUNDDOWN(AG8/4,0)+AH8,IF($G8=4,ROUNDDOWN(AF8*50/100,0)+ROUNDDOWN(AG8/2,0)+AH8,ROUNDDOWN(AF8*25/100,0)+ROUNDDOWN(AG8/4,0)+ROUNDDOWN(AH8/4,0)))))</f>
        <v>0</v>
      </c>
      <c r="AJ8" s="35"/>
      <c r="AK8" s="276"/>
      <c r="AL8" s="36"/>
      <c r="AM8" s="123">
        <f>IF($G8=1,ROUNDDOWN(AJ8*50/100,0)+ROUNDDOWN(AK8/2,0)+ROUNDDOWN(AL8/2,0),IF($G8=2,"エラー",IF($G8=3,ROUNDDOWN(AJ8*25/100,0)+ROUNDDOWN(AK8/4,0)+AL8,IF($G8=4,ROUNDDOWN(AJ8*50/100,0)+ROUNDDOWN(AK8/2,0)+AL8,ROUNDDOWN(AJ8*25/100,0)+ROUNDDOWN(AK8/4,0)+ROUNDDOWN(AL8/4,0)))))</f>
        <v>0</v>
      </c>
      <c r="AN8" s="35"/>
      <c r="AO8" s="276"/>
      <c r="AP8" s="36"/>
      <c r="AQ8" s="123">
        <f>IF($G8=1,ROUNDDOWN(AN8*50/100,0)+ROUNDDOWN(AO8/2,0)+ROUNDDOWN(AP8/2,0),IF($G8=2,"エラー",IF($G8=3,ROUNDDOWN(AN8*25/100,0)+ROUNDDOWN(AO8/4,0)+AP8,IF($G8=4,ROUNDDOWN(AN8*50/100,0)+ROUNDDOWN(AO8/2,0)+AP8,ROUNDDOWN(AN8*25/100,0)+ROUNDDOWN(AO8/4,0)+ROUNDDOWN(AP8/4,0)))))</f>
        <v>0</v>
      </c>
      <c r="AR8" s="35"/>
      <c r="AS8" s="276"/>
      <c r="AT8" s="36"/>
      <c r="AU8" s="123">
        <f>IF($G8=1,ROUNDDOWN(AR8*50/100,0)+ROUNDDOWN(AS8/2,0)+ROUNDDOWN(AT8/2,0),IF($G8=2,"エラー",IF($G8=3,ROUNDDOWN(AR8*25/100,0)+ROUNDDOWN(AS8/4,0)+AT8,IF($G8=4,ROUNDDOWN(AR8*50/100,0)+ROUNDDOWN(AS8/2,0)+AT8,ROUNDDOWN(AR8*25/100,0)+ROUNDDOWN(AS8/4,0)+ROUNDDOWN(AT8/4,0)))))</f>
        <v>0</v>
      </c>
      <c r="AV8" s="35"/>
      <c r="AW8" s="276"/>
      <c r="AX8" s="36"/>
      <c r="AY8" s="123">
        <f>IF($G8=1,ROUNDDOWN(AV8*50/100,0)+ROUNDDOWN(AW8/2,0)+ROUNDDOWN(AX8/2,0),IF($G8=2,"エラー",IF($G8=3,ROUNDDOWN(AV8*25/100,0)+ROUNDDOWN(AW8/4,0)+AX8,IF($G8=4,ROUNDDOWN(AV8*50/100,0)+ROUNDDOWN(AW8/2,0)+AX8,ROUNDDOWN(AV8*25/100,0)+ROUNDDOWN(AW8/4,0)+ROUNDDOWN(AX8/4,0)))))</f>
        <v>0</v>
      </c>
      <c r="AZ8" s="35"/>
      <c r="BA8" s="276"/>
      <c r="BB8" s="36"/>
      <c r="BC8" s="123">
        <f>IF($G8=1,ROUNDDOWN(AZ8*50/100,0)+ROUNDDOWN(BA8/2,0)+ROUNDDOWN(BB8/2,0),IF($G8=2,"エラー",IF($G8=3,ROUNDDOWN(AZ8*25/100,0)+ROUNDDOWN(BA8/4,0)+BB8,IF($G8=4,ROUNDDOWN(AZ8*50/100,0)+ROUNDDOWN(BA8/2,0)+BB8,ROUNDDOWN(AZ8*25/100,0)+ROUNDDOWN(BA8/4,0)+ROUNDDOWN(BB8/4,0)))))</f>
        <v>0</v>
      </c>
      <c r="BD8" s="69">
        <f t="shared" ref="BD8:BF31" si="1">H8+L8+P8+T8+X8+AB8+AF8+AJ8+AN8+AR8+AV8+AZ8</f>
        <v>0</v>
      </c>
      <c r="BE8" s="69">
        <f t="shared" si="1"/>
        <v>0</v>
      </c>
      <c r="BF8" s="69">
        <f t="shared" si="1"/>
        <v>0</v>
      </c>
      <c r="BG8" s="114">
        <f t="shared" si="0"/>
        <v>0</v>
      </c>
    </row>
    <row r="9" spans="1:59" ht="18" customHeight="1" x14ac:dyDescent="0.2">
      <c r="A9" s="164"/>
      <c r="B9" s="166"/>
      <c r="C9" s="166"/>
      <c r="D9" s="166"/>
      <c r="E9" s="167"/>
      <c r="F9" s="168"/>
      <c r="G9" s="323"/>
      <c r="H9" s="35"/>
      <c r="I9" s="276"/>
      <c r="J9" s="36"/>
      <c r="K9" s="123">
        <f t="shared" ref="K9:K31" si="2">IF($G9=1,ROUNDDOWN(H9*50/100,0)+ROUNDDOWN(I9/2,0)+ROUNDDOWN(J9/2,0),IF($G9=2,"エラー",IF($G9=3,ROUNDDOWN(H9*25/100,0)+ROUNDDOWN(I9/4,0)+J9,IF($G9=4,ROUNDDOWN(H9*50/100,0)+ROUNDDOWN(I9/2,0)+J9,ROUNDDOWN(H9*25/100,0)+ROUNDDOWN(I9/4,0)+ROUNDDOWN(J9/4,0)))))</f>
        <v>0</v>
      </c>
      <c r="L9" s="35"/>
      <c r="M9" s="276"/>
      <c r="N9" s="36"/>
      <c r="O9" s="123">
        <f t="shared" ref="O9:O31" si="3">IF($G9=1,ROUNDDOWN(L9*50/100,0)+ROUNDDOWN(M9/2,0)+ROUNDDOWN(N9/2,0),IF($G9=2,"エラー",IF($G9=3,ROUNDDOWN(L9*25/100,0)+ROUNDDOWN(M9/4,0)+N9,IF($G9=4,ROUNDDOWN(L9*50/100,0)+ROUNDDOWN(M9/2,0)+N9,ROUNDDOWN(L9*25/100,0)+ROUNDDOWN(M9/4,0)+ROUNDDOWN(N9/4,0)))))</f>
        <v>0</v>
      </c>
      <c r="P9" s="35"/>
      <c r="Q9" s="276"/>
      <c r="R9" s="36"/>
      <c r="S9" s="123">
        <f t="shared" ref="S9:S31" si="4">IF($G9=1,ROUNDDOWN(P9*50/100,0)+ROUNDDOWN(Q9/2,0)+ROUNDDOWN(R9/2,0),IF($G9=2,"エラー",IF($G9=3,ROUNDDOWN(P9*25/100,0)+ROUNDDOWN(Q9/4,0)+R9,IF($G9=4,ROUNDDOWN(P9*50/100,0)+ROUNDDOWN(Q9/2,0)+R9,ROUNDDOWN(P9*25/100,0)+ROUNDDOWN(Q9/4,0)+ROUNDDOWN(R9/4,0)))))</f>
        <v>0</v>
      </c>
      <c r="T9" s="35"/>
      <c r="U9" s="276"/>
      <c r="V9" s="36"/>
      <c r="W9" s="123">
        <f t="shared" ref="W9:W31" si="5">IF($G9=1,ROUNDDOWN(T9*50/100,0)+ROUNDDOWN(U9/2,0)+ROUNDDOWN(V9/2,0),IF($G9=2,"エラー",IF($G9=3,ROUNDDOWN(T9*25/100,0)+ROUNDDOWN(U9/4,0)+V9,IF($G9=4,ROUNDDOWN(T9*50/100,0)+ROUNDDOWN(U9/2,0)+V9,ROUNDDOWN(T9*25/100,0)+ROUNDDOWN(U9/4,0)+ROUNDDOWN(V9/4,0)))))</f>
        <v>0</v>
      </c>
      <c r="X9" s="35"/>
      <c r="Y9" s="276"/>
      <c r="Z9" s="36"/>
      <c r="AA9" s="123">
        <f t="shared" ref="AA9:AA31" si="6">IF($G9=1,ROUNDDOWN(X9*50/100,0)+ROUNDDOWN(Y9/2,0)+ROUNDDOWN(Z9/2,0),IF($G9=2,"エラー",IF($G9=3,ROUNDDOWN(X9*25/100,0)+ROUNDDOWN(Y9/4,0)+Z9,IF($G9=4,ROUNDDOWN(X9*50/100,0)+ROUNDDOWN(Y9/2,0)+Z9,ROUNDDOWN(X9*25/100,0)+ROUNDDOWN(Y9/4,0)+ROUNDDOWN(Z9/4,0)))))</f>
        <v>0</v>
      </c>
      <c r="AB9" s="35"/>
      <c r="AC9" s="276"/>
      <c r="AD9" s="36"/>
      <c r="AE9" s="123">
        <f t="shared" ref="AE9:AE31" si="7">IF($G9=1,ROUNDDOWN(AB9*50/100,0)+ROUNDDOWN(AC9/2,0)+ROUNDDOWN(AD9/2,0),IF($G9=2,"エラー",IF($G9=3,ROUNDDOWN(AB9*25/100,0)+ROUNDDOWN(AC9/4,0)+AD9,IF($G9=4,ROUNDDOWN(AB9*50/100,0)+ROUNDDOWN(AC9/2,0)+AD9,ROUNDDOWN(AB9*25/100,0)+ROUNDDOWN(AC9/4,0)+ROUNDDOWN(AD9/4,0)))))</f>
        <v>0</v>
      </c>
      <c r="AF9" s="35"/>
      <c r="AG9" s="276"/>
      <c r="AH9" s="36"/>
      <c r="AI9" s="123">
        <f t="shared" ref="AI9:AI31" si="8">IF($G9=1,ROUNDDOWN(AF9*50/100,0)+ROUNDDOWN(AG9/2,0)+ROUNDDOWN(AH9/2,0),IF($G9=2,"エラー",IF($G9=3,ROUNDDOWN(AF9*25/100,0)+ROUNDDOWN(AG9/4,0)+AH9,IF($G9=4,ROUNDDOWN(AF9*50/100,0)+ROUNDDOWN(AG9/2,0)+AH9,ROUNDDOWN(AF9*25/100,0)+ROUNDDOWN(AG9/4,0)+ROUNDDOWN(AH9/4,0)))))</f>
        <v>0</v>
      </c>
      <c r="AJ9" s="35"/>
      <c r="AK9" s="276"/>
      <c r="AL9" s="36"/>
      <c r="AM9" s="123">
        <f t="shared" ref="AM9:AM31" si="9">IF($G9=1,ROUNDDOWN(AJ9*50/100,0)+ROUNDDOWN(AK9/2,0)+ROUNDDOWN(AL9/2,0),IF($G9=2,"エラー",IF($G9=3,ROUNDDOWN(AJ9*25/100,0)+ROUNDDOWN(AK9/4,0)+AL9,IF($G9=4,ROUNDDOWN(AJ9*50/100,0)+ROUNDDOWN(AK9/2,0)+AL9,ROUNDDOWN(AJ9*25/100,0)+ROUNDDOWN(AK9/4,0)+ROUNDDOWN(AL9/4,0)))))</f>
        <v>0</v>
      </c>
      <c r="AN9" s="35"/>
      <c r="AO9" s="276"/>
      <c r="AP9" s="36"/>
      <c r="AQ9" s="123">
        <f t="shared" ref="AQ9:AQ31" si="10">IF($G9=1,ROUNDDOWN(AN9*50/100,0)+ROUNDDOWN(AO9/2,0)+ROUNDDOWN(AP9/2,0),IF($G9=2,"エラー",IF($G9=3,ROUNDDOWN(AN9*25/100,0)+ROUNDDOWN(AO9/4,0)+AP9,IF($G9=4,ROUNDDOWN(AN9*50/100,0)+ROUNDDOWN(AO9/2,0)+AP9,ROUNDDOWN(AN9*25/100,0)+ROUNDDOWN(AO9/4,0)+ROUNDDOWN(AP9/4,0)))))</f>
        <v>0</v>
      </c>
      <c r="AR9" s="35"/>
      <c r="AS9" s="276"/>
      <c r="AT9" s="36"/>
      <c r="AU9" s="123">
        <f t="shared" ref="AU9:AU31" si="11">IF($G9=1,ROUNDDOWN(AR9*50/100,0)+ROUNDDOWN(AS9/2,0)+ROUNDDOWN(AT9/2,0),IF($G9=2,"エラー",IF($G9=3,ROUNDDOWN(AR9*25/100,0)+ROUNDDOWN(AS9/4,0)+AT9,IF($G9=4,ROUNDDOWN(AR9*50/100,0)+ROUNDDOWN(AS9/2,0)+AT9,ROUNDDOWN(AR9*25/100,0)+ROUNDDOWN(AS9/4,0)+ROUNDDOWN(AT9/4,0)))))</f>
        <v>0</v>
      </c>
      <c r="AV9" s="35"/>
      <c r="AW9" s="276"/>
      <c r="AX9" s="36"/>
      <c r="AY9" s="123">
        <f t="shared" ref="AY9:AY31" si="12">IF($G9=1,ROUNDDOWN(AV9*50/100,0)+ROUNDDOWN(AW9/2,0)+ROUNDDOWN(AX9/2,0),IF($G9=2,"エラー",IF($G9=3,ROUNDDOWN(AV9*25/100,0)+ROUNDDOWN(AW9/4,0)+AX9,IF($G9=4,ROUNDDOWN(AV9*50/100,0)+ROUNDDOWN(AW9/2,0)+AX9,ROUNDDOWN(AV9*25/100,0)+ROUNDDOWN(AW9/4,0)+ROUNDDOWN(AX9/4,0)))))</f>
        <v>0</v>
      </c>
      <c r="AZ9" s="35"/>
      <c r="BA9" s="276"/>
      <c r="BB9" s="36"/>
      <c r="BC9" s="123">
        <f t="shared" ref="BC9:BC31" si="13">IF($G9=1,ROUNDDOWN(AZ9*50/100,0)+ROUNDDOWN(BA9/2,0)+ROUNDDOWN(BB9/2,0),IF($G9=2,"エラー",IF($G9=3,ROUNDDOWN(AZ9*25/100,0)+ROUNDDOWN(BA9/4,0)+BB9,IF($G9=4,ROUNDDOWN(AZ9*50/100,0)+ROUNDDOWN(BA9/2,0)+BB9,ROUNDDOWN(AZ9*25/100,0)+ROUNDDOWN(BA9/4,0)+ROUNDDOWN(BB9/4,0)))))</f>
        <v>0</v>
      </c>
      <c r="BD9" s="69">
        <f t="shared" si="1"/>
        <v>0</v>
      </c>
      <c r="BE9" s="69">
        <f t="shared" si="1"/>
        <v>0</v>
      </c>
      <c r="BF9" s="69">
        <f t="shared" si="1"/>
        <v>0</v>
      </c>
      <c r="BG9" s="114">
        <f t="shared" si="0"/>
        <v>0</v>
      </c>
    </row>
    <row r="10" spans="1:59" ht="18" customHeight="1" x14ac:dyDescent="0.2">
      <c r="A10" s="164"/>
      <c r="B10" s="166"/>
      <c r="C10" s="166"/>
      <c r="D10" s="166"/>
      <c r="E10" s="167"/>
      <c r="F10" s="168"/>
      <c r="G10" s="323"/>
      <c r="H10" s="35"/>
      <c r="I10" s="276"/>
      <c r="J10" s="36"/>
      <c r="K10" s="123">
        <f t="shared" si="2"/>
        <v>0</v>
      </c>
      <c r="L10" s="35"/>
      <c r="M10" s="276"/>
      <c r="N10" s="36"/>
      <c r="O10" s="123">
        <f t="shared" si="3"/>
        <v>0</v>
      </c>
      <c r="P10" s="35"/>
      <c r="Q10" s="276"/>
      <c r="R10" s="36"/>
      <c r="S10" s="123">
        <f t="shared" si="4"/>
        <v>0</v>
      </c>
      <c r="T10" s="35"/>
      <c r="U10" s="276"/>
      <c r="V10" s="36"/>
      <c r="W10" s="123">
        <f t="shared" si="5"/>
        <v>0</v>
      </c>
      <c r="X10" s="35"/>
      <c r="Y10" s="276"/>
      <c r="Z10" s="36"/>
      <c r="AA10" s="123">
        <f t="shared" si="6"/>
        <v>0</v>
      </c>
      <c r="AB10" s="35"/>
      <c r="AC10" s="276"/>
      <c r="AD10" s="36"/>
      <c r="AE10" s="123">
        <f t="shared" si="7"/>
        <v>0</v>
      </c>
      <c r="AF10" s="35"/>
      <c r="AG10" s="276"/>
      <c r="AH10" s="36"/>
      <c r="AI10" s="123">
        <f t="shared" si="8"/>
        <v>0</v>
      </c>
      <c r="AJ10" s="35"/>
      <c r="AK10" s="276"/>
      <c r="AL10" s="36"/>
      <c r="AM10" s="123">
        <f t="shared" si="9"/>
        <v>0</v>
      </c>
      <c r="AN10" s="35"/>
      <c r="AO10" s="276"/>
      <c r="AP10" s="36"/>
      <c r="AQ10" s="123">
        <f t="shared" si="10"/>
        <v>0</v>
      </c>
      <c r="AR10" s="35"/>
      <c r="AS10" s="276"/>
      <c r="AT10" s="36"/>
      <c r="AU10" s="123">
        <f t="shared" si="11"/>
        <v>0</v>
      </c>
      <c r="AV10" s="35"/>
      <c r="AW10" s="276"/>
      <c r="AX10" s="36"/>
      <c r="AY10" s="123">
        <f t="shared" si="12"/>
        <v>0</v>
      </c>
      <c r="AZ10" s="35"/>
      <c r="BA10" s="276"/>
      <c r="BB10" s="36"/>
      <c r="BC10" s="123">
        <f t="shared" si="13"/>
        <v>0</v>
      </c>
      <c r="BD10" s="69">
        <f t="shared" si="1"/>
        <v>0</v>
      </c>
      <c r="BE10" s="69">
        <f t="shared" si="1"/>
        <v>0</v>
      </c>
      <c r="BF10" s="69">
        <f t="shared" si="1"/>
        <v>0</v>
      </c>
      <c r="BG10" s="114">
        <f t="shared" si="0"/>
        <v>0</v>
      </c>
    </row>
    <row r="11" spans="1:59" ht="18" customHeight="1" x14ac:dyDescent="0.2">
      <c r="A11" s="164"/>
      <c r="B11" s="166"/>
      <c r="C11" s="166"/>
      <c r="D11" s="166"/>
      <c r="E11" s="167"/>
      <c r="F11" s="168"/>
      <c r="G11" s="323"/>
      <c r="H11" s="35"/>
      <c r="I11" s="276"/>
      <c r="J11" s="36"/>
      <c r="K11" s="123">
        <f t="shared" si="2"/>
        <v>0</v>
      </c>
      <c r="L11" s="35"/>
      <c r="M11" s="276"/>
      <c r="N11" s="36"/>
      <c r="O11" s="123">
        <f t="shared" si="3"/>
        <v>0</v>
      </c>
      <c r="P11" s="35"/>
      <c r="Q11" s="276"/>
      <c r="R11" s="36"/>
      <c r="S11" s="123">
        <f t="shared" si="4"/>
        <v>0</v>
      </c>
      <c r="T11" s="35"/>
      <c r="U11" s="276"/>
      <c r="V11" s="36"/>
      <c r="W11" s="123">
        <f t="shared" si="5"/>
        <v>0</v>
      </c>
      <c r="X11" s="35"/>
      <c r="Y11" s="276"/>
      <c r="Z11" s="36"/>
      <c r="AA11" s="123">
        <f t="shared" si="6"/>
        <v>0</v>
      </c>
      <c r="AB11" s="35"/>
      <c r="AC11" s="276"/>
      <c r="AD11" s="36"/>
      <c r="AE11" s="123">
        <f t="shared" si="7"/>
        <v>0</v>
      </c>
      <c r="AF11" s="35"/>
      <c r="AG11" s="276"/>
      <c r="AH11" s="36"/>
      <c r="AI11" s="123">
        <f t="shared" si="8"/>
        <v>0</v>
      </c>
      <c r="AJ11" s="35"/>
      <c r="AK11" s="276"/>
      <c r="AL11" s="36"/>
      <c r="AM11" s="123">
        <f t="shared" si="9"/>
        <v>0</v>
      </c>
      <c r="AN11" s="35"/>
      <c r="AO11" s="276"/>
      <c r="AP11" s="36"/>
      <c r="AQ11" s="123">
        <f t="shared" si="10"/>
        <v>0</v>
      </c>
      <c r="AR11" s="35"/>
      <c r="AS11" s="276"/>
      <c r="AT11" s="36"/>
      <c r="AU11" s="123">
        <f t="shared" si="11"/>
        <v>0</v>
      </c>
      <c r="AV11" s="35"/>
      <c r="AW11" s="276"/>
      <c r="AX11" s="36"/>
      <c r="AY11" s="123">
        <f t="shared" si="12"/>
        <v>0</v>
      </c>
      <c r="AZ11" s="35"/>
      <c r="BA11" s="276"/>
      <c r="BB11" s="36"/>
      <c r="BC11" s="123">
        <f t="shared" si="13"/>
        <v>0</v>
      </c>
      <c r="BD11" s="69">
        <f t="shared" si="1"/>
        <v>0</v>
      </c>
      <c r="BE11" s="69">
        <f t="shared" si="1"/>
        <v>0</v>
      </c>
      <c r="BF11" s="69">
        <f t="shared" si="1"/>
        <v>0</v>
      </c>
      <c r="BG11" s="114">
        <f t="shared" si="0"/>
        <v>0</v>
      </c>
    </row>
    <row r="12" spans="1:59" ht="18" customHeight="1" x14ac:dyDescent="0.2">
      <c r="A12" s="164"/>
      <c r="B12" s="166"/>
      <c r="C12" s="166"/>
      <c r="D12" s="166"/>
      <c r="E12" s="167"/>
      <c r="F12" s="168"/>
      <c r="G12" s="323"/>
      <c r="H12" s="35"/>
      <c r="I12" s="276"/>
      <c r="J12" s="36"/>
      <c r="K12" s="123">
        <f t="shared" si="2"/>
        <v>0</v>
      </c>
      <c r="L12" s="35"/>
      <c r="M12" s="276"/>
      <c r="N12" s="36"/>
      <c r="O12" s="123">
        <f t="shared" si="3"/>
        <v>0</v>
      </c>
      <c r="P12" s="35"/>
      <c r="Q12" s="276"/>
      <c r="R12" s="36"/>
      <c r="S12" s="123">
        <f t="shared" si="4"/>
        <v>0</v>
      </c>
      <c r="T12" s="35"/>
      <c r="U12" s="276"/>
      <c r="V12" s="36"/>
      <c r="W12" s="123">
        <f t="shared" si="5"/>
        <v>0</v>
      </c>
      <c r="X12" s="35"/>
      <c r="Y12" s="276"/>
      <c r="Z12" s="36"/>
      <c r="AA12" s="123">
        <f t="shared" si="6"/>
        <v>0</v>
      </c>
      <c r="AB12" s="35"/>
      <c r="AC12" s="276"/>
      <c r="AD12" s="36"/>
      <c r="AE12" s="123">
        <f t="shared" si="7"/>
        <v>0</v>
      </c>
      <c r="AF12" s="35"/>
      <c r="AG12" s="276"/>
      <c r="AH12" s="36"/>
      <c r="AI12" s="123">
        <f t="shared" si="8"/>
        <v>0</v>
      </c>
      <c r="AJ12" s="35"/>
      <c r="AK12" s="276"/>
      <c r="AL12" s="36"/>
      <c r="AM12" s="123">
        <f t="shared" si="9"/>
        <v>0</v>
      </c>
      <c r="AN12" s="35"/>
      <c r="AO12" s="276"/>
      <c r="AP12" s="36"/>
      <c r="AQ12" s="123">
        <f t="shared" si="10"/>
        <v>0</v>
      </c>
      <c r="AR12" s="35"/>
      <c r="AS12" s="276"/>
      <c r="AT12" s="36"/>
      <c r="AU12" s="123">
        <f t="shared" si="11"/>
        <v>0</v>
      </c>
      <c r="AV12" s="35"/>
      <c r="AW12" s="276"/>
      <c r="AX12" s="36"/>
      <c r="AY12" s="123">
        <f t="shared" si="12"/>
        <v>0</v>
      </c>
      <c r="AZ12" s="35"/>
      <c r="BA12" s="276"/>
      <c r="BB12" s="36"/>
      <c r="BC12" s="123">
        <f t="shared" si="13"/>
        <v>0</v>
      </c>
      <c r="BD12" s="69">
        <f t="shared" si="1"/>
        <v>0</v>
      </c>
      <c r="BE12" s="69">
        <f t="shared" si="1"/>
        <v>0</v>
      </c>
      <c r="BF12" s="69">
        <f t="shared" si="1"/>
        <v>0</v>
      </c>
      <c r="BG12" s="114">
        <f t="shared" si="0"/>
        <v>0</v>
      </c>
    </row>
    <row r="13" spans="1:59" ht="18" customHeight="1" x14ac:dyDescent="0.2">
      <c r="A13" s="164"/>
      <c r="B13" s="166"/>
      <c r="C13" s="166"/>
      <c r="D13" s="166"/>
      <c r="E13" s="167"/>
      <c r="F13" s="168"/>
      <c r="G13" s="323"/>
      <c r="H13" s="35"/>
      <c r="I13" s="276"/>
      <c r="J13" s="36"/>
      <c r="K13" s="123">
        <f t="shared" si="2"/>
        <v>0</v>
      </c>
      <c r="L13" s="35"/>
      <c r="M13" s="276"/>
      <c r="N13" s="36"/>
      <c r="O13" s="123">
        <f t="shared" si="3"/>
        <v>0</v>
      </c>
      <c r="P13" s="35"/>
      <c r="Q13" s="276"/>
      <c r="R13" s="36"/>
      <c r="S13" s="123">
        <f t="shared" si="4"/>
        <v>0</v>
      </c>
      <c r="T13" s="35"/>
      <c r="U13" s="276"/>
      <c r="V13" s="36"/>
      <c r="W13" s="123">
        <f t="shared" si="5"/>
        <v>0</v>
      </c>
      <c r="X13" s="35"/>
      <c r="Y13" s="276"/>
      <c r="Z13" s="36"/>
      <c r="AA13" s="123">
        <f t="shared" si="6"/>
        <v>0</v>
      </c>
      <c r="AB13" s="35"/>
      <c r="AC13" s="276"/>
      <c r="AD13" s="36"/>
      <c r="AE13" s="123">
        <f t="shared" si="7"/>
        <v>0</v>
      </c>
      <c r="AF13" s="35"/>
      <c r="AG13" s="276"/>
      <c r="AH13" s="36"/>
      <c r="AI13" s="123">
        <f t="shared" si="8"/>
        <v>0</v>
      </c>
      <c r="AJ13" s="35"/>
      <c r="AK13" s="276"/>
      <c r="AL13" s="36"/>
      <c r="AM13" s="123">
        <f t="shared" si="9"/>
        <v>0</v>
      </c>
      <c r="AN13" s="35"/>
      <c r="AO13" s="276"/>
      <c r="AP13" s="36"/>
      <c r="AQ13" s="123">
        <f t="shared" si="10"/>
        <v>0</v>
      </c>
      <c r="AR13" s="35"/>
      <c r="AS13" s="276"/>
      <c r="AT13" s="36"/>
      <c r="AU13" s="123">
        <f t="shared" si="11"/>
        <v>0</v>
      </c>
      <c r="AV13" s="35"/>
      <c r="AW13" s="276"/>
      <c r="AX13" s="36"/>
      <c r="AY13" s="123">
        <f t="shared" si="12"/>
        <v>0</v>
      </c>
      <c r="AZ13" s="35"/>
      <c r="BA13" s="276"/>
      <c r="BB13" s="36"/>
      <c r="BC13" s="123">
        <f t="shared" si="13"/>
        <v>0</v>
      </c>
      <c r="BD13" s="69">
        <f t="shared" si="1"/>
        <v>0</v>
      </c>
      <c r="BE13" s="69">
        <f t="shared" si="1"/>
        <v>0</v>
      </c>
      <c r="BF13" s="69">
        <f t="shared" si="1"/>
        <v>0</v>
      </c>
      <c r="BG13" s="114">
        <f t="shared" si="0"/>
        <v>0</v>
      </c>
    </row>
    <row r="14" spans="1:59" ht="18" customHeight="1" x14ac:dyDescent="0.2">
      <c r="A14" s="164"/>
      <c r="B14" s="166"/>
      <c r="C14" s="166"/>
      <c r="D14" s="166"/>
      <c r="E14" s="167"/>
      <c r="F14" s="168"/>
      <c r="G14" s="323"/>
      <c r="H14" s="35"/>
      <c r="I14" s="276"/>
      <c r="J14" s="36"/>
      <c r="K14" s="123">
        <f t="shared" si="2"/>
        <v>0</v>
      </c>
      <c r="L14" s="35"/>
      <c r="M14" s="276"/>
      <c r="N14" s="36"/>
      <c r="O14" s="123">
        <f t="shared" si="3"/>
        <v>0</v>
      </c>
      <c r="P14" s="35"/>
      <c r="Q14" s="276"/>
      <c r="R14" s="36"/>
      <c r="S14" s="123">
        <f t="shared" si="4"/>
        <v>0</v>
      </c>
      <c r="T14" s="35"/>
      <c r="U14" s="276"/>
      <c r="V14" s="36"/>
      <c r="W14" s="123">
        <f t="shared" si="5"/>
        <v>0</v>
      </c>
      <c r="X14" s="35"/>
      <c r="Y14" s="276"/>
      <c r="Z14" s="36"/>
      <c r="AA14" s="123">
        <f t="shared" si="6"/>
        <v>0</v>
      </c>
      <c r="AB14" s="35"/>
      <c r="AC14" s="276"/>
      <c r="AD14" s="36"/>
      <c r="AE14" s="123">
        <f t="shared" si="7"/>
        <v>0</v>
      </c>
      <c r="AF14" s="35"/>
      <c r="AG14" s="276"/>
      <c r="AH14" s="36"/>
      <c r="AI14" s="123">
        <f t="shared" si="8"/>
        <v>0</v>
      </c>
      <c r="AJ14" s="35"/>
      <c r="AK14" s="276"/>
      <c r="AL14" s="36"/>
      <c r="AM14" s="123">
        <f t="shared" si="9"/>
        <v>0</v>
      </c>
      <c r="AN14" s="35"/>
      <c r="AO14" s="276"/>
      <c r="AP14" s="36"/>
      <c r="AQ14" s="123">
        <f t="shared" si="10"/>
        <v>0</v>
      </c>
      <c r="AR14" s="35"/>
      <c r="AS14" s="276"/>
      <c r="AT14" s="36"/>
      <c r="AU14" s="123">
        <f t="shared" si="11"/>
        <v>0</v>
      </c>
      <c r="AV14" s="35"/>
      <c r="AW14" s="276"/>
      <c r="AX14" s="36"/>
      <c r="AY14" s="123">
        <f t="shared" si="12"/>
        <v>0</v>
      </c>
      <c r="AZ14" s="35"/>
      <c r="BA14" s="276"/>
      <c r="BB14" s="36"/>
      <c r="BC14" s="123">
        <f t="shared" si="13"/>
        <v>0</v>
      </c>
      <c r="BD14" s="69">
        <f t="shared" si="1"/>
        <v>0</v>
      </c>
      <c r="BE14" s="69">
        <f t="shared" si="1"/>
        <v>0</v>
      </c>
      <c r="BF14" s="69">
        <f t="shared" si="1"/>
        <v>0</v>
      </c>
      <c r="BG14" s="114">
        <f t="shared" si="0"/>
        <v>0</v>
      </c>
    </row>
    <row r="15" spans="1:59" ht="18" customHeight="1" x14ac:dyDescent="0.2">
      <c r="A15" s="164"/>
      <c r="B15" s="166"/>
      <c r="C15" s="166"/>
      <c r="D15" s="166"/>
      <c r="E15" s="167"/>
      <c r="F15" s="168"/>
      <c r="G15" s="323"/>
      <c r="H15" s="35"/>
      <c r="I15" s="276"/>
      <c r="J15" s="36"/>
      <c r="K15" s="123">
        <f t="shared" si="2"/>
        <v>0</v>
      </c>
      <c r="L15" s="35"/>
      <c r="M15" s="276"/>
      <c r="N15" s="36"/>
      <c r="O15" s="123">
        <f t="shared" si="3"/>
        <v>0</v>
      </c>
      <c r="P15" s="35"/>
      <c r="Q15" s="276"/>
      <c r="R15" s="36"/>
      <c r="S15" s="123">
        <f t="shared" si="4"/>
        <v>0</v>
      </c>
      <c r="T15" s="35"/>
      <c r="U15" s="276"/>
      <c r="V15" s="36"/>
      <c r="W15" s="123">
        <f t="shared" si="5"/>
        <v>0</v>
      </c>
      <c r="X15" s="35"/>
      <c r="Y15" s="276"/>
      <c r="Z15" s="36"/>
      <c r="AA15" s="123">
        <f t="shared" si="6"/>
        <v>0</v>
      </c>
      <c r="AB15" s="35"/>
      <c r="AC15" s="276"/>
      <c r="AD15" s="36"/>
      <c r="AE15" s="123">
        <f t="shared" si="7"/>
        <v>0</v>
      </c>
      <c r="AF15" s="35"/>
      <c r="AG15" s="276"/>
      <c r="AH15" s="36"/>
      <c r="AI15" s="123">
        <f t="shared" si="8"/>
        <v>0</v>
      </c>
      <c r="AJ15" s="35"/>
      <c r="AK15" s="276"/>
      <c r="AL15" s="36"/>
      <c r="AM15" s="123">
        <f t="shared" si="9"/>
        <v>0</v>
      </c>
      <c r="AN15" s="35"/>
      <c r="AO15" s="276"/>
      <c r="AP15" s="36"/>
      <c r="AQ15" s="123">
        <f t="shared" si="10"/>
        <v>0</v>
      </c>
      <c r="AR15" s="35"/>
      <c r="AS15" s="276"/>
      <c r="AT15" s="36"/>
      <c r="AU15" s="123">
        <f t="shared" si="11"/>
        <v>0</v>
      </c>
      <c r="AV15" s="35"/>
      <c r="AW15" s="276"/>
      <c r="AX15" s="36"/>
      <c r="AY15" s="123">
        <f t="shared" si="12"/>
        <v>0</v>
      </c>
      <c r="AZ15" s="35"/>
      <c r="BA15" s="276"/>
      <c r="BB15" s="36"/>
      <c r="BC15" s="123">
        <f t="shared" si="13"/>
        <v>0</v>
      </c>
      <c r="BD15" s="69">
        <f t="shared" si="1"/>
        <v>0</v>
      </c>
      <c r="BE15" s="69">
        <f t="shared" si="1"/>
        <v>0</v>
      </c>
      <c r="BF15" s="69">
        <f t="shared" si="1"/>
        <v>0</v>
      </c>
      <c r="BG15" s="114">
        <f t="shared" si="0"/>
        <v>0</v>
      </c>
    </row>
    <row r="16" spans="1:59" ht="18" customHeight="1" x14ac:dyDescent="0.2">
      <c r="A16" s="164"/>
      <c r="B16" s="166"/>
      <c r="C16" s="166"/>
      <c r="D16" s="166"/>
      <c r="E16" s="167"/>
      <c r="F16" s="168"/>
      <c r="G16" s="323"/>
      <c r="H16" s="35"/>
      <c r="I16" s="276"/>
      <c r="J16" s="36"/>
      <c r="K16" s="123">
        <f t="shared" si="2"/>
        <v>0</v>
      </c>
      <c r="L16" s="35"/>
      <c r="M16" s="276"/>
      <c r="N16" s="36"/>
      <c r="O16" s="123">
        <f t="shared" si="3"/>
        <v>0</v>
      </c>
      <c r="P16" s="35"/>
      <c r="Q16" s="276"/>
      <c r="R16" s="36"/>
      <c r="S16" s="123">
        <f t="shared" si="4"/>
        <v>0</v>
      </c>
      <c r="T16" s="35"/>
      <c r="U16" s="276"/>
      <c r="V16" s="36"/>
      <c r="W16" s="123">
        <f t="shared" si="5"/>
        <v>0</v>
      </c>
      <c r="X16" s="35"/>
      <c r="Y16" s="276"/>
      <c r="Z16" s="36"/>
      <c r="AA16" s="123">
        <f t="shared" si="6"/>
        <v>0</v>
      </c>
      <c r="AB16" s="35"/>
      <c r="AC16" s="276"/>
      <c r="AD16" s="36"/>
      <c r="AE16" s="123">
        <f t="shared" si="7"/>
        <v>0</v>
      </c>
      <c r="AF16" s="35"/>
      <c r="AG16" s="276"/>
      <c r="AH16" s="36"/>
      <c r="AI16" s="123">
        <f t="shared" si="8"/>
        <v>0</v>
      </c>
      <c r="AJ16" s="35"/>
      <c r="AK16" s="276"/>
      <c r="AL16" s="36"/>
      <c r="AM16" s="123">
        <f t="shared" si="9"/>
        <v>0</v>
      </c>
      <c r="AN16" s="35"/>
      <c r="AO16" s="276"/>
      <c r="AP16" s="36"/>
      <c r="AQ16" s="123">
        <f t="shared" si="10"/>
        <v>0</v>
      </c>
      <c r="AR16" s="35"/>
      <c r="AS16" s="276"/>
      <c r="AT16" s="36"/>
      <c r="AU16" s="123">
        <f t="shared" si="11"/>
        <v>0</v>
      </c>
      <c r="AV16" s="35"/>
      <c r="AW16" s="276"/>
      <c r="AX16" s="36"/>
      <c r="AY16" s="123">
        <f t="shared" si="12"/>
        <v>0</v>
      </c>
      <c r="AZ16" s="35"/>
      <c r="BA16" s="276"/>
      <c r="BB16" s="36"/>
      <c r="BC16" s="123">
        <f t="shared" si="13"/>
        <v>0</v>
      </c>
      <c r="BD16" s="69">
        <f t="shared" si="1"/>
        <v>0</v>
      </c>
      <c r="BE16" s="69">
        <f t="shared" si="1"/>
        <v>0</v>
      </c>
      <c r="BF16" s="69">
        <f t="shared" si="1"/>
        <v>0</v>
      </c>
      <c r="BG16" s="114">
        <f t="shared" si="0"/>
        <v>0</v>
      </c>
    </row>
    <row r="17" spans="1:59" ht="18" customHeight="1" x14ac:dyDescent="0.2">
      <c r="A17" s="164"/>
      <c r="B17" s="166"/>
      <c r="C17" s="166"/>
      <c r="D17" s="166"/>
      <c r="E17" s="167"/>
      <c r="F17" s="168"/>
      <c r="G17" s="323"/>
      <c r="H17" s="35"/>
      <c r="I17" s="276"/>
      <c r="J17" s="36"/>
      <c r="K17" s="123">
        <f t="shared" si="2"/>
        <v>0</v>
      </c>
      <c r="L17" s="35"/>
      <c r="M17" s="276"/>
      <c r="N17" s="36"/>
      <c r="O17" s="123">
        <f t="shared" si="3"/>
        <v>0</v>
      </c>
      <c r="P17" s="35"/>
      <c r="Q17" s="276"/>
      <c r="R17" s="36"/>
      <c r="S17" s="123">
        <f t="shared" si="4"/>
        <v>0</v>
      </c>
      <c r="T17" s="35"/>
      <c r="U17" s="276"/>
      <c r="V17" s="36"/>
      <c r="W17" s="123">
        <f t="shared" si="5"/>
        <v>0</v>
      </c>
      <c r="X17" s="35"/>
      <c r="Y17" s="276"/>
      <c r="Z17" s="36"/>
      <c r="AA17" s="123">
        <f t="shared" si="6"/>
        <v>0</v>
      </c>
      <c r="AB17" s="35"/>
      <c r="AC17" s="276"/>
      <c r="AD17" s="36"/>
      <c r="AE17" s="123">
        <f t="shared" si="7"/>
        <v>0</v>
      </c>
      <c r="AF17" s="35"/>
      <c r="AG17" s="276"/>
      <c r="AH17" s="36"/>
      <c r="AI17" s="123">
        <f t="shared" si="8"/>
        <v>0</v>
      </c>
      <c r="AJ17" s="35"/>
      <c r="AK17" s="276"/>
      <c r="AL17" s="36"/>
      <c r="AM17" s="123">
        <f t="shared" si="9"/>
        <v>0</v>
      </c>
      <c r="AN17" s="35"/>
      <c r="AO17" s="276"/>
      <c r="AP17" s="36"/>
      <c r="AQ17" s="123">
        <f t="shared" si="10"/>
        <v>0</v>
      </c>
      <c r="AR17" s="35"/>
      <c r="AS17" s="276"/>
      <c r="AT17" s="36"/>
      <c r="AU17" s="123">
        <f t="shared" si="11"/>
        <v>0</v>
      </c>
      <c r="AV17" s="35"/>
      <c r="AW17" s="276"/>
      <c r="AX17" s="36"/>
      <c r="AY17" s="123">
        <f t="shared" si="12"/>
        <v>0</v>
      </c>
      <c r="AZ17" s="35"/>
      <c r="BA17" s="276"/>
      <c r="BB17" s="36"/>
      <c r="BC17" s="123">
        <f t="shared" si="13"/>
        <v>0</v>
      </c>
      <c r="BD17" s="69">
        <f t="shared" si="1"/>
        <v>0</v>
      </c>
      <c r="BE17" s="69">
        <f t="shared" si="1"/>
        <v>0</v>
      </c>
      <c r="BF17" s="69">
        <f t="shared" si="1"/>
        <v>0</v>
      </c>
      <c r="BG17" s="114">
        <f t="shared" si="0"/>
        <v>0</v>
      </c>
    </row>
    <row r="18" spans="1:59" ht="18" customHeight="1" x14ac:dyDescent="0.2">
      <c r="A18" s="164"/>
      <c r="B18" s="166"/>
      <c r="C18" s="166"/>
      <c r="D18" s="166"/>
      <c r="E18" s="167"/>
      <c r="F18" s="168"/>
      <c r="G18" s="323"/>
      <c r="H18" s="35"/>
      <c r="I18" s="276"/>
      <c r="J18" s="36"/>
      <c r="K18" s="123">
        <f t="shared" si="2"/>
        <v>0</v>
      </c>
      <c r="L18" s="35"/>
      <c r="M18" s="276"/>
      <c r="N18" s="36"/>
      <c r="O18" s="123">
        <f t="shared" si="3"/>
        <v>0</v>
      </c>
      <c r="P18" s="35"/>
      <c r="Q18" s="276"/>
      <c r="R18" s="36"/>
      <c r="S18" s="123">
        <f t="shared" si="4"/>
        <v>0</v>
      </c>
      <c r="T18" s="35"/>
      <c r="U18" s="276"/>
      <c r="V18" s="36"/>
      <c r="W18" s="123">
        <f t="shared" si="5"/>
        <v>0</v>
      </c>
      <c r="X18" s="35"/>
      <c r="Y18" s="276"/>
      <c r="Z18" s="36"/>
      <c r="AA18" s="123">
        <f t="shared" si="6"/>
        <v>0</v>
      </c>
      <c r="AB18" s="35"/>
      <c r="AC18" s="276"/>
      <c r="AD18" s="36"/>
      <c r="AE18" s="123">
        <f t="shared" si="7"/>
        <v>0</v>
      </c>
      <c r="AF18" s="35"/>
      <c r="AG18" s="276"/>
      <c r="AH18" s="36"/>
      <c r="AI18" s="123">
        <f t="shared" si="8"/>
        <v>0</v>
      </c>
      <c r="AJ18" s="35"/>
      <c r="AK18" s="276"/>
      <c r="AL18" s="36"/>
      <c r="AM18" s="123">
        <f t="shared" si="9"/>
        <v>0</v>
      </c>
      <c r="AN18" s="35"/>
      <c r="AO18" s="276"/>
      <c r="AP18" s="36"/>
      <c r="AQ18" s="123">
        <f t="shared" si="10"/>
        <v>0</v>
      </c>
      <c r="AR18" s="35"/>
      <c r="AS18" s="276"/>
      <c r="AT18" s="36"/>
      <c r="AU18" s="123">
        <f t="shared" si="11"/>
        <v>0</v>
      </c>
      <c r="AV18" s="35"/>
      <c r="AW18" s="276"/>
      <c r="AX18" s="36"/>
      <c r="AY18" s="123">
        <f t="shared" si="12"/>
        <v>0</v>
      </c>
      <c r="AZ18" s="35"/>
      <c r="BA18" s="276"/>
      <c r="BB18" s="36"/>
      <c r="BC18" s="123">
        <f t="shared" si="13"/>
        <v>0</v>
      </c>
      <c r="BD18" s="69">
        <f t="shared" si="1"/>
        <v>0</v>
      </c>
      <c r="BE18" s="69">
        <f t="shared" si="1"/>
        <v>0</v>
      </c>
      <c r="BF18" s="69">
        <f t="shared" si="1"/>
        <v>0</v>
      </c>
      <c r="BG18" s="114">
        <f t="shared" si="0"/>
        <v>0</v>
      </c>
    </row>
    <row r="19" spans="1:59" ht="18" customHeight="1" x14ac:dyDescent="0.2">
      <c r="A19" s="164"/>
      <c r="B19" s="166"/>
      <c r="C19" s="166"/>
      <c r="D19" s="166"/>
      <c r="E19" s="167"/>
      <c r="F19" s="168"/>
      <c r="G19" s="323"/>
      <c r="H19" s="35"/>
      <c r="I19" s="276"/>
      <c r="J19" s="36"/>
      <c r="K19" s="123">
        <f t="shared" si="2"/>
        <v>0</v>
      </c>
      <c r="L19" s="35"/>
      <c r="M19" s="276"/>
      <c r="N19" s="36"/>
      <c r="O19" s="123">
        <f t="shared" si="3"/>
        <v>0</v>
      </c>
      <c r="P19" s="35"/>
      <c r="Q19" s="276"/>
      <c r="R19" s="36"/>
      <c r="S19" s="123">
        <f t="shared" si="4"/>
        <v>0</v>
      </c>
      <c r="T19" s="35"/>
      <c r="U19" s="276"/>
      <c r="V19" s="36"/>
      <c r="W19" s="123">
        <f t="shared" si="5"/>
        <v>0</v>
      </c>
      <c r="X19" s="35"/>
      <c r="Y19" s="276"/>
      <c r="Z19" s="36"/>
      <c r="AA19" s="123">
        <f t="shared" si="6"/>
        <v>0</v>
      </c>
      <c r="AB19" s="35"/>
      <c r="AC19" s="276"/>
      <c r="AD19" s="36"/>
      <c r="AE19" s="123">
        <f t="shared" si="7"/>
        <v>0</v>
      </c>
      <c r="AF19" s="35"/>
      <c r="AG19" s="276"/>
      <c r="AH19" s="36"/>
      <c r="AI19" s="123">
        <f t="shared" si="8"/>
        <v>0</v>
      </c>
      <c r="AJ19" s="35"/>
      <c r="AK19" s="276"/>
      <c r="AL19" s="36"/>
      <c r="AM19" s="123">
        <f t="shared" si="9"/>
        <v>0</v>
      </c>
      <c r="AN19" s="35"/>
      <c r="AO19" s="276"/>
      <c r="AP19" s="36"/>
      <c r="AQ19" s="123">
        <f t="shared" si="10"/>
        <v>0</v>
      </c>
      <c r="AR19" s="35"/>
      <c r="AS19" s="276"/>
      <c r="AT19" s="36"/>
      <c r="AU19" s="123">
        <f t="shared" si="11"/>
        <v>0</v>
      </c>
      <c r="AV19" s="35"/>
      <c r="AW19" s="276"/>
      <c r="AX19" s="36"/>
      <c r="AY19" s="123">
        <f t="shared" si="12"/>
        <v>0</v>
      </c>
      <c r="AZ19" s="35"/>
      <c r="BA19" s="276"/>
      <c r="BB19" s="36"/>
      <c r="BC19" s="123">
        <f t="shared" si="13"/>
        <v>0</v>
      </c>
      <c r="BD19" s="69">
        <f t="shared" si="1"/>
        <v>0</v>
      </c>
      <c r="BE19" s="69">
        <f t="shared" si="1"/>
        <v>0</v>
      </c>
      <c r="BF19" s="69">
        <f t="shared" si="1"/>
        <v>0</v>
      </c>
      <c r="BG19" s="114">
        <f t="shared" si="0"/>
        <v>0</v>
      </c>
    </row>
    <row r="20" spans="1:59" ht="18" customHeight="1" x14ac:dyDescent="0.2">
      <c r="A20" s="164"/>
      <c r="B20" s="166"/>
      <c r="C20" s="166"/>
      <c r="D20" s="166"/>
      <c r="E20" s="167"/>
      <c r="F20" s="168"/>
      <c r="G20" s="323"/>
      <c r="H20" s="35"/>
      <c r="I20" s="276"/>
      <c r="J20" s="36"/>
      <c r="K20" s="123">
        <f t="shared" si="2"/>
        <v>0</v>
      </c>
      <c r="L20" s="35"/>
      <c r="M20" s="276"/>
      <c r="N20" s="36"/>
      <c r="O20" s="123">
        <f t="shared" si="3"/>
        <v>0</v>
      </c>
      <c r="P20" s="35"/>
      <c r="Q20" s="276"/>
      <c r="R20" s="36"/>
      <c r="S20" s="123">
        <f t="shared" si="4"/>
        <v>0</v>
      </c>
      <c r="T20" s="35"/>
      <c r="U20" s="276"/>
      <c r="V20" s="36"/>
      <c r="W20" s="123">
        <f t="shared" si="5"/>
        <v>0</v>
      </c>
      <c r="X20" s="35"/>
      <c r="Y20" s="276"/>
      <c r="Z20" s="36"/>
      <c r="AA20" s="123">
        <f t="shared" si="6"/>
        <v>0</v>
      </c>
      <c r="AB20" s="35"/>
      <c r="AC20" s="276"/>
      <c r="AD20" s="36"/>
      <c r="AE20" s="123">
        <f t="shared" si="7"/>
        <v>0</v>
      </c>
      <c r="AF20" s="35"/>
      <c r="AG20" s="276"/>
      <c r="AH20" s="36"/>
      <c r="AI20" s="123">
        <f t="shared" si="8"/>
        <v>0</v>
      </c>
      <c r="AJ20" s="35"/>
      <c r="AK20" s="276"/>
      <c r="AL20" s="36"/>
      <c r="AM20" s="123">
        <f t="shared" si="9"/>
        <v>0</v>
      </c>
      <c r="AN20" s="35"/>
      <c r="AO20" s="276"/>
      <c r="AP20" s="36"/>
      <c r="AQ20" s="123">
        <f t="shared" si="10"/>
        <v>0</v>
      </c>
      <c r="AR20" s="35"/>
      <c r="AS20" s="276"/>
      <c r="AT20" s="36"/>
      <c r="AU20" s="123">
        <f t="shared" si="11"/>
        <v>0</v>
      </c>
      <c r="AV20" s="35"/>
      <c r="AW20" s="276"/>
      <c r="AX20" s="36"/>
      <c r="AY20" s="123">
        <f t="shared" si="12"/>
        <v>0</v>
      </c>
      <c r="AZ20" s="35"/>
      <c r="BA20" s="276"/>
      <c r="BB20" s="36"/>
      <c r="BC20" s="123">
        <f t="shared" si="13"/>
        <v>0</v>
      </c>
      <c r="BD20" s="69">
        <f t="shared" si="1"/>
        <v>0</v>
      </c>
      <c r="BE20" s="69">
        <f t="shared" si="1"/>
        <v>0</v>
      </c>
      <c r="BF20" s="69">
        <f t="shared" si="1"/>
        <v>0</v>
      </c>
      <c r="BG20" s="114">
        <f t="shared" si="0"/>
        <v>0</v>
      </c>
    </row>
    <row r="21" spans="1:59" ht="18" customHeight="1" x14ac:dyDescent="0.2">
      <c r="A21" s="164"/>
      <c r="B21" s="166"/>
      <c r="C21" s="166"/>
      <c r="D21" s="166"/>
      <c r="E21" s="167"/>
      <c r="F21" s="168"/>
      <c r="G21" s="323"/>
      <c r="H21" s="35"/>
      <c r="I21" s="276"/>
      <c r="J21" s="36"/>
      <c r="K21" s="123">
        <f t="shared" si="2"/>
        <v>0</v>
      </c>
      <c r="L21" s="35"/>
      <c r="M21" s="276"/>
      <c r="N21" s="36"/>
      <c r="O21" s="123">
        <f t="shared" si="3"/>
        <v>0</v>
      </c>
      <c r="P21" s="35"/>
      <c r="Q21" s="276"/>
      <c r="R21" s="36"/>
      <c r="S21" s="123">
        <f t="shared" si="4"/>
        <v>0</v>
      </c>
      <c r="T21" s="35"/>
      <c r="U21" s="276"/>
      <c r="V21" s="36"/>
      <c r="W21" s="123">
        <f t="shared" si="5"/>
        <v>0</v>
      </c>
      <c r="X21" s="35"/>
      <c r="Y21" s="276"/>
      <c r="Z21" s="36"/>
      <c r="AA21" s="123">
        <f t="shared" si="6"/>
        <v>0</v>
      </c>
      <c r="AB21" s="35"/>
      <c r="AC21" s="276"/>
      <c r="AD21" s="36"/>
      <c r="AE21" s="123">
        <f t="shared" si="7"/>
        <v>0</v>
      </c>
      <c r="AF21" s="35"/>
      <c r="AG21" s="276"/>
      <c r="AH21" s="36"/>
      <c r="AI21" s="123">
        <f t="shared" si="8"/>
        <v>0</v>
      </c>
      <c r="AJ21" s="35"/>
      <c r="AK21" s="276"/>
      <c r="AL21" s="36"/>
      <c r="AM21" s="123">
        <f t="shared" si="9"/>
        <v>0</v>
      </c>
      <c r="AN21" s="35"/>
      <c r="AO21" s="276"/>
      <c r="AP21" s="36"/>
      <c r="AQ21" s="123">
        <f t="shared" si="10"/>
        <v>0</v>
      </c>
      <c r="AR21" s="35"/>
      <c r="AS21" s="276"/>
      <c r="AT21" s="36"/>
      <c r="AU21" s="123">
        <f t="shared" si="11"/>
        <v>0</v>
      </c>
      <c r="AV21" s="35"/>
      <c r="AW21" s="276"/>
      <c r="AX21" s="36"/>
      <c r="AY21" s="123">
        <f t="shared" si="12"/>
        <v>0</v>
      </c>
      <c r="AZ21" s="35"/>
      <c r="BA21" s="276"/>
      <c r="BB21" s="36"/>
      <c r="BC21" s="123">
        <f t="shared" si="13"/>
        <v>0</v>
      </c>
      <c r="BD21" s="69">
        <f t="shared" si="1"/>
        <v>0</v>
      </c>
      <c r="BE21" s="69">
        <f t="shared" si="1"/>
        <v>0</v>
      </c>
      <c r="BF21" s="69">
        <f t="shared" si="1"/>
        <v>0</v>
      </c>
      <c r="BG21" s="114">
        <f t="shared" si="0"/>
        <v>0</v>
      </c>
    </row>
    <row r="22" spans="1:59" ht="18" customHeight="1" x14ac:dyDescent="0.2">
      <c r="A22" s="164"/>
      <c r="B22" s="166"/>
      <c r="C22" s="166"/>
      <c r="D22" s="166"/>
      <c r="E22" s="167"/>
      <c r="F22" s="168"/>
      <c r="G22" s="323"/>
      <c r="H22" s="35"/>
      <c r="I22" s="276"/>
      <c r="J22" s="36"/>
      <c r="K22" s="123">
        <f t="shared" si="2"/>
        <v>0</v>
      </c>
      <c r="L22" s="35"/>
      <c r="M22" s="276"/>
      <c r="N22" s="36"/>
      <c r="O22" s="123">
        <f t="shared" si="3"/>
        <v>0</v>
      </c>
      <c r="P22" s="35"/>
      <c r="Q22" s="276"/>
      <c r="R22" s="36"/>
      <c r="S22" s="123">
        <f t="shared" si="4"/>
        <v>0</v>
      </c>
      <c r="T22" s="35"/>
      <c r="U22" s="276"/>
      <c r="V22" s="36"/>
      <c r="W22" s="123">
        <f t="shared" si="5"/>
        <v>0</v>
      </c>
      <c r="X22" s="35"/>
      <c r="Y22" s="276"/>
      <c r="Z22" s="36"/>
      <c r="AA22" s="123">
        <f t="shared" si="6"/>
        <v>0</v>
      </c>
      <c r="AB22" s="35"/>
      <c r="AC22" s="276"/>
      <c r="AD22" s="36"/>
      <c r="AE22" s="123">
        <f t="shared" si="7"/>
        <v>0</v>
      </c>
      <c r="AF22" s="35"/>
      <c r="AG22" s="276"/>
      <c r="AH22" s="36"/>
      <c r="AI22" s="123">
        <f t="shared" si="8"/>
        <v>0</v>
      </c>
      <c r="AJ22" s="35"/>
      <c r="AK22" s="276"/>
      <c r="AL22" s="36"/>
      <c r="AM22" s="123">
        <f t="shared" si="9"/>
        <v>0</v>
      </c>
      <c r="AN22" s="35"/>
      <c r="AO22" s="276"/>
      <c r="AP22" s="36"/>
      <c r="AQ22" s="123">
        <f t="shared" si="10"/>
        <v>0</v>
      </c>
      <c r="AR22" s="35"/>
      <c r="AS22" s="276"/>
      <c r="AT22" s="36"/>
      <c r="AU22" s="123">
        <f t="shared" si="11"/>
        <v>0</v>
      </c>
      <c r="AV22" s="35"/>
      <c r="AW22" s="276"/>
      <c r="AX22" s="36"/>
      <c r="AY22" s="123">
        <f t="shared" si="12"/>
        <v>0</v>
      </c>
      <c r="AZ22" s="35"/>
      <c r="BA22" s="276"/>
      <c r="BB22" s="36"/>
      <c r="BC22" s="123">
        <f t="shared" si="13"/>
        <v>0</v>
      </c>
      <c r="BD22" s="69">
        <f t="shared" si="1"/>
        <v>0</v>
      </c>
      <c r="BE22" s="69">
        <f t="shared" si="1"/>
        <v>0</v>
      </c>
      <c r="BF22" s="69">
        <f t="shared" si="1"/>
        <v>0</v>
      </c>
      <c r="BG22" s="114">
        <f t="shared" si="0"/>
        <v>0</v>
      </c>
    </row>
    <row r="23" spans="1:59" ht="18" customHeight="1" x14ac:dyDescent="0.2">
      <c r="A23" s="164"/>
      <c r="B23" s="166"/>
      <c r="C23" s="166"/>
      <c r="D23" s="166"/>
      <c r="E23" s="167"/>
      <c r="F23" s="168"/>
      <c r="G23" s="323"/>
      <c r="H23" s="35"/>
      <c r="I23" s="276"/>
      <c r="J23" s="36"/>
      <c r="K23" s="123">
        <f t="shared" si="2"/>
        <v>0</v>
      </c>
      <c r="L23" s="35"/>
      <c r="M23" s="276"/>
      <c r="N23" s="36"/>
      <c r="O23" s="123">
        <f t="shared" si="3"/>
        <v>0</v>
      </c>
      <c r="P23" s="35"/>
      <c r="Q23" s="276"/>
      <c r="R23" s="36"/>
      <c r="S23" s="123">
        <f t="shared" si="4"/>
        <v>0</v>
      </c>
      <c r="T23" s="35"/>
      <c r="U23" s="276"/>
      <c r="V23" s="36"/>
      <c r="W23" s="123">
        <f t="shared" si="5"/>
        <v>0</v>
      </c>
      <c r="X23" s="35"/>
      <c r="Y23" s="276"/>
      <c r="Z23" s="36"/>
      <c r="AA23" s="123">
        <f t="shared" si="6"/>
        <v>0</v>
      </c>
      <c r="AB23" s="35"/>
      <c r="AC23" s="276"/>
      <c r="AD23" s="36"/>
      <c r="AE23" s="123">
        <f t="shared" si="7"/>
        <v>0</v>
      </c>
      <c r="AF23" s="35"/>
      <c r="AG23" s="276"/>
      <c r="AH23" s="36"/>
      <c r="AI23" s="123">
        <f t="shared" si="8"/>
        <v>0</v>
      </c>
      <c r="AJ23" s="35"/>
      <c r="AK23" s="276"/>
      <c r="AL23" s="36"/>
      <c r="AM23" s="123">
        <f t="shared" si="9"/>
        <v>0</v>
      </c>
      <c r="AN23" s="35"/>
      <c r="AO23" s="276"/>
      <c r="AP23" s="36"/>
      <c r="AQ23" s="123">
        <f t="shared" si="10"/>
        <v>0</v>
      </c>
      <c r="AR23" s="35"/>
      <c r="AS23" s="276"/>
      <c r="AT23" s="36"/>
      <c r="AU23" s="123">
        <f t="shared" si="11"/>
        <v>0</v>
      </c>
      <c r="AV23" s="35"/>
      <c r="AW23" s="276"/>
      <c r="AX23" s="36"/>
      <c r="AY23" s="123">
        <f t="shared" si="12"/>
        <v>0</v>
      </c>
      <c r="AZ23" s="35"/>
      <c r="BA23" s="276"/>
      <c r="BB23" s="36"/>
      <c r="BC23" s="123">
        <f t="shared" si="13"/>
        <v>0</v>
      </c>
      <c r="BD23" s="69">
        <f t="shared" si="1"/>
        <v>0</v>
      </c>
      <c r="BE23" s="69">
        <f t="shared" si="1"/>
        <v>0</v>
      </c>
      <c r="BF23" s="69">
        <f t="shared" si="1"/>
        <v>0</v>
      </c>
      <c r="BG23" s="114">
        <f t="shared" si="0"/>
        <v>0</v>
      </c>
    </row>
    <row r="24" spans="1:59" ht="18" customHeight="1" x14ac:dyDescent="0.2">
      <c r="A24" s="164"/>
      <c r="B24" s="166"/>
      <c r="C24" s="166"/>
      <c r="D24" s="166"/>
      <c r="E24" s="167"/>
      <c r="F24" s="168"/>
      <c r="G24" s="323"/>
      <c r="H24" s="35"/>
      <c r="I24" s="276"/>
      <c r="J24" s="36"/>
      <c r="K24" s="123">
        <f t="shared" si="2"/>
        <v>0</v>
      </c>
      <c r="L24" s="35"/>
      <c r="M24" s="276"/>
      <c r="N24" s="36"/>
      <c r="O24" s="123">
        <f t="shared" si="3"/>
        <v>0</v>
      </c>
      <c r="P24" s="35"/>
      <c r="Q24" s="276"/>
      <c r="R24" s="36"/>
      <c r="S24" s="123">
        <f t="shared" si="4"/>
        <v>0</v>
      </c>
      <c r="T24" s="35"/>
      <c r="U24" s="276"/>
      <c r="V24" s="36"/>
      <c r="W24" s="123">
        <f t="shared" si="5"/>
        <v>0</v>
      </c>
      <c r="X24" s="35"/>
      <c r="Y24" s="276"/>
      <c r="Z24" s="36"/>
      <c r="AA24" s="123">
        <f t="shared" si="6"/>
        <v>0</v>
      </c>
      <c r="AB24" s="35"/>
      <c r="AC24" s="276"/>
      <c r="AD24" s="36"/>
      <c r="AE24" s="123">
        <f t="shared" si="7"/>
        <v>0</v>
      </c>
      <c r="AF24" s="35"/>
      <c r="AG24" s="276"/>
      <c r="AH24" s="36"/>
      <c r="AI24" s="123">
        <f t="shared" si="8"/>
        <v>0</v>
      </c>
      <c r="AJ24" s="35"/>
      <c r="AK24" s="276"/>
      <c r="AL24" s="36"/>
      <c r="AM24" s="123">
        <f t="shared" si="9"/>
        <v>0</v>
      </c>
      <c r="AN24" s="35"/>
      <c r="AO24" s="276"/>
      <c r="AP24" s="36"/>
      <c r="AQ24" s="123">
        <f t="shared" si="10"/>
        <v>0</v>
      </c>
      <c r="AR24" s="35"/>
      <c r="AS24" s="276"/>
      <c r="AT24" s="36"/>
      <c r="AU24" s="123">
        <f t="shared" si="11"/>
        <v>0</v>
      </c>
      <c r="AV24" s="35"/>
      <c r="AW24" s="276"/>
      <c r="AX24" s="36"/>
      <c r="AY24" s="123">
        <f t="shared" si="12"/>
        <v>0</v>
      </c>
      <c r="AZ24" s="35"/>
      <c r="BA24" s="276"/>
      <c r="BB24" s="36"/>
      <c r="BC24" s="123">
        <f t="shared" si="13"/>
        <v>0</v>
      </c>
      <c r="BD24" s="69">
        <f t="shared" si="1"/>
        <v>0</v>
      </c>
      <c r="BE24" s="69">
        <f t="shared" si="1"/>
        <v>0</v>
      </c>
      <c r="BF24" s="69">
        <f t="shared" si="1"/>
        <v>0</v>
      </c>
      <c r="BG24" s="114">
        <f t="shared" si="0"/>
        <v>0</v>
      </c>
    </row>
    <row r="25" spans="1:59" ht="18" customHeight="1" x14ac:dyDescent="0.2">
      <c r="A25" s="164"/>
      <c r="B25" s="166"/>
      <c r="C25" s="166"/>
      <c r="D25" s="166"/>
      <c r="E25" s="167"/>
      <c r="F25" s="168"/>
      <c r="G25" s="323"/>
      <c r="H25" s="35"/>
      <c r="I25" s="276"/>
      <c r="J25" s="36"/>
      <c r="K25" s="123">
        <f t="shared" si="2"/>
        <v>0</v>
      </c>
      <c r="L25" s="35"/>
      <c r="M25" s="276"/>
      <c r="N25" s="36"/>
      <c r="O25" s="123">
        <f t="shared" si="3"/>
        <v>0</v>
      </c>
      <c r="P25" s="35"/>
      <c r="Q25" s="276"/>
      <c r="R25" s="36"/>
      <c r="S25" s="123">
        <f t="shared" si="4"/>
        <v>0</v>
      </c>
      <c r="T25" s="35"/>
      <c r="U25" s="276"/>
      <c r="V25" s="36"/>
      <c r="W25" s="123">
        <f t="shared" si="5"/>
        <v>0</v>
      </c>
      <c r="X25" s="35"/>
      <c r="Y25" s="276"/>
      <c r="Z25" s="36"/>
      <c r="AA25" s="123">
        <f t="shared" si="6"/>
        <v>0</v>
      </c>
      <c r="AB25" s="35"/>
      <c r="AC25" s="276"/>
      <c r="AD25" s="36"/>
      <c r="AE25" s="123">
        <f t="shared" si="7"/>
        <v>0</v>
      </c>
      <c r="AF25" s="35"/>
      <c r="AG25" s="276"/>
      <c r="AH25" s="36"/>
      <c r="AI25" s="123">
        <f t="shared" si="8"/>
        <v>0</v>
      </c>
      <c r="AJ25" s="35"/>
      <c r="AK25" s="276"/>
      <c r="AL25" s="36"/>
      <c r="AM25" s="123">
        <f t="shared" si="9"/>
        <v>0</v>
      </c>
      <c r="AN25" s="35"/>
      <c r="AO25" s="276"/>
      <c r="AP25" s="36"/>
      <c r="AQ25" s="123">
        <f t="shared" si="10"/>
        <v>0</v>
      </c>
      <c r="AR25" s="35"/>
      <c r="AS25" s="276"/>
      <c r="AT25" s="36"/>
      <c r="AU25" s="123">
        <f t="shared" si="11"/>
        <v>0</v>
      </c>
      <c r="AV25" s="35"/>
      <c r="AW25" s="276"/>
      <c r="AX25" s="36"/>
      <c r="AY25" s="123">
        <f t="shared" si="12"/>
        <v>0</v>
      </c>
      <c r="AZ25" s="35"/>
      <c r="BA25" s="276"/>
      <c r="BB25" s="36"/>
      <c r="BC25" s="123">
        <f t="shared" si="13"/>
        <v>0</v>
      </c>
      <c r="BD25" s="69">
        <f t="shared" si="1"/>
        <v>0</v>
      </c>
      <c r="BE25" s="69">
        <f t="shared" si="1"/>
        <v>0</v>
      </c>
      <c r="BF25" s="69">
        <f t="shared" si="1"/>
        <v>0</v>
      </c>
      <c r="BG25" s="114">
        <f t="shared" si="0"/>
        <v>0</v>
      </c>
    </row>
    <row r="26" spans="1:59" ht="18" customHeight="1" x14ac:dyDescent="0.2">
      <c r="A26" s="164"/>
      <c r="B26" s="166"/>
      <c r="C26" s="166"/>
      <c r="D26" s="166"/>
      <c r="E26" s="167"/>
      <c r="F26" s="168"/>
      <c r="G26" s="323"/>
      <c r="H26" s="35"/>
      <c r="I26" s="276"/>
      <c r="J26" s="36"/>
      <c r="K26" s="123">
        <f t="shared" si="2"/>
        <v>0</v>
      </c>
      <c r="L26" s="35"/>
      <c r="M26" s="276"/>
      <c r="N26" s="36"/>
      <c r="O26" s="123">
        <f t="shared" si="3"/>
        <v>0</v>
      </c>
      <c r="P26" s="35"/>
      <c r="Q26" s="276"/>
      <c r="R26" s="36"/>
      <c r="S26" s="123">
        <f t="shared" si="4"/>
        <v>0</v>
      </c>
      <c r="T26" s="35"/>
      <c r="U26" s="276"/>
      <c r="V26" s="36"/>
      <c r="W26" s="123">
        <f t="shared" si="5"/>
        <v>0</v>
      </c>
      <c r="X26" s="35"/>
      <c r="Y26" s="276"/>
      <c r="Z26" s="36"/>
      <c r="AA26" s="123">
        <f t="shared" si="6"/>
        <v>0</v>
      </c>
      <c r="AB26" s="35"/>
      <c r="AC26" s="276"/>
      <c r="AD26" s="36"/>
      <c r="AE26" s="123">
        <f t="shared" si="7"/>
        <v>0</v>
      </c>
      <c r="AF26" s="35"/>
      <c r="AG26" s="276"/>
      <c r="AH26" s="36"/>
      <c r="AI26" s="123">
        <f t="shared" si="8"/>
        <v>0</v>
      </c>
      <c r="AJ26" s="35"/>
      <c r="AK26" s="276"/>
      <c r="AL26" s="36"/>
      <c r="AM26" s="123">
        <f t="shared" si="9"/>
        <v>0</v>
      </c>
      <c r="AN26" s="35"/>
      <c r="AO26" s="276"/>
      <c r="AP26" s="36"/>
      <c r="AQ26" s="123">
        <f t="shared" si="10"/>
        <v>0</v>
      </c>
      <c r="AR26" s="35"/>
      <c r="AS26" s="276"/>
      <c r="AT26" s="36"/>
      <c r="AU26" s="123">
        <f t="shared" si="11"/>
        <v>0</v>
      </c>
      <c r="AV26" s="35"/>
      <c r="AW26" s="276"/>
      <c r="AX26" s="36"/>
      <c r="AY26" s="123">
        <f t="shared" si="12"/>
        <v>0</v>
      </c>
      <c r="AZ26" s="35"/>
      <c r="BA26" s="276"/>
      <c r="BB26" s="36"/>
      <c r="BC26" s="123">
        <f t="shared" si="13"/>
        <v>0</v>
      </c>
      <c r="BD26" s="69">
        <f t="shared" si="1"/>
        <v>0</v>
      </c>
      <c r="BE26" s="69">
        <f t="shared" si="1"/>
        <v>0</v>
      </c>
      <c r="BF26" s="69">
        <f t="shared" si="1"/>
        <v>0</v>
      </c>
      <c r="BG26" s="114">
        <f t="shared" si="0"/>
        <v>0</v>
      </c>
    </row>
    <row r="27" spans="1:59" ht="18" customHeight="1" x14ac:dyDescent="0.2">
      <c r="A27" s="164"/>
      <c r="B27" s="166"/>
      <c r="C27" s="166"/>
      <c r="D27" s="166"/>
      <c r="E27" s="167"/>
      <c r="F27" s="168"/>
      <c r="G27" s="323"/>
      <c r="H27" s="35"/>
      <c r="I27" s="276"/>
      <c r="J27" s="36"/>
      <c r="K27" s="123">
        <f t="shared" si="2"/>
        <v>0</v>
      </c>
      <c r="L27" s="35"/>
      <c r="M27" s="276"/>
      <c r="N27" s="36"/>
      <c r="O27" s="123">
        <f t="shared" si="3"/>
        <v>0</v>
      </c>
      <c r="P27" s="35"/>
      <c r="Q27" s="276"/>
      <c r="R27" s="36"/>
      <c r="S27" s="123">
        <f t="shared" si="4"/>
        <v>0</v>
      </c>
      <c r="T27" s="35"/>
      <c r="U27" s="276"/>
      <c r="V27" s="36"/>
      <c r="W27" s="123">
        <f t="shared" si="5"/>
        <v>0</v>
      </c>
      <c r="X27" s="35"/>
      <c r="Y27" s="276"/>
      <c r="Z27" s="36"/>
      <c r="AA27" s="123">
        <f t="shared" si="6"/>
        <v>0</v>
      </c>
      <c r="AB27" s="35"/>
      <c r="AC27" s="276"/>
      <c r="AD27" s="36"/>
      <c r="AE27" s="123">
        <f t="shared" si="7"/>
        <v>0</v>
      </c>
      <c r="AF27" s="35"/>
      <c r="AG27" s="276"/>
      <c r="AH27" s="36"/>
      <c r="AI27" s="123">
        <f t="shared" si="8"/>
        <v>0</v>
      </c>
      <c r="AJ27" s="35"/>
      <c r="AK27" s="276"/>
      <c r="AL27" s="36"/>
      <c r="AM27" s="123">
        <f t="shared" si="9"/>
        <v>0</v>
      </c>
      <c r="AN27" s="35"/>
      <c r="AO27" s="276"/>
      <c r="AP27" s="36"/>
      <c r="AQ27" s="123">
        <f t="shared" si="10"/>
        <v>0</v>
      </c>
      <c r="AR27" s="35"/>
      <c r="AS27" s="276"/>
      <c r="AT27" s="36"/>
      <c r="AU27" s="123">
        <f t="shared" si="11"/>
        <v>0</v>
      </c>
      <c r="AV27" s="35"/>
      <c r="AW27" s="276"/>
      <c r="AX27" s="36"/>
      <c r="AY27" s="123">
        <f t="shared" si="12"/>
        <v>0</v>
      </c>
      <c r="AZ27" s="35"/>
      <c r="BA27" s="276"/>
      <c r="BB27" s="36"/>
      <c r="BC27" s="123">
        <f t="shared" si="13"/>
        <v>0</v>
      </c>
      <c r="BD27" s="69">
        <f t="shared" si="1"/>
        <v>0</v>
      </c>
      <c r="BE27" s="69">
        <f t="shared" si="1"/>
        <v>0</v>
      </c>
      <c r="BF27" s="69">
        <f t="shared" si="1"/>
        <v>0</v>
      </c>
      <c r="BG27" s="114">
        <f t="shared" si="0"/>
        <v>0</v>
      </c>
    </row>
    <row r="28" spans="1:59" ht="18" customHeight="1" x14ac:dyDescent="0.2">
      <c r="A28" s="164"/>
      <c r="B28" s="166"/>
      <c r="C28" s="166"/>
      <c r="D28" s="166"/>
      <c r="E28" s="167"/>
      <c r="F28" s="168"/>
      <c r="G28" s="323"/>
      <c r="H28" s="35"/>
      <c r="I28" s="276"/>
      <c r="J28" s="36"/>
      <c r="K28" s="123">
        <f t="shared" si="2"/>
        <v>0</v>
      </c>
      <c r="L28" s="35"/>
      <c r="M28" s="276"/>
      <c r="N28" s="36"/>
      <c r="O28" s="123">
        <f t="shared" si="3"/>
        <v>0</v>
      </c>
      <c r="P28" s="35"/>
      <c r="Q28" s="276"/>
      <c r="R28" s="36"/>
      <c r="S28" s="123">
        <f t="shared" si="4"/>
        <v>0</v>
      </c>
      <c r="T28" s="35"/>
      <c r="U28" s="276"/>
      <c r="V28" s="36"/>
      <c r="W28" s="123">
        <f t="shared" si="5"/>
        <v>0</v>
      </c>
      <c r="X28" s="35"/>
      <c r="Y28" s="276"/>
      <c r="Z28" s="36"/>
      <c r="AA28" s="123">
        <f t="shared" si="6"/>
        <v>0</v>
      </c>
      <c r="AB28" s="35"/>
      <c r="AC28" s="276"/>
      <c r="AD28" s="36"/>
      <c r="AE28" s="123">
        <f t="shared" si="7"/>
        <v>0</v>
      </c>
      <c r="AF28" s="35"/>
      <c r="AG28" s="276"/>
      <c r="AH28" s="36"/>
      <c r="AI28" s="123">
        <f t="shared" si="8"/>
        <v>0</v>
      </c>
      <c r="AJ28" s="35"/>
      <c r="AK28" s="276"/>
      <c r="AL28" s="36"/>
      <c r="AM28" s="123">
        <f t="shared" si="9"/>
        <v>0</v>
      </c>
      <c r="AN28" s="35"/>
      <c r="AO28" s="276"/>
      <c r="AP28" s="36"/>
      <c r="AQ28" s="123">
        <f t="shared" si="10"/>
        <v>0</v>
      </c>
      <c r="AR28" s="35"/>
      <c r="AS28" s="276"/>
      <c r="AT28" s="36"/>
      <c r="AU28" s="123">
        <f t="shared" si="11"/>
        <v>0</v>
      </c>
      <c r="AV28" s="35"/>
      <c r="AW28" s="276"/>
      <c r="AX28" s="36"/>
      <c r="AY28" s="123">
        <f t="shared" si="12"/>
        <v>0</v>
      </c>
      <c r="AZ28" s="35"/>
      <c r="BA28" s="276"/>
      <c r="BB28" s="36"/>
      <c r="BC28" s="123">
        <f t="shared" si="13"/>
        <v>0</v>
      </c>
      <c r="BD28" s="69">
        <f t="shared" si="1"/>
        <v>0</v>
      </c>
      <c r="BE28" s="69">
        <f t="shared" si="1"/>
        <v>0</v>
      </c>
      <c r="BF28" s="69">
        <f t="shared" si="1"/>
        <v>0</v>
      </c>
      <c r="BG28" s="114">
        <f t="shared" si="0"/>
        <v>0</v>
      </c>
    </row>
    <row r="29" spans="1:59" ht="18" customHeight="1" x14ac:dyDescent="0.2">
      <c r="A29" s="164"/>
      <c r="B29" s="166"/>
      <c r="C29" s="166"/>
      <c r="D29" s="166"/>
      <c r="E29" s="167"/>
      <c r="F29" s="168"/>
      <c r="G29" s="323"/>
      <c r="H29" s="35"/>
      <c r="I29" s="276"/>
      <c r="J29" s="36"/>
      <c r="K29" s="123">
        <f t="shared" si="2"/>
        <v>0</v>
      </c>
      <c r="L29" s="35"/>
      <c r="M29" s="276"/>
      <c r="N29" s="36"/>
      <c r="O29" s="123">
        <f t="shared" si="3"/>
        <v>0</v>
      </c>
      <c r="P29" s="35"/>
      <c r="Q29" s="276"/>
      <c r="R29" s="36"/>
      <c r="S29" s="123">
        <f t="shared" si="4"/>
        <v>0</v>
      </c>
      <c r="T29" s="35"/>
      <c r="U29" s="276"/>
      <c r="V29" s="36"/>
      <c r="W29" s="123">
        <f t="shared" si="5"/>
        <v>0</v>
      </c>
      <c r="X29" s="35"/>
      <c r="Y29" s="276"/>
      <c r="Z29" s="36"/>
      <c r="AA29" s="123">
        <f t="shared" si="6"/>
        <v>0</v>
      </c>
      <c r="AB29" s="35"/>
      <c r="AC29" s="276"/>
      <c r="AD29" s="36"/>
      <c r="AE29" s="123">
        <f t="shared" si="7"/>
        <v>0</v>
      </c>
      <c r="AF29" s="35"/>
      <c r="AG29" s="276"/>
      <c r="AH29" s="36"/>
      <c r="AI29" s="123">
        <f t="shared" si="8"/>
        <v>0</v>
      </c>
      <c r="AJ29" s="35"/>
      <c r="AK29" s="276"/>
      <c r="AL29" s="36"/>
      <c r="AM29" s="123">
        <f t="shared" si="9"/>
        <v>0</v>
      </c>
      <c r="AN29" s="35"/>
      <c r="AO29" s="276"/>
      <c r="AP29" s="36"/>
      <c r="AQ29" s="123">
        <f t="shared" si="10"/>
        <v>0</v>
      </c>
      <c r="AR29" s="35"/>
      <c r="AS29" s="276"/>
      <c r="AT29" s="36"/>
      <c r="AU29" s="123">
        <f t="shared" si="11"/>
        <v>0</v>
      </c>
      <c r="AV29" s="35"/>
      <c r="AW29" s="276"/>
      <c r="AX29" s="36"/>
      <c r="AY29" s="123">
        <f t="shared" si="12"/>
        <v>0</v>
      </c>
      <c r="AZ29" s="35"/>
      <c r="BA29" s="276"/>
      <c r="BB29" s="36"/>
      <c r="BC29" s="123">
        <f t="shared" si="13"/>
        <v>0</v>
      </c>
      <c r="BD29" s="69">
        <f t="shared" si="1"/>
        <v>0</v>
      </c>
      <c r="BE29" s="69">
        <f t="shared" si="1"/>
        <v>0</v>
      </c>
      <c r="BF29" s="69">
        <f t="shared" si="1"/>
        <v>0</v>
      </c>
      <c r="BG29" s="114">
        <f t="shared" si="0"/>
        <v>0</v>
      </c>
    </row>
    <row r="30" spans="1:59" ht="18" customHeight="1" x14ac:dyDescent="0.2">
      <c r="A30" s="164"/>
      <c r="B30" s="166"/>
      <c r="C30" s="166"/>
      <c r="D30" s="166"/>
      <c r="E30" s="167"/>
      <c r="F30" s="168"/>
      <c r="G30" s="323"/>
      <c r="H30" s="35"/>
      <c r="I30" s="276"/>
      <c r="J30" s="36"/>
      <c r="K30" s="123">
        <f t="shared" si="2"/>
        <v>0</v>
      </c>
      <c r="L30" s="35"/>
      <c r="M30" s="276"/>
      <c r="N30" s="36"/>
      <c r="O30" s="123">
        <f t="shared" si="3"/>
        <v>0</v>
      </c>
      <c r="P30" s="35"/>
      <c r="Q30" s="276"/>
      <c r="R30" s="36"/>
      <c r="S30" s="123">
        <f t="shared" si="4"/>
        <v>0</v>
      </c>
      <c r="T30" s="35"/>
      <c r="U30" s="276"/>
      <c r="V30" s="36"/>
      <c r="W30" s="123">
        <f t="shared" si="5"/>
        <v>0</v>
      </c>
      <c r="X30" s="35"/>
      <c r="Y30" s="276"/>
      <c r="Z30" s="36"/>
      <c r="AA30" s="123">
        <f t="shared" si="6"/>
        <v>0</v>
      </c>
      <c r="AB30" s="35"/>
      <c r="AC30" s="276"/>
      <c r="AD30" s="36"/>
      <c r="AE30" s="123">
        <f t="shared" si="7"/>
        <v>0</v>
      </c>
      <c r="AF30" s="35"/>
      <c r="AG30" s="276"/>
      <c r="AH30" s="36"/>
      <c r="AI30" s="123">
        <f t="shared" si="8"/>
        <v>0</v>
      </c>
      <c r="AJ30" s="35"/>
      <c r="AK30" s="276"/>
      <c r="AL30" s="36"/>
      <c r="AM30" s="123">
        <f t="shared" si="9"/>
        <v>0</v>
      </c>
      <c r="AN30" s="35"/>
      <c r="AO30" s="276"/>
      <c r="AP30" s="36"/>
      <c r="AQ30" s="123">
        <f t="shared" si="10"/>
        <v>0</v>
      </c>
      <c r="AR30" s="35"/>
      <c r="AS30" s="276"/>
      <c r="AT30" s="36"/>
      <c r="AU30" s="123">
        <f t="shared" si="11"/>
        <v>0</v>
      </c>
      <c r="AV30" s="35"/>
      <c r="AW30" s="276"/>
      <c r="AX30" s="36"/>
      <c r="AY30" s="123">
        <f t="shared" si="12"/>
        <v>0</v>
      </c>
      <c r="AZ30" s="35"/>
      <c r="BA30" s="276"/>
      <c r="BB30" s="36"/>
      <c r="BC30" s="123">
        <f t="shared" si="13"/>
        <v>0</v>
      </c>
      <c r="BD30" s="69">
        <f t="shared" si="1"/>
        <v>0</v>
      </c>
      <c r="BE30" s="69">
        <f t="shared" si="1"/>
        <v>0</v>
      </c>
      <c r="BF30" s="69">
        <f t="shared" si="1"/>
        <v>0</v>
      </c>
      <c r="BG30" s="114">
        <f t="shared" si="0"/>
        <v>0</v>
      </c>
    </row>
    <row r="31" spans="1:59" ht="18" customHeight="1" thickBot="1" x14ac:dyDescent="0.25">
      <c r="A31" s="169"/>
      <c r="B31" s="171"/>
      <c r="C31" s="171"/>
      <c r="D31" s="171"/>
      <c r="E31" s="172"/>
      <c r="F31" s="173"/>
      <c r="G31" s="324"/>
      <c r="H31" s="37"/>
      <c r="I31" s="277"/>
      <c r="J31" s="38"/>
      <c r="K31" s="123">
        <f t="shared" si="2"/>
        <v>0</v>
      </c>
      <c r="L31" s="37"/>
      <c r="M31" s="277"/>
      <c r="N31" s="38"/>
      <c r="O31" s="123">
        <f t="shared" si="3"/>
        <v>0</v>
      </c>
      <c r="P31" s="37"/>
      <c r="Q31" s="277"/>
      <c r="R31" s="38"/>
      <c r="S31" s="123">
        <f t="shared" si="4"/>
        <v>0</v>
      </c>
      <c r="T31" s="37"/>
      <c r="U31" s="277"/>
      <c r="V31" s="38"/>
      <c r="W31" s="123">
        <f t="shared" si="5"/>
        <v>0</v>
      </c>
      <c r="X31" s="37"/>
      <c r="Y31" s="277"/>
      <c r="Z31" s="38"/>
      <c r="AA31" s="123">
        <f t="shared" si="6"/>
        <v>0</v>
      </c>
      <c r="AB31" s="37"/>
      <c r="AC31" s="277"/>
      <c r="AD31" s="38"/>
      <c r="AE31" s="123">
        <f t="shared" si="7"/>
        <v>0</v>
      </c>
      <c r="AF31" s="37"/>
      <c r="AG31" s="277"/>
      <c r="AH31" s="38"/>
      <c r="AI31" s="123">
        <f t="shared" si="8"/>
        <v>0</v>
      </c>
      <c r="AJ31" s="37"/>
      <c r="AK31" s="277"/>
      <c r="AL31" s="38"/>
      <c r="AM31" s="123">
        <f t="shared" si="9"/>
        <v>0</v>
      </c>
      <c r="AN31" s="37"/>
      <c r="AO31" s="277"/>
      <c r="AP31" s="38"/>
      <c r="AQ31" s="123">
        <f t="shared" si="10"/>
        <v>0</v>
      </c>
      <c r="AR31" s="37"/>
      <c r="AS31" s="277"/>
      <c r="AT31" s="38"/>
      <c r="AU31" s="123">
        <f t="shared" si="11"/>
        <v>0</v>
      </c>
      <c r="AV31" s="37"/>
      <c r="AW31" s="277"/>
      <c r="AX31" s="38"/>
      <c r="AY31" s="123">
        <f t="shared" si="12"/>
        <v>0</v>
      </c>
      <c r="AZ31" s="37"/>
      <c r="BA31" s="277"/>
      <c r="BB31" s="38"/>
      <c r="BC31" s="123">
        <f t="shared" si="13"/>
        <v>0</v>
      </c>
      <c r="BD31" s="77">
        <f t="shared" si="1"/>
        <v>0</v>
      </c>
      <c r="BE31" s="77">
        <f t="shared" si="1"/>
        <v>0</v>
      </c>
      <c r="BF31" s="69">
        <f t="shared" si="1"/>
        <v>0</v>
      </c>
      <c r="BG31" s="140">
        <f t="shared" si="0"/>
        <v>0</v>
      </c>
    </row>
    <row r="32" spans="1:59" ht="18" customHeight="1" thickBot="1" x14ac:dyDescent="0.25">
      <c r="A32" s="141"/>
      <c r="B32" s="88"/>
      <c r="C32" s="88"/>
      <c r="D32" s="88" t="s">
        <v>20</v>
      </c>
      <c r="E32" s="88"/>
      <c r="F32" s="82"/>
      <c r="G32" s="325"/>
      <c r="H32" s="133">
        <f>SUM(H7:H31)</f>
        <v>0</v>
      </c>
      <c r="I32" s="133">
        <f>SUM(I7:I31)</f>
        <v>0</v>
      </c>
      <c r="J32" s="131">
        <f>SUM(J7:J31)</f>
        <v>0</v>
      </c>
      <c r="K32" s="134">
        <f>SUM(K7:K31)</f>
        <v>0</v>
      </c>
      <c r="L32" s="133">
        <f t="shared" ref="L32:BG32" si="14">SUM(L7:L31)</f>
        <v>0</v>
      </c>
      <c r="M32" s="133">
        <f t="shared" si="14"/>
        <v>0</v>
      </c>
      <c r="N32" s="131">
        <f t="shared" si="14"/>
        <v>0</v>
      </c>
      <c r="O32" s="134">
        <f t="shared" si="14"/>
        <v>0</v>
      </c>
      <c r="P32" s="133">
        <f t="shared" si="14"/>
        <v>0</v>
      </c>
      <c r="Q32" s="133">
        <f t="shared" si="14"/>
        <v>0</v>
      </c>
      <c r="R32" s="131">
        <f t="shared" si="14"/>
        <v>0</v>
      </c>
      <c r="S32" s="134">
        <f t="shared" si="14"/>
        <v>0</v>
      </c>
      <c r="T32" s="133">
        <f t="shared" si="14"/>
        <v>0</v>
      </c>
      <c r="U32" s="133">
        <f t="shared" si="14"/>
        <v>0</v>
      </c>
      <c r="V32" s="131">
        <f t="shared" si="14"/>
        <v>0</v>
      </c>
      <c r="W32" s="134">
        <f t="shared" si="14"/>
        <v>0</v>
      </c>
      <c r="X32" s="133">
        <f t="shared" si="14"/>
        <v>0</v>
      </c>
      <c r="Y32" s="133">
        <f t="shared" si="14"/>
        <v>0</v>
      </c>
      <c r="Z32" s="131">
        <f t="shared" si="14"/>
        <v>0</v>
      </c>
      <c r="AA32" s="134">
        <f t="shared" si="14"/>
        <v>0</v>
      </c>
      <c r="AB32" s="133">
        <f t="shared" si="14"/>
        <v>0</v>
      </c>
      <c r="AC32" s="133">
        <f t="shared" si="14"/>
        <v>0</v>
      </c>
      <c r="AD32" s="131">
        <f t="shared" si="14"/>
        <v>0</v>
      </c>
      <c r="AE32" s="134">
        <f t="shared" si="14"/>
        <v>0</v>
      </c>
      <c r="AF32" s="133">
        <f t="shared" si="14"/>
        <v>0</v>
      </c>
      <c r="AG32" s="133">
        <f t="shared" si="14"/>
        <v>0</v>
      </c>
      <c r="AH32" s="131">
        <f t="shared" si="14"/>
        <v>0</v>
      </c>
      <c r="AI32" s="134">
        <f t="shared" si="14"/>
        <v>0</v>
      </c>
      <c r="AJ32" s="133">
        <f t="shared" si="14"/>
        <v>0</v>
      </c>
      <c r="AK32" s="133">
        <f t="shared" si="14"/>
        <v>0</v>
      </c>
      <c r="AL32" s="131">
        <f t="shared" si="14"/>
        <v>0</v>
      </c>
      <c r="AM32" s="134">
        <f t="shared" si="14"/>
        <v>0</v>
      </c>
      <c r="AN32" s="133">
        <f t="shared" si="14"/>
        <v>0</v>
      </c>
      <c r="AO32" s="133">
        <f t="shared" si="14"/>
        <v>0</v>
      </c>
      <c r="AP32" s="131">
        <f t="shared" si="14"/>
        <v>0</v>
      </c>
      <c r="AQ32" s="134">
        <f t="shared" si="14"/>
        <v>0</v>
      </c>
      <c r="AR32" s="133">
        <f t="shared" si="14"/>
        <v>0</v>
      </c>
      <c r="AS32" s="133">
        <f t="shared" si="14"/>
        <v>0</v>
      </c>
      <c r="AT32" s="131">
        <f t="shared" si="14"/>
        <v>0</v>
      </c>
      <c r="AU32" s="134">
        <f t="shared" si="14"/>
        <v>0</v>
      </c>
      <c r="AV32" s="133">
        <f t="shared" si="14"/>
        <v>0</v>
      </c>
      <c r="AW32" s="133">
        <f t="shared" si="14"/>
        <v>0</v>
      </c>
      <c r="AX32" s="131">
        <f t="shared" si="14"/>
        <v>0</v>
      </c>
      <c r="AY32" s="134">
        <f t="shared" si="14"/>
        <v>0</v>
      </c>
      <c r="AZ32" s="133">
        <f t="shared" si="14"/>
        <v>0</v>
      </c>
      <c r="BA32" s="133">
        <f t="shared" si="14"/>
        <v>0</v>
      </c>
      <c r="BB32" s="131">
        <f t="shared" si="14"/>
        <v>0</v>
      </c>
      <c r="BC32" s="134">
        <f t="shared" si="14"/>
        <v>0</v>
      </c>
      <c r="BD32" s="281">
        <f t="shared" si="14"/>
        <v>0</v>
      </c>
      <c r="BE32" s="281">
        <f t="shared" si="14"/>
        <v>0</v>
      </c>
      <c r="BF32" s="281">
        <f t="shared" si="14"/>
        <v>0</v>
      </c>
      <c r="BG32" s="134">
        <f t="shared" si="14"/>
        <v>0</v>
      </c>
    </row>
  </sheetData>
  <mergeCells count="17">
    <mergeCell ref="AJ5:AM5"/>
    <mergeCell ref="A3:B3"/>
    <mergeCell ref="B5:D5"/>
    <mergeCell ref="E5:F5"/>
    <mergeCell ref="G5:G6"/>
    <mergeCell ref="H5:K5"/>
    <mergeCell ref="L5:O5"/>
    <mergeCell ref="P5:S5"/>
    <mergeCell ref="T5:W5"/>
    <mergeCell ref="X5:AA5"/>
    <mergeCell ref="AB5:AE5"/>
    <mergeCell ref="AF5:AI5"/>
    <mergeCell ref="BD5:BG5"/>
    <mergeCell ref="AN5:AQ5"/>
    <mergeCell ref="AR5:AU5"/>
    <mergeCell ref="AV5:AY5"/>
    <mergeCell ref="AZ5:BC5"/>
  </mergeCells>
  <phoneticPr fontId="2"/>
  <pageMargins left="0.15748031496062992" right="0.15748031496062992" top="0.43307086614173229" bottom="0.47244094488188981" header="0.19685039370078741" footer="0.27559055118110237"/>
  <pageSetup paperSize="9" scale="95" orientation="landscape" r:id="rId1"/>
  <headerFooter alignWithMargins="0"/>
  <colBreaks count="3" manualBreakCount="3">
    <brk id="23" max="1048575" man="1"/>
    <brk id="39" max="1048575" man="1"/>
    <brk id="55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5"/>
  <sheetViews>
    <sheetView view="pageBreakPreview" zoomScaleNormal="100" zoomScaleSheetLayoutView="100" workbookViewId="0">
      <selection activeCell="B3" sqref="B3:K3"/>
    </sheetView>
  </sheetViews>
  <sheetFormatPr defaultColWidth="9" defaultRowHeight="12" x14ac:dyDescent="0.2"/>
  <cols>
    <col min="1" max="1" width="5" style="7" customWidth="1"/>
    <col min="2" max="2" width="10.6328125" style="7" customWidth="1"/>
    <col min="3" max="3" width="4.7265625" style="7" customWidth="1"/>
    <col min="4" max="4" width="14.7265625" style="7" customWidth="1"/>
    <col min="5" max="5" width="13.08984375" style="7" customWidth="1"/>
    <col min="6" max="6" width="13.6328125" style="7" customWidth="1"/>
    <col min="7" max="7" width="13.453125" style="7" customWidth="1"/>
    <col min="8" max="8" width="13.7265625" style="7" customWidth="1"/>
    <col min="9" max="9" width="11.7265625" style="7" customWidth="1"/>
    <col min="10" max="11" width="13.08984375" style="7" customWidth="1"/>
    <col min="12" max="16384" width="9" style="7"/>
  </cols>
  <sheetData>
    <row r="1" spans="1:11" ht="14" x14ac:dyDescent="0.2">
      <c r="A1" s="6" t="s">
        <v>79</v>
      </c>
    </row>
    <row r="3" spans="1:11" ht="13" x14ac:dyDescent="0.2">
      <c r="B3" s="482" t="s">
        <v>202</v>
      </c>
      <c r="C3" s="482"/>
      <c r="D3" s="482"/>
      <c r="E3" s="482"/>
      <c r="F3" s="482"/>
      <c r="G3" s="482"/>
      <c r="H3" s="482"/>
      <c r="I3" s="482"/>
      <c r="J3" s="482"/>
      <c r="K3" s="482"/>
    </row>
    <row r="4" spans="1:11" ht="10.5" customHeight="1" x14ac:dyDescent="0.2">
      <c r="B4" s="152"/>
      <c r="C4" s="152"/>
      <c r="D4" s="152"/>
      <c r="E4" s="152"/>
      <c r="F4" s="152"/>
      <c r="G4" s="152"/>
      <c r="H4" s="152"/>
      <c r="I4" s="152"/>
      <c r="J4" s="152"/>
      <c r="K4" s="152"/>
    </row>
    <row r="5" spans="1:11" ht="12.5" thickBot="1" x14ac:dyDescent="0.25"/>
    <row r="6" spans="1:11" ht="15" customHeight="1" thickBot="1" x14ac:dyDescent="0.25">
      <c r="B6" s="203"/>
      <c r="C6" s="19"/>
      <c r="D6" s="152"/>
      <c r="F6" s="406" t="s">
        <v>105</v>
      </c>
      <c r="G6" s="483">
        <f>所要額調書!G6</f>
        <v>0</v>
      </c>
      <c r="H6" s="468"/>
      <c r="I6" s="468"/>
      <c r="J6" s="469"/>
    </row>
    <row r="7" spans="1:11" ht="15" customHeight="1" thickBot="1" x14ac:dyDescent="0.25">
      <c r="B7" s="203"/>
      <c r="C7" s="19"/>
      <c r="D7" s="152"/>
      <c r="F7" s="407" t="s">
        <v>106</v>
      </c>
      <c r="G7" s="408">
        <f>所要額調書!G7</f>
        <v>0</v>
      </c>
      <c r="H7" s="409" t="s">
        <v>107</v>
      </c>
      <c r="I7" s="488">
        <f>所要額調書!I7</f>
        <v>0</v>
      </c>
      <c r="J7" s="489"/>
    </row>
    <row r="8" spans="1:11" ht="15" customHeight="1" thickBot="1" x14ac:dyDescent="0.25">
      <c r="B8" s="203"/>
      <c r="C8" s="19"/>
      <c r="D8" s="152"/>
      <c r="F8" s="465" t="s">
        <v>168</v>
      </c>
      <c r="G8" s="493"/>
      <c r="H8" s="483">
        <f>所要額調書!H8</f>
        <v>0</v>
      </c>
      <c r="I8" s="468"/>
      <c r="J8" s="469"/>
    </row>
    <row r="9" spans="1:11" ht="15" customHeight="1" thickBot="1" x14ac:dyDescent="0.25">
      <c r="B9" s="203"/>
      <c r="C9" s="19"/>
      <c r="D9" s="152"/>
      <c r="F9" s="447" t="s">
        <v>108</v>
      </c>
      <c r="G9" s="412" t="s">
        <v>152</v>
      </c>
      <c r="H9" s="483">
        <f>所要額調書!H9</f>
        <v>0</v>
      </c>
      <c r="I9" s="484"/>
      <c r="J9" s="469"/>
    </row>
    <row r="10" spans="1:11" ht="15" customHeight="1" thickBot="1" x14ac:dyDescent="0.25">
      <c r="B10" s="203"/>
      <c r="C10" s="19"/>
      <c r="D10" s="152"/>
      <c r="F10" s="448"/>
      <c r="G10" s="411" t="s">
        <v>163</v>
      </c>
      <c r="H10" s="490">
        <f>所要額調書!H10</f>
        <v>0</v>
      </c>
      <c r="I10" s="491"/>
      <c r="J10" s="492"/>
    </row>
    <row r="11" spans="1:11" ht="15" customHeight="1" thickBot="1" x14ac:dyDescent="0.25">
      <c r="B11" s="203"/>
      <c r="C11" s="19"/>
      <c r="D11" s="152"/>
      <c r="F11" s="448"/>
      <c r="G11" s="404" t="s">
        <v>164</v>
      </c>
      <c r="H11" s="483">
        <f>所要額調書!H11</f>
        <v>0</v>
      </c>
      <c r="I11" s="484"/>
      <c r="J11" s="469"/>
    </row>
    <row r="12" spans="1:11" ht="15" customHeight="1" thickBot="1" x14ac:dyDescent="0.25">
      <c r="B12" s="203"/>
      <c r="C12" s="19"/>
      <c r="D12" s="152"/>
      <c r="F12" s="448"/>
      <c r="G12" s="410" t="s">
        <v>155</v>
      </c>
      <c r="H12" s="485">
        <f>所要額調書!H12</f>
        <v>0</v>
      </c>
      <c r="I12" s="486"/>
      <c r="J12" s="487"/>
    </row>
    <row r="13" spans="1:11" ht="13.5" customHeight="1" thickBot="1" x14ac:dyDescent="0.25">
      <c r="F13" s="449"/>
      <c r="G13" s="405" t="s">
        <v>177</v>
      </c>
      <c r="H13" s="479">
        <f>所要額調書!H13</f>
        <v>0</v>
      </c>
      <c r="I13" s="480"/>
      <c r="J13" s="481"/>
    </row>
    <row r="14" spans="1:11" ht="12.5" thickBot="1" x14ac:dyDescent="0.25">
      <c r="K14" s="12" t="s">
        <v>72</v>
      </c>
    </row>
    <row r="15" spans="1:11" x14ac:dyDescent="0.2">
      <c r="B15" s="246"/>
      <c r="C15" s="240"/>
      <c r="D15" s="247" t="s">
        <v>73</v>
      </c>
      <c r="E15" s="248" t="s">
        <v>142</v>
      </c>
      <c r="F15" s="249" t="s">
        <v>74</v>
      </c>
      <c r="G15" s="249" t="s">
        <v>75</v>
      </c>
      <c r="H15" s="261" t="s">
        <v>75</v>
      </c>
      <c r="I15" s="259" t="s">
        <v>115</v>
      </c>
      <c r="J15" s="269" t="s">
        <v>116</v>
      </c>
      <c r="K15" s="256" t="s">
        <v>76</v>
      </c>
    </row>
    <row r="16" spans="1:11" ht="13" x14ac:dyDescent="0.2">
      <c r="B16" s="472" t="s">
        <v>169</v>
      </c>
      <c r="C16" s="473"/>
      <c r="D16" s="230" t="s">
        <v>112</v>
      </c>
      <c r="E16" s="231" t="s">
        <v>143</v>
      </c>
      <c r="F16" s="232" t="s">
        <v>77</v>
      </c>
      <c r="G16" s="232" t="s">
        <v>77</v>
      </c>
      <c r="H16" s="262" t="s">
        <v>78</v>
      </c>
      <c r="I16" s="260"/>
      <c r="J16" s="270" t="s">
        <v>118</v>
      </c>
      <c r="K16" s="257"/>
    </row>
    <row r="17" spans="2:11" ht="12.5" thickBot="1" x14ac:dyDescent="0.25">
      <c r="B17" s="233"/>
      <c r="C17" s="234"/>
      <c r="D17" s="235" t="s">
        <v>0</v>
      </c>
      <c r="E17" s="236" t="s">
        <v>1</v>
      </c>
      <c r="F17" s="237" t="s">
        <v>2</v>
      </c>
      <c r="G17" s="237" t="s">
        <v>3</v>
      </c>
      <c r="H17" s="263" t="s">
        <v>53</v>
      </c>
      <c r="I17" s="264" t="s">
        <v>117</v>
      </c>
      <c r="J17" s="271" t="s">
        <v>119</v>
      </c>
      <c r="K17" s="258" t="s">
        <v>54</v>
      </c>
    </row>
    <row r="18" spans="2:11" ht="18" customHeight="1" x14ac:dyDescent="0.2">
      <c r="B18" s="475" t="str">
        <f>'総括表（その２）'!D25</f>
        <v>A</v>
      </c>
      <c r="C18" s="476"/>
      <c r="D18" s="494">
        <f>'総括表（その１・特養）'!C12+'総括表（その１・ショート）'!C12+'総括表（その１・デイ）'!C12+'総括表（その１・ヘルプ）'!C12+'総括表（その１・小規模多機能型）'!C12</f>
        <v>0</v>
      </c>
      <c r="E18" s="250">
        <f>'総括表（その２）'!D15</f>
        <v>0</v>
      </c>
      <c r="F18" s="456">
        <f>'総括表（その１・特養）'!G12+'総括表（その１・特養）'!F19+'総括表（その１・ショート）'!F12+'総括表（その１・デイ）'!F12+'総括表（その１・ヘルプ）'!F12+'総括表（その１・小規模多機能型）'!F12+'総括表（その１・特養）'!F19</f>
        <v>0</v>
      </c>
      <c r="G18" s="459">
        <f>'総括表（その２）'!X32</f>
        <v>0</v>
      </c>
      <c r="H18" s="241">
        <f>'総括表（その２）'!D32</f>
        <v>0</v>
      </c>
      <c r="I18" s="266"/>
      <c r="J18" s="272">
        <f>H18-I18</f>
        <v>0</v>
      </c>
      <c r="K18" s="215"/>
    </row>
    <row r="19" spans="2:11" ht="18" customHeight="1" x14ac:dyDescent="0.2">
      <c r="B19" s="477" t="str">
        <f>'総括表（その２）'!F25</f>
        <v>B</v>
      </c>
      <c r="C19" s="478"/>
      <c r="D19" s="460"/>
      <c r="E19" s="251">
        <f>'総括表（その２）'!F15</f>
        <v>0</v>
      </c>
      <c r="F19" s="457"/>
      <c r="G19" s="460"/>
      <c r="H19" s="242">
        <f>'総括表（その２）'!F32</f>
        <v>0</v>
      </c>
      <c r="I19" s="265"/>
      <c r="J19" s="228">
        <f t="shared" ref="J19:J27" si="0">H19-I19</f>
        <v>0</v>
      </c>
      <c r="K19" s="216"/>
    </row>
    <row r="20" spans="2:11" ht="18" customHeight="1" x14ac:dyDescent="0.2">
      <c r="B20" s="477" t="str">
        <f>'総括表（その２）'!H25</f>
        <v>C</v>
      </c>
      <c r="C20" s="478"/>
      <c r="D20" s="460"/>
      <c r="E20" s="252">
        <f>'総括表（その２）'!H15</f>
        <v>0</v>
      </c>
      <c r="F20" s="457"/>
      <c r="G20" s="460"/>
      <c r="H20" s="243">
        <f>'総括表（その２）'!H32</f>
        <v>0</v>
      </c>
      <c r="I20" s="265"/>
      <c r="J20" s="228">
        <f t="shared" si="0"/>
        <v>0</v>
      </c>
      <c r="K20" s="216"/>
    </row>
    <row r="21" spans="2:11" ht="18" customHeight="1" x14ac:dyDescent="0.2">
      <c r="B21" s="477" t="str">
        <f>'総括表（その２）'!J25</f>
        <v>D</v>
      </c>
      <c r="C21" s="478"/>
      <c r="D21" s="460"/>
      <c r="E21" s="252">
        <f>'総括表（その２）'!J15</f>
        <v>0</v>
      </c>
      <c r="F21" s="457"/>
      <c r="G21" s="460"/>
      <c r="H21" s="243">
        <f>'総括表（その２）'!J32</f>
        <v>0</v>
      </c>
      <c r="I21" s="265"/>
      <c r="J21" s="228">
        <f t="shared" si="0"/>
        <v>0</v>
      </c>
      <c r="K21" s="216"/>
    </row>
    <row r="22" spans="2:11" ht="18" customHeight="1" x14ac:dyDescent="0.2">
      <c r="B22" s="477" t="str">
        <f>'総括表（その２）'!L25</f>
        <v>E</v>
      </c>
      <c r="C22" s="478"/>
      <c r="D22" s="460"/>
      <c r="E22" s="252">
        <f>'総括表（その２）'!L15</f>
        <v>0</v>
      </c>
      <c r="F22" s="457"/>
      <c r="G22" s="460"/>
      <c r="H22" s="243">
        <f>'総括表（その２）'!L32</f>
        <v>0</v>
      </c>
      <c r="I22" s="265"/>
      <c r="J22" s="228">
        <f t="shared" si="0"/>
        <v>0</v>
      </c>
      <c r="K22" s="216"/>
    </row>
    <row r="23" spans="2:11" ht="18" customHeight="1" x14ac:dyDescent="0.2">
      <c r="B23" s="452" t="str">
        <f>'総括表（その２）'!N25</f>
        <v>F</v>
      </c>
      <c r="C23" s="453"/>
      <c r="D23" s="460"/>
      <c r="E23" s="253">
        <f>'総括表（その２）'!N15</f>
        <v>0</v>
      </c>
      <c r="F23" s="457"/>
      <c r="G23" s="460"/>
      <c r="H23" s="228">
        <f>'総括表（その２）'!N32</f>
        <v>0</v>
      </c>
      <c r="I23" s="265"/>
      <c r="J23" s="228">
        <f t="shared" si="0"/>
        <v>0</v>
      </c>
      <c r="K23" s="217"/>
    </row>
    <row r="24" spans="2:11" ht="18" customHeight="1" x14ac:dyDescent="0.2">
      <c r="B24" s="452" t="str">
        <f>'総括表（その２）'!P25</f>
        <v>G</v>
      </c>
      <c r="C24" s="453"/>
      <c r="D24" s="460"/>
      <c r="E24" s="253">
        <f>'総括表（その２）'!P15</f>
        <v>0</v>
      </c>
      <c r="F24" s="457"/>
      <c r="G24" s="460"/>
      <c r="H24" s="228">
        <f>'総括表（その２）'!P32</f>
        <v>0</v>
      </c>
      <c r="I24" s="265"/>
      <c r="J24" s="228">
        <f t="shared" si="0"/>
        <v>0</v>
      </c>
      <c r="K24" s="217"/>
    </row>
    <row r="25" spans="2:11" ht="18" customHeight="1" x14ac:dyDescent="0.2">
      <c r="B25" s="452" t="str">
        <f>'総括表（その２）'!R25</f>
        <v>Ｈ</v>
      </c>
      <c r="C25" s="453"/>
      <c r="D25" s="460"/>
      <c r="E25" s="253">
        <f>'総括表（その２）'!R15</f>
        <v>0</v>
      </c>
      <c r="F25" s="457"/>
      <c r="G25" s="460"/>
      <c r="H25" s="228">
        <f>'総括表（その２）'!R32</f>
        <v>0</v>
      </c>
      <c r="I25" s="265"/>
      <c r="J25" s="228">
        <f t="shared" si="0"/>
        <v>0</v>
      </c>
      <c r="K25" s="217"/>
    </row>
    <row r="26" spans="2:11" ht="18" customHeight="1" x14ac:dyDescent="0.2">
      <c r="B26" s="452" t="str">
        <f>'総括表（その２）'!T25</f>
        <v>Ｉ</v>
      </c>
      <c r="C26" s="453"/>
      <c r="D26" s="460"/>
      <c r="E26" s="253">
        <f>'総括表（その２）'!T15</f>
        <v>0</v>
      </c>
      <c r="F26" s="457"/>
      <c r="G26" s="460"/>
      <c r="H26" s="228">
        <f>'総括表（その２）'!T32</f>
        <v>0</v>
      </c>
      <c r="I26" s="265"/>
      <c r="J26" s="228">
        <f t="shared" si="0"/>
        <v>0</v>
      </c>
      <c r="K26" s="217"/>
    </row>
    <row r="27" spans="2:11" ht="18" customHeight="1" thickBot="1" x14ac:dyDescent="0.25">
      <c r="B27" s="450" t="str">
        <f>'総括表（その２）'!V25</f>
        <v>Ｊ</v>
      </c>
      <c r="C27" s="451"/>
      <c r="D27" s="461"/>
      <c r="E27" s="254">
        <f>'総括表（その２）'!V15</f>
        <v>0</v>
      </c>
      <c r="F27" s="458"/>
      <c r="G27" s="461"/>
      <c r="H27" s="229">
        <f>'総括表（その２）'!V32</f>
        <v>0</v>
      </c>
      <c r="I27" s="255"/>
      <c r="J27" s="273">
        <f t="shared" si="0"/>
        <v>0</v>
      </c>
      <c r="K27" s="218"/>
    </row>
    <row r="28" spans="2:11" ht="18" customHeight="1" thickBot="1" x14ac:dyDescent="0.25">
      <c r="B28" s="470" t="s">
        <v>110</v>
      </c>
      <c r="C28" s="471"/>
      <c r="D28" s="244">
        <f>本来収入額算出表!R28</f>
        <v>0</v>
      </c>
      <c r="E28" s="245">
        <f>SUM(E18:E27)</f>
        <v>0</v>
      </c>
      <c r="F28" s="245">
        <f>F18</f>
        <v>0</v>
      </c>
      <c r="G28" s="245">
        <f>'総括表（その２）'!X32</f>
        <v>0</v>
      </c>
      <c r="H28" s="245">
        <f>SUM(H18:H27)</f>
        <v>0</v>
      </c>
      <c r="I28" s="267">
        <f>SUM(I18:I27)</f>
        <v>0</v>
      </c>
      <c r="J28" s="268">
        <f>SUM(J18:J27)</f>
        <v>0</v>
      </c>
      <c r="K28" s="11"/>
    </row>
    <row r="30" spans="2:11" x14ac:dyDescent="0.2">
      <c r="B30" s="7" t="s">
        <v>171</v>
      </c>
    </row>
    <row r="31" spans="2:11" x14ac:dyDescent="0.2">
      <c r="B31" s="7" t="s">
        <v>172</v>
      </c>
    </row>
    <row r="32" spans="2:11" x14ac:dyDescent="0.2">
      <c r="B32" s="7" t="s">
        <v>180</v>
      </c>
      <c r="F32" s="12"/>
    </row>
    <row r="33" spans="2:9" x14ac:dyDescent="0.2">
      <c r="B33" s="7" t="s">
        <v>174</v>
      </c>
    </row>
    <row r="34" spans="2:9" x14ac:dyDescent="0.2">
      <c r="B34" s="7" t="s">
        <v>170</v>
      </c>
    </row>
    <row r="35" spans="2:9" x14ac:dyDescent="0.2">
      <c r="B35" s="204" t="s">
        <v>175</v>
      </c>
      <c r="C35" s="204"/>
      <c r="D35" s="204"/>
      <c r="E35" s="204"/>
      <c r="F35" s="204"/>
      <c r="G35" s="204"/>
      <c r="H35" s="204"/>
      <c r="I35" s="204"/>
    </row>
  </sheetData>
  <mergeCells count="26">
    <mergeCell ref="B28:C28"/>
    <mergeCell ref="F8:G8"/>
    <mergeCell ref="B16:C16"/>
    <mergeCell ref="D18:D27"/>
    <mergeCell ref="F18:F27"/>
    <mergeCell ref="G18:G27"/>
    <mergeCell ref="B20:C20"/>
    <mergeCell ref="B21:C21"/>
    <mergeCell ref="B26:C26"/>
    <mergeCell ref="B27:C27"/>
    <mergeCell ref="B22:C22"/>
    <mergeCell ref="B23:C23"/>
    <mergeCell ref="B24:C24"/>
    <mergeCell ref="B25:C25"/>
    <mergeCell ref="B18:C18"/>
    <mergeCell ref="B19:C19"/>
    <mergeCell ref="H13:J13"/>
    <mergeCell ref="F9:F13"/>
    <mergeCell ref="B3:K3"/>
    <mergeCell ref="H8:J8"/>
    <mergeCell ref="H11:J11"/>
    <mergeCell ref="H12:J12"/>
    <mergeCell ref="I7:J7"/>
    <mergeCell ref="G6:J6"/>
    <mergeCell ref="H9:J9"/>
    <mergeCell ref="H10:J10"/>
  </mergeCells>
  <phoneticPr fontId="2"/>
  <pageMargins left="0.45" right="0.26" top="0.76" bottom="1" header="0.51200000000000001" footer="0.51200000000000001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9"/>
  <sheetViews>
    <sheetView workbookViewId="0">
      <selection activeCell="C18" sqref="C18"/>
    </sheetView>
  </sheetViews>
  <sheetFormatPr defaultColWidth="9" defaultRowHeight="12" x14ac:dyDescent="0.2"/>
  <cols>
    <col min="1" max="1" width="7.6328125" style="4" customWidth="1"/>
    <col min="2" max="2" width="24.6328125" style="4" customWidth="1"/>
    <col min="3" max="4" width="15.6328125" style="4" customWidth="1"/>
    <col min="5" max="8" width="15.7265625" style="4" customWidth="1"/>
    <col min="9" max="9" width="13.08984375" style="4" customWidth="1"/>
    <col min="10" max="10" width="15.6328125" style="4" customWidth="1"/>
    <col min="11" max="16384" width="9" style="4"/>
  </cols>
  <sheetData>
    <row r="1" spans="1:10" ht="20.149999999999999" customHeight="1" x14ac:dyDescent="0.2">
      <c r="A1" s="1" t="s">
        <v>67</v>
      </c>
    </row>
    <row r="2" spans="1:10" ht="20.149999999999999" customHeight="1" thickBot="1" x14ac:dyDescent="0.25"/>
    <row r="3" spans="1:10" s="7" customFormat="1" ht="18" customHeight="1" thickBot="1" x14ac:dyDescent="0.25">
      <c r="A3" s="513" t="s">
        <v>4</v>
      </c>
      <c r="B3" s="514"/>
      <c r="C3" s="21"/>
      <c r="D3" s="10"/>
      <c r="E3" s="11"/>
      <c r="J3" s="9"/>
    </row>
    <row r="4" spans="1:10" s="7" customFormat="1" ht="18" customHeight="1" thickBot="1" x14ac:dyDescent="0.25">
      <c r="A4" s="513" t="s">
        <v>166</v>
      </c>
      <c r="B4" s="514"/>
      <c r="C4" s="21"/>
      <c r="D4" s="10"/>
      <c r="E4" s="11"/>
      <c r="J4" s="9"/>
    </row>
    <row r="5" spans="1:10" s="7" customFormat="1" ht="18" customHeight="1" x14ac:dyDescent="0.2">
      <c r="A5" s="19"/>
      <c r="B5" s="19"/>
      <c r="C5" s="9"/>
      <c r="D5" s="9"/>
      <c r="J5" s="9"/>
    </row>
    <row r="6" spans="1:10" ht="20.149999999999999" customHeight="1" thickBot="1" x14ac:dyDescent="0.25">
      <c r="A6" s="2" t="s">
        <v>48</v>
      </c>
      <c r="H6" s="5" t="s">
        <v>24</v>
      </c>
    </row>
    <row r="7" spans="1:10" ht="20.149999999999999" customHeight="1" x14ac:dyDescent="0.2">
      <c r="A7" s="497" t="s">
        <v>27</v>
      </c>
      <c r="B7" s="500" t="s">
        <v>28</v>
      </c>
      <c r="C7" s="515" t="s">
        <v>100</v>
      </c>
      <c r="D7" s="516"/>
      <c r="E7" s="516"/>
      <c r="F7" s="516"/>
      <c r="G7" s="516"/>
      <c r="H7" s="517"/>
    </row>
    <row r="8" spans="1:10" ht="20.149999999999999" customHeight="1" x14ac:dyDescent="0.2">
      <c r="A8" s="498"/>
      <c r="B8" s="501"/>
      <c r="C8" s="40" t="s">
        <v>25</v>
      </c>
      <c r="D8" s="42" t="s">
        <v>142</v>
      </c>
      <c r="E8" s="42" t="s">
        <v>26</v>
      </c>
      <c r="F8" s="149" t="s">
        <v>52</v>
      </c>
      <c r="G8" s="42" t="s">
        <v>64</v>
      </c>
      <c r="H8" s="43" t="s">
        <v>90</v>
      </c>
    </row>
    <row r="9" spans="1:10" ht="20.149999999999999" customHeight="1" x14ac:dyDescent="0.2">
      <c r="A9" s="498"/>
      <c r="B9" s="501"/>
      <c r="C9" s="40" t="s">
        <v>103</v>
      </c>
      <c r="D9" s="42" t="s">
        <v>104</v>
      </c>
      <c r="E9" s="41"/>
      <c r="F9" s="149" t="s">
        <v>65</v>
      </c>
      <c r="G9" s="42" t="s">
        <v>94</v>
      </c>
      <c r="H9" s="43" t="s">
        <v>102</v>
      </c>
    </row>
    <row r="10" spans="1:10" ht="20.149999999999999" customHeight="1" thickBot="1" x14ac:dyDescent="0.25">
      <c r="A10" s="499"/>
      <c r="B10" s="502"/>
      <c r="C10" s="193" t="s">
        <v>29</v>
      </c>
      <c r="D10" s="44" t="s">
        <v>30</v>
      </c>
      <c r="E10" s="44" t="s">
        <v>31</v>
      </c>
      <c r="F10" s="150" t="s">
        <v>91</v>
      </c>
      <c r="G10" s="44" t="s">
        <v>92</v>
      </c>
      <c r="H10" s="45" t="s">
        <v>93</v>
      </c>
    </row>
    <row r="11" spans="1:10" ht="20.149999999999999" customHeight="1" thickBot="1" x14ac:dyDescent="0.25">
      <c r="A11" s="46" t="s">
        <v>162</v>
      </c>
      <c r="B11" s="142">
        <f>'軽減実績管理表（特養）'!C3</f>
        <v>0</v>
      </c>
      <c r="C11" s="194">
        <f>本来収入額算出表!R12</f>
        <v>0</v>
      </c>
      <c r="D11" s="47">
        <f>'軽減実績管理表（特養）'!BG32</f>
        <v>0</v>
      </c>
      <c r="E11" s="48"/>
      <c r="F11" s="174"/>
      <c r="G11" s="48"/>
      <c r="H11" s="49"/>
    </row>
    <row r="12" spans="1:10" ht="20.149999999999999" customHeight="1" thickBot="1" x14ac:dyDescent="0.25">
      <c r="A12" s="511" t="s">
        <v>124</v>
      </c>
      <c r="B12" s="512"/>
      <c r="C12" s="195">
        <f>SUM(C11:C11)</f>
        <v>0</v>
      </c>
      <c r="D12" s="50">
        <f>SUM(D11:D11)</f>
        <v>0</v>
      </c>
      <c r="E12" s="51">
        <f>ROUNDUP(C12*0.01,0)</f>
        <v>0</v>
      </c>
      <c r="F12" s="151">
        <f>IF(D12&gt;E12,D12-E12,0)</f>
        <v>0</v>
      </c>
      <c r="G12" s="52">
        <f>F12-F19</f>
        <v>0</v>
      </c>
      <c r="H12" s="196">
        <f>ROUNDDOWN(G12*0.5,0)</f>
        <v>0</v>
      </c>
    </row>
    <row r="13" spans="1:10" ht="12.5" thickBot="1" x14ac:dyDescent="0.25"/>
    <row r="14" spans="1:10" ht="17.25" customHeight="1" thickBot="1" x14ac:dyDescent="0.25">
      <c r="A14" s="503" t="s">
        <v>27</v>
      </c>
      <c r="B14" s="506" t="s">
        <v>28</v>
      </c>
      <c r="C14" s="518" t="s">
        <v>99</v>
      </c>
      <c r="D14" s="519"/>
      <c r="E14" s="519"/>
      <c r="F14" s="520"/>
      <c r="G14"/>
      <c r="H14" s="295" t="s">
        <v>98</v>
      </c>
    </row>
    <row r="15" spans="1:10" ht="21" customHeight="1" x14ac:dyDescent="0.2">
      <c r="A15" s="504"/>
      <c r="B15" s="507"/>
      <c r="C15" s="190" t="s">
        <v>25</v>
      </c>
      <c r="D15" s="183" t="s">
        <v>142</v>
      </c>
      <c r="E15" s="183" t="s">
        <v>123</v>
      </c>
      <c r="F15" s="290" t="s">
        <v>52</v>
      </c>
      <c r="G15"/>
      <c r="H15" s="296"/>
    </row>
    <row r="16" spans="1:10" ht="21" customHeight="1" x14ac:dyDescent="0.2">
      <c r="A16" s="504"/>
      <c r="B16" s="507"/>
      <c r="C16" s="190" t="s">
        <v>103</v>
      </c>
      <c r="D16" s="184" t="s">
        <v>104</v>
      </c>
      <c r="E16" s="185"/>
      <c r="F16" s="291" t="s">
        <v>97</v>
      </c>
      <c r="G16"/>
      <c r="H16" s="199" t="s">
        <v>101</v>
      </c>
    </row>
    <row r="17" spans="1:8" ht="21" customHeight="1" thickBot="1" x14ac:dyDescent="0.25">
      <c r="A17" s="505"/>
      <c r="B17" s="508"/>
      <c r="C17" s="191" t="s">
        <v>88</v>
      </c>
      <c r="D17" s="186" t="s">
        <v>89</v>
      </c>
      <c r="E17" s="186" t="s">
        <v>95</v>
      </c>
      <c r="F17" s="292" t="s">
        <v>96</v>
      </c>
      <c r="G17"/>
      <c r="H17" s="509"/>
    </row>
    <row r="18" spans="1:8" ht="21" customHeight="1" thickBot="1" x14ac:dyDescent="0.25">
      <c r="A18" s="197" t="s">
        <v>162</v>
      </c>
      <c r="B18" s="198">
        <f>B11</f>
        <v>0</v>
      </c>
      <c r="C18" s="201">
        <f>本来収入額算出表!R12</f>
        <v>0</v>
      </c>
      <c r="D18" s="202">
        <f>'軽減実績管理表（特養）'!BG32</f>
        <v>0</v>
      </c>
      <c r="E18" s="187">
        <f>ROUNDUP(C18*0.1,0)</f>
        <v>0</v>
      </c>
      <c r="F18" s="293">
        <f>IF(D18-E18&gt;0,D18-E18,0)</f>
        <v>0</v>
      </c>
      <c r="G18"/>
      <c r="H18" s="510"/>
    </row>
    <row r="19" spans="1:8" ht="21" customHeight="1" thickBot="1" x14ac:dyDescent="0.25">
      <c r="A19" s="495" t="s">
        <v>125</v>
      </c>
      <c r="B19" s="496"/>
      <c r="C19" s="192">
        <f>C18</f>
        <v>0</v>
      </c>
      <c r="D19" s="188">
        <f>D18</f>
        <v>0</v>
      </c>
      <c r="E19" s="189"/>
      <c r="F19" s="294">
        <f>F18</f>
        <v>0</v>
      </c>
      <c r="G19"/>
      <c r="H19" s="200">
        <f>IF(H12&gt;0,H12+F19,0)</f>
        <v>0</v>
      </c>
    </row>
  </sheetData>
  <sheetProtection sheet="1" objects="1" scenarios="1"/>
  <mergeCells count="11">
    <mergeCell ref="H17:H18"/>
    <mergeCell ref="A12:B12"/>
    <mergeCell ref="A3:B3"/>
    <mergeCell ref="A4:B4"/>
    <mergeCell ref="C7:H7"/>
    <mergeCell ref="C14:F14"/>
    <mergeCell ref="A19:B19"/>
    <mergeCell ref="A7:A10"/>
    <mergeCell ref="B7:B10"/>
    <mergeCell ref="A14:A17"/>
    <mergeCell ref="B14:B17"/>
  </mergeCells>
  <phoneticPr fontId="2"/>
  <pageMargins left="0.74803149606299213" right="0.27559055118110237" top="0.70866141732283472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2"/>
  <sheetViews>
    <sheetView workbookViewId="0">
      <selection activeCell="C3" sqref="C3"/>
    </sheetView>
  </sheetViews>
  <sheetFormatPr defaultColWidth="9" defaultRowHeight="12" x14ac:dyDescent="0.2"/>
  <cols>
    <col min="1" max="1" width="7.6328125" style="4" customWidth="1"/>
    <col min="2" max="2" width="24.6328125" style="4" customWidth="1"/>
    <col min="3" max="4" width="15.6328125" style="4" customWidth="1"/>
    <col min="5" max="7" width="15.7265625" style="4" customWidth="1"/>
    <col min="8" max="8" width="13.08984375" style="4" customWidth="1"/>
    <col min="9" max="9" width="15.6328125" style="4" customWidth="1"/>
    <col min="10" max="16384" width="9" style="4"/>
  </cols>
  <sheetData>
    <row r="1" spans="1:9" ht="20.149999999999999" customHeight="1" x14ac:dyDescent="0.2">
      <c r="A1" s="1" t="s">
        <v>67</v>
      </c>
    </row>
    <row r="2" spans="1:9" ht="20.149999999999999" customHeight="1" thickBot="1" x14ac:dyDescent="0.25"/>
    <row r="3" spans="1:9" s="7" customFormat="1" ht="18" customHeight="1" thickBot="1" x14ac:dyDescent="0.25">
      <c r="A3" s="513" t="s">
        <v>4</v>
      </c>
      <c r="B3" s="514"/>
      <c r="C3" s="21"/>
      <c r="D3" s="328"/>
      <c r="E3" s="206"/>
      <c r="I3" s="9"/>
    </row>
    <row r="4" spans="1:9" s="7" customFormat="1" ht="18" customHeight="1" thickBot="1" x14ac:dyDescent="0.25">
      <c r="A4" s="513" t="s">
        <v>166</v>
      </c>
      <c r="B4" s="514"/>
      <c r="C4" s="21"/>
      <c r="D4" s="328"/>
      <c r="E4" s="206"/>
      <c r="I4" s="9"/>
    </row>
    <row r="5" spans="1:9" s="7" customFormat="1" ht="18" customHeight="1" x14ac:dyDescent="0.2">
      <c r="A5" s="19"/>
      <c r="B5" s="19"/>
      <c r="C5" s="9"/>
      <c r="D5" s="9"/>
      <c r="I5" s="9"/>
    </row>
    <row r="6" spans="1:9" ht="20.149999999999999" customHeight="1" thickBot="1" x14ac:dyDescent="0.25">
      <c r="A6" s="2" t="s">
        <v>48</v>
      </c>
      <c r="G6" s="5" t="s">
        <v>24</v>
      </c>
    </row>
    <row r="7" spans="1:9" ht="20.149999999999999" customHeight="1" x14ac:dyDescent="0.2">
      <c r="A7" s="522" t="s">
        <v>27</v>
      </c>
      <c r="B7" s="525" t="s">
        <v>28</v>
      </c>
      <c r="C7" s="516" t="s">
        <v>100</v>
      </c>
      <c r="D7" s="516"/>
      <c r="E7" s="516"/>
      <c r="F7" s="516"/>
      <c r="G7" s="517"/>
    </row>
    <row r="8" spans="1:9" ht="20.149999999999999" customHeight="1" x14ac:dyDescent="0.2">
      <c r="A8" s="523"/>
      <c r="B8" s="526"/>
      <c r="C8" s="312" t="s">
        <v>25</v>
      </c>
      <c r="D8" s="309" t="s">
        <v>142</v>
      </c>
      <c r="E8" s="309" t="s">
        <v>26</v>
      </c>
      <c r="F8" s="309" t="s">
        <v>52</v>
      </c>
      <c r="G8" s="310" t="s">
        <v>90</v>
      </c>
    </row>
    <row r="9" spans="1:9" ht="20.149999999999999" customHeight="1" x14ac:dyDescent="0.2">
      <c r="A9" s="523"/>
      <c r="B9" s="526"/>
      <c r="C9" s="309" t="s">
        <v>103</v>
      </c>
      <c r="D9" s="309" t="s">
        <v>104</v>
      </c>
      <c r="E9" s="303"/>
      <c r="F9" s="309" t="s">
        <v>65</v>
      </c>
      <c r="G9" s="310" t="s">
        <v>128</v>
      </c>
    </row>
    <row r="10" spans="1:9" ht="20.149999999999999" customHeight="1" thickBot="1" x14ac:dyDescent="0.25">
      <c r="A10" s="524"/>
      <c r="B10" s="527"/>
      <c r="C10" s="44" t="s">
        <v>29</v>
      </c>
      <c r="D10" s="44" t="s">
        <v>30</v>
      </c>
      <c r="E10" s="44" t="s">
        <v>31</v>
      </c>
      <c r="F10" s="44" t="s">
        <v>91</v>
      </c>
      <c r="G10" s="311" t="s">
        <v>53</v>
      </c>
    </row>
    <row r="11" spans="1:9" ht="27" customHeight="1" thickBot="1" x14ac:dyDescent="0.25">
      <c r="A11" s="315" t="s">
        <v>149</v>
      </c>
      <c r="B11" s="316">
        <f>'軽減実績管理表（ショート）'!C3</f>
        <v>0</v>
      </c>
      <c r="C11" s="313">
        <f>本来収入額算出表!R16</f>
        <v>0</v>
      </c>
      <c r="D11" s="50">
        <f>'軽減実績管理表（ショート）'!BG32</f>
        <v>0</v>
      </c>
      <c r="E11" s="52">
        <f>ROUNDUP(C11*0.01,0)</f>
        <v>0</v>
      </c>
      <c r="F11" s="367">
        <f>IF(D11-E11&gt;0,D11-E11,0)</f>
        <v>0</v>
      </c>
      <c r="G11" s="200">
        <f>ROUNDDOWN(F11*0.5,0)</f>
        <v>0</v>
      </c>
    </row>
    <row r="12" spans="1:9" ht="30" customHeight="1" thickBot="1" x14ac:dyDescent="0.25">
      <c r="A12" s="499" t="s">
        <v>126</v>
      </c>
      <c r="B12" s="521"/>
      <c r="C12" s="313">
        <f>SUM(C11:C11)</f>
        <v>0</v>
      </c>
      <c r="D12" s="50">
        <f>SUM(D11:D11)</f>
        <v>0</v>
      </c>
      <c r="E12" s="50">
        <f>SUM(E11:E11)</f>
        <v>0</v>
      </c>
      <c r="F12" s="151">
        <f>SUM(F11:F11)</f>
        <v>0</v>
      </c>
      <c r="G12" s="314">
        <f>SUM(G11:G11)</f>
        <v>0</v>
      </c>
    </row>
  </sheetData>
  <sheetProtection sheet="1" objects="1" scenarios="1"/>
  <mergeCells count="6">
    <mergeCell ref="A3:B3"/>
    <mergeCell ref="A4:B4"/>
    <mergeCell ref="A12:B12"/>
    <mergeCell ref="C7:G7"/>
    <mergeCell ref="A7:A10"/>
    <mergeCell ref="B7:B10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2"/>
  <sheetViews>
    <sheetView workbookViewId="0">
      <selection activeCell="C3" sqref="C3"/>
    </sheetView>
  </sheetViews>
  <sheetFormatPr defaultColWidth="9" defaultRowHeight="12" x14ac:dyDescent="0.2"/>
  <cols>
    <col min="1" max="1" width="7.6328125" style="4" customWidth="1"/>
    <col min="2" max="2" width="24.6328125" style="4" customWidth="1"/>
    <col min="3" max="4" width="15.6328125" style="4" customWidth="1"/>
    <col min="5" max="7" width="15.7265625" style="4" customWidth="1"/>
    <col min="8" max="8" width="13.08984375" style="4" customWidth="1"/>
    <col min="9" max="9" width="15.6328125" style="4" customWidth="1"/>
    <col min="10" max="16384" width="9" style="4"/>
  </cols>
  <sheetData>
    <row r="1" spans="1:9" ht="20.149999999999999" customHeight="1" x14ac:dyDescent="0.2">
      <c r="A1" s="1" t="s">
        <v>67</v>
      </c>
    </row>
    <row r="2" spans="1:9" ht="20.149999999999999" customHeight="1" thickBot="1" x14ac:dyDescent="0.25"/>
    <row r="3" spans="1:9" s="7" customFormat="1" ht="18" customHeight="1" thickBot="1" x14ac:dyDescent="0.25">
      <c r="A3" s="513" t="s">
        <v>4</v>
      </c>
      <c r="B3" s="514"/>
      <c r="C3" s="21"/>
      <c r="D3" s="328"/>
      <c r="E3" s="206"/>
      <c r="I3" s="9"/>
    </row>
    <row r="4" spans="1:9" s="7" customFormat="1" ht="18" customHeight="1" thickBot="1" x14ac:dyDescent="0.25">
      <c r="A4" s="513" t="s">
        <v>166</v>
      </c>
      <c r="B4" s="514"/>
      <c r="C4" s="21"/>
      <c r="D4" s="328"/>
      <c r="E4" s="206"/>
      <c r="I4" s="9"/>
    </row>
    <row r="5" spans="1:9" s="7" customFormat="1" ht="18" customHeight="1" x14ac:dyDescent="0.2">
      <c r="A5" s="19"/>
      <c r="B5" s="19"/>
      <c r="C5" s="9"/>
      <c r="D5" s="9"/>
      <c r="I5" s="9"/>
    </row>
    <row r="6" spans="1:9" ht="20.149999999999999" customHeight="1" thickBot="1" x14ac:dyDescent="0.25">
      <c r="A6" s="2" t="s">
        <v>48</v>
      </c>
      <c r="G6" s="5" t="s">
        <v>24</v>
      </c>
    </row>
    <row r="7" spans="1:9" ht="20.149999999999999" customHeight="1" x14ac:dyDescent="0.2">
      <c r="A7" s="497" t="s">
        <v>27</v>
      </c>
      <c r="B7" s="531" t="s">
        <v>28</v>
      </c>
      <c r="C7" s="528" t="s">
        <v>100</v>
      </c>
      <c r="D7" s="516"/>
      <c r="E7" s="516"/>
      <c r="F7" s="516"/>
      <c r="G7" s="517"/>
    </row>
    <row r="8" spans="1:9" ht="20.149999999999999" customHeight="1" x14ac:dyDescent="0.2">
      <c r="A8" s="498"/>
      <c r="B8" s="532"/>
      <c r="C8" s="309" t="s">
        <v>25</v>
      </c>
      <c r="D8" s="309" t="s">
        <v>142</v>
      </c>
      <c r="E8" s="309" t="s">
        <v>26</v>
      </c>
      <c r="F8" s="309" t="s">
        <v>52</v>
      </c>
      <c r="G8" s="310" t="s">
        <v>90</v>
      </c>
    </row>
    <row r="9" spans="1:9" ht="20.149999999999999" customHeight="1" x14ac:dyDescent="0.2">
      <c r="A9" s="498"/>
      <c r="B9" s="533"/>
      <c r="C9" s="309" t="s">
        <v>103</v>
      </c>
      <c r="D9" s="309" t="s">
        <v>104</v>
      </c>
      <c r="E9" s="303"/>
      <c r="F9" s="309" t="s">
        <v>65</v>
      </c>
      <c r="G9" s="310" t="s">
        <v>127</v>
      </c>
    </row>
    <row r="10" spans="1:9" ht="20.149999999999999" customHeight="1" thickBot="1" x14ac:dyDescent="0.25">
      <c r="A10" s="499"/>
      <c r="B10" s="534"/>
      <c r="C10" s="44" t="s">
        <v>29</v>
      </c>
      <c r="D10" s="44" t="s">
        <v>30</v>
      </c>
      <c r="E10" s="44" t="s">
        <v>31</v>
      </c>
      <c r="F10" s="44" t="s">
        <v>91</v>
      </c>
      <c r="G10" s="311" t="s">
        <v>53</v>
      </c>
    </row>
    <row r="11" spans="1:9" ht="24.75" customHeight="1" thickBot="1" x14ac:dyDescent="0.25">
      <c r="A11" s="306" t="s">
        <v>150</v>
      </c>
      <c r="B11" s="307">
        <f>'軽減実績管理表（デイ）'!C3</f>
        <v>0</v>
      </c>
      <c r="C11" s="305">
        <f>本来収入額算出表!R20</f>
        <v>0</v>
      </c>
      <c r="D11" s="305">
        <f>'軽減実績管理表（デイ）'!BG32</f>
        <v>0</v>
      </c>
      <c r="E11" s="365">
        <f>ROUNDUP(C11*0.01,0)</f>
        <v>0</v>
      </c>
      <c r="F11" s="365">
        <f>IF(D11-E11&gt;0,D11-E11,0)</f>
        <v>0</v>
      </c>
      <c r="G11" s="366">
        <f>ROUNDDOWN(F11*0.5,0)</f>
        <v>0</v>
      </c>
    </row>
    <row r="12" spans="1:9" ht="30" customHeight="1" thickBot="1" x14ac:dyDescent="0.25">
      <c r="A12" s="529" t="s">
        <v>126</v>
      </c>
      <c r="B12" s="530"/>
      <c r="C12" s="304">
        <f>SUM(C11:C11)</f>
        <v>0</v>
      </c>
      <c r="D12" s="304">
        <f>SUM(D11:D11)</f>
        <v>0</v>
      </c>
      <c r="E12" s="304">
        <f>SUM(E11:E11)</f>
        <v>0</v>
      </c>
      <c r="F12" s="304">
        <f>SUM(F11:F11)</f>
        <v>0</v>
      </c>
      <c r="G12" s="308">
        <f>SUM(G11:G11)</f>
        <v>0</v>
      </c>
    </row>
  </sheetData>
  <sheetProtection sheet="1" objects="1" scenarios="1"/>
  <mergeCells count="6">
    <mergeCell ref="C7:G7"/>
    <mergeCell ref="A3:B3"/>
    <mergeCell ref="A4:B4"/>
    <mergeCell ref="A12:B12"/>
    <mergeCell ref="A7:A10"/>
    <mergeCell ref="B7:B10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2"/>
  <sheetViews>
    <sheetView workbookViewId="0">
      <selection activeCell="H26" sqref="H26"/>
    </sheetView>
  </sheetViews>
  <sheetFormatPr defaultColWidth="9" defaultRowHeight="12" x14ac:dyDescent="0.2"/>
  <cols>
    <col min="1" max="1" width="7.6328125" style="4" customWidth="1"/>
    <col min="2" max="2" width="24.6328125" style="4" customWidth="1"/>
    <col min="3" max="4" width="15.6328125" style="4" customWidth="1"/>
    <col min="5" max="7" width="15.7265625" style="4" customWidth="1"/>
    <col min="8" max="8" width="13.08984375" style="4" customWidth="1"/>
    <col min="9" max="9" width="15.6328125" style="4" customWidth="1"/>
    <col min="10" max="16384" width="9" style="4"/>
  </cols>
  <sheetData>
    <row r="1" spans="1:9" ht="20.149999999999999" customHeight="1" x14ac:dyDescent="0.2">
      <c r="A1" s="1" t="s">
        <v>67</v>
      </c>
    </row>
    <row r="2" spans="1:9" ht="20.149999999999999" customHeight="1" thickBot="1" x14ac:dyDescent="0.25"/>
    <row r="3" spans="1:9" s="7" customFormat="1" ht="18" customHeight="1" thickBot="1" x14ac:dyDescent="0.25">
      <c r="A3" s="513" t="s">
        <v>4</v>
      </c>
      <c r="B3" s="514"/>
      <c r="C3" s="21"/>
      <c r="D3" s="328"/>
      <c r="E3" s="206"/>
      <c r="I3" s="9"/>
    </row>
    <row r="4" spans="1:9" s="7" customFormat="1" ht="18" customHeight="1" thickBot="1" x14ac:dyDescent="0.25">
      <c r="A4" s="513" t="s">
        <v>166</v>
      </c>
      <c r="B4" s="514"/>
      <c r="C4" s="21"/>
      <c r="D4" s="328"/>
      <c r="E4" s="206"/>
      <c r="I4" s="9"/>
    </row>
    <row r="5" spans="1:9" s="7" customFormat="1" ht="18" customHeight="1" x14ac:dyDescent="0.2">
      <c r="A5" s="19"/>
      <c r="B5" s="19"/>
      <c r="C5" s="9"/>
      <c r="D5" s="9"/>
      <c r="I5" s="9"/>
    </row>
    <row r="6" spans="1:9" ht="20.149999999999999" customHeight="1" thickBot="1" x14ac:dyDescent="0.25">
      <c r="A6" s="2" t="s">
        <v>48</v>
      </c>
      <c r="G6" s="5" t="s">
        <v>24</v>
      </c>
    </row>
    <row r="7" spans="1:9" ht="20.149999999999999" customHeight="1" x14ac:dyDescent="0.2">
      <c r="A7" s="497" t="s">
        <v>27</v>
      </c>
      <c r="B7" s="531" t="s">
        <v>28</v>
      </c>
      <c r="C7" s="528" t="s">
        <v>100</v>
      </c>
      <c r="D7" s="516"/>
      <c r="E7" s="516"/>
      <c r="F7" s="516"/>
      <c r="G7" s="517"/>
    </row>
    <row r="8" spans="1:9" ht="20.149999999999999" customHeight="1" x14ac:dyDescent="0.2">
      <c r="A8" s="498"/>
      <c r="B8" s="532"/>
      <c r="C8" s="309" t="s">
        <v>25</v>
      </c>
      <c r="D8" s="309" t="s">
        <v>142</v>
      </c>
      <c r="E8" s="309" t="s">
        <v>26</v>
      </c>
      <c r="F8" s="309" t="s">
        <v>52</v>
      </c>
      <c r="G8" s="310" t="s">
        <v>90</v>
      </c>
    </row>
    <row r="9" spans="1:9" ht="20.149999999999999" customHeight="1" x14ac:dyDescent="0.2">
      <c r="A9" s="498"/>
      <c r="B9" s="533"/>
      <c r="C9" s="309" t="s">
        <v>103</v>
      </c>
      <c r="D9" s="309" t="s">
        <v>104</v>
      </c>
      <c r="E9" s="303"/>
      <c r="F9" s="309" t="s">
        <v>65</v>
      </c>
      <c r="G9" s="310" t="s">
        <v>127</v>
      </c>
    </row>
    <row r="10" spans="1:9" ht="20.149999999999999" customHeight="1" thickBot="1" x14ac:dyDescent="0.25">
      <c r="A10" s="499"/>
      <c r="B10" s="534"/>
      <c r="C10" s="44" t="s">
        <v>29</v>
      </c>
      <c r="D10" s="44" t="s">
        <v>30</v>
      </c>
      <c r="E10" s="44" t="s">
        <v>31</v>
      </c>
      <c r="F10" s="44" t="s">
        <v>91</v>
      </c>
      <c r="G10" s="311" t="s">
        <v>53</v>
      </c>
    </row>
    <row r="11" spans="1:9" ht="24.75" customHeight="1" thickBot="1" x14ac:dyDescent="0.25">
      <c r="A11" s="306" t="s">
        <v>151</v>
      </c>
      <c r="B11" s="307">
        <f>'軽減実績管理表（ヘルプ）'!C3</f>
        <v>0</v>
      </c>
      <c r="C11" s="305">
        <f>本来収入額算出表!R23</f>
        <v>0</v>
      </c>
      <c r="D11" s="305">
        <f>'軽減実績管理表（ヘルプ）'!AT32</f>
        <v>0</v>
      </c>
      <c r="E11" s="365">
        <f>ROUNDUP(C11*0.01,0)</f>
        <v>0</v>
      </c>
      <c r="F11" s="365">
        <f>IF(D11-E11&gt;0,D11-E11,0)</f>
        <v>0</v>
      </c>
      <c r="G11" s="366">
        <f>ROUNDDOWN(F11*0.5,0)</f>
        <v>0</v>
      </c>
    </row>
    <row r="12" spans="1:9" ht="30" customHeight="1" thickBot="1" x14ac:dyDescent="0.25">
      <c r="A12" s="529" t="s">
        <v>126</v>
      </c>
      <c r="B12" s="530"/>
      <c r="C12" s="304">
        <f>SUM(C11:C11)</f>
        <v>0</v>
      </c>
      <c r="D12" s="304">
        <f>SUM(D11:D11)</f>
        <v>0</v>
      </c>
      <c r="E12" s="304">
        <f>SUM(E11:E11)</f>
        <v>0</v>
      </c>
      <c r="F12" s="304">
        <f>SUM(F11:F11)</f>
        <v>0</v>
      </c>
      <c r="G12" s="308">
        <f>SUM(G11:G11)</f>
        <v>0</v>
      </c>
    </row>
  </sheetData>
  <sheetProtection sheet="1" objects="1" scenarios="1"/>
  <mergeCells count="6">
    <mergeCell ref="C7:G7"/>
    <mergeCell ref="A12:B12"/>
    <mergeCell ref="A3:B3"/>
    <mergeCell ref="A4:B4"/>
    <mergeCell ref="A7:A10"/>
    <mergeCell ref="B7:B10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2"/>
  <sheetViews>
    <sheetView topLeftCell="A4" workbookViewId="0">
      <selection activeCell="A24" sqref="A24:A27"/>
    </sheetView>
  </sheetViews>
  <sheetFormatPr defaultColWidth="9" defaultRowHeight="12" x14ac:dyDescent="0.2"/>
  <cols>
    <col min="1" max="1" width="7.6328125" style="4" customWidth="1"/>
    <col min="2" max="2" width="24.6328125" style="4" customWidth="1"/>
    <col min="3" max="4" width="15.6328125" style="4" customWidth="1"/>
    <col min="5" max="7" width="15.7265625" style="4" customWidth="1"/>
    <col min="8" max="8" width="13.08984375" style="4" customWidth="1"/>
    <col min="9" max="9" width="15.6328125" style="4" customWidth="1"/>
    <col min="10" max="16384" width="9" style="4"/>
  </cols>
  <sheetData>
    <row r="1" spans="1:9" ht="20.149999999999999" customHeight="1" x14ac:dyDescent="0.2">
      <c r="A1" s="1" t="s">
        <v>67</v>
      </c>
    </row>
    <row r="2" spans="1:9" ht="20.149999999999999" customHeight="1" thickBot="1" x14ac:dyDescent="0.25"/>
    <row r="3" spans="1:9" s="7" customFormat="1" ht="18" customHeight="1" thickBot="1" x14ac:dyDescent="0.25">
      <c r="A3" s="513" t="s">
        <v>4</v>
      </c>
      <c r="B3" s="514"/>
      <c r="C3" s="21"/>
      <c r="D3" s="328"/>
      <c r="E3" s="206"/>
      <c r="I3" s="9"/>
    </row>
    <row r="4" spans="1:9" s="7" customFormat="1" ht="18" customHeight="1" thickBot="1" x14ac:dyDescent="0.25">
      <c r="A4" s="513" t="s">
        <v>166</v>
      </c>
      <c r="B4" s="514"/>
      <c r="C4" s="21"/>
      <c r="D4" s="328"/>
      <c r="E4" s="206"/>
      <c r="I4" s="9"/>
    </row>
    <row r="5" spans="1:9" s="7" customFormat="1" ht="18" customHeight="1" x14ac:dyDescent="0.2">
      <c r="A5" s="19"/>
      <c r="B5" s="19"/>
      <c r="C5" s="9"/>
      <c r="D5" s="9"/>
      <c r="I5" s="9"/>
    </row>
    <row r="6" spans="1:9" ht="20.149999999999999" customHeight="1" thickBot="1" x14ac:dyDescent="0.25">
      <c r="A6" s="2" t="s">
        <v>48</v>
      </c>
      <c r="G6" s="5" t="s">
        <v>24</v>
      </c>
    </row>
    <row r="7" spans="1:9" ht="20.149999999999999" customHeight="1" x14ac:dyDescent="0.2">
      <c r="A7" s="497" t="s">
        <v>27</v>
      </c>
      <c r="B7" s="531" t="s">
        <v>28</v>
      </c>
      <c r="C7" s="528" t="s">
        <v>100</v>
      </c>
      <c r="D7" s="516"/>
      <c r="E7" s="516"/>
      <c r="F7" s="516"/>
      <c r="G7" s="517"/>
    </row>
    <row r="8" spans="1:9" ht="20.149999999999999" customHeight="1" x14ac:dyDescent="0.2">
      <c r="A8" s="498"/>
      <c r="B8" s="532"/>
      <c r="C8" s="309" t="s">
        <v>25</v>
      </c>
      <c r="D8" s="309" t="s">
        <v>142</v>
      </c>
      <c r="E8" s="309" t="s">
        <v>26</v>
      </c>
      <c r="F8" s="309" t="s">
        <v>52</v>
      </c>
      <c r="G8" s="310" t="s">
        <v>90</v>
      </c>
    </row>
    <row r="9" spans="1:9" ht="20.149999999999999" customHeight="1" x14ac:dyDescent="0.2">
      <c r="A9" s="498"/>
      <c r="B9" s="533"/>
      <c r="C9" s="309" t="s">
        <v>103</v>
      </c>
      <c r="D9" s="309" t="s">
        <v>104</v>
      </c>
      <c r="E9" s="303"/>
      <c r="F9" s="309" t="s">
        <v>65</v>
      </c>
      <c r="G9" s="310" t="s">
        <v>127</v>
      </c>
    </row>
    <row r="10" spans="1:9" ht="20.149999999999999" customHeight="1" thickBot="1" x14ac:dyDescent="0.25">
      <c r="A10" s="499"/>
      <c r="B10" s="534"/>
      <c r="C10" s="44" t="s">
        <v>29</v>
      </c>
      <c r="D10" s="44" t="s">
        <v>30</v>
      </c>
      <c r="E10" s="44" t="s">
        <v>31</v>
      </c>
      <c r="F10" s="44" t="s">
        <v>91</v>
      </c>
      <c r="G10" s="311" t="s">
        <v>53</v>
      </c>
    </row>
    <row r="11" spans="1:9" ht="24.75" customHeight="1" thickBot="1" x14ac:dyDescent="0.25">
      <c r="A11" s="306" t="s">
        <v>177</v>
      </c>
      <c r="B11" s="416">
        <f>'軽減実績管理表（小規模多機能型）'!C3</f>
        <v>0</v>
      </c>
      <c r="C11" s="305">
        <f>本来収入額算出表!R27</f>
        <v>0</v>
      </c>
      <c r="D11" s="305">
        <f>'軽減実績管理表（小規模多機能型）'!$BG$32</f>
        <v>0</v>
      </c>
      <c r="E11" s="365">
        <f>ROUNDUP(C11*0.01,0)</f>
        <v>0</v>
      </c>
      <c r="F11" s="365">
        <f>IF(D11-E11&gt;0,D11-E11,0)</f>
        <v>0</v>
      </c>
      <c r="G11" s="366">
        <f>ROUNDDOWN(F11*0.5,0)</f>
        <v>0</v>
      </c>
    </row>
    <row r="12" spans="1:9" ht="30" customHeight="1" thickBot="1" x14ac:dyDescent="0.25">
      <c r="A12" s="529" t="s">
        <v>126</v>
      </c>
      <c r="B12" s="530"/>
      <c r="C12" s="304">
        <f>SUM(C11:C11)</f>
        <v>0</v>
      </c>
      <c r="D12" s="304">
        <f>SUM(D11:D11)</f>
        <v>0</v>
      </c>
      <c r="E12" s="304">
        <f>SUM(E11:E11)</f>
        <v>0</v>
      </c>
      <c r="F12" s="304">
        <f>SUM(F11:F11)</f>
        <v>0</v>
      </c>
      <c r="G12" s="308">
        <f>SUM(G11:G11)</f>
        <v>0</v>
      </c>
    </row>
  </sheetData>
  <sheetProtection sheet="1" objects="1" scenarios="1"/>
  <mergeCells count="6">
    <mergeCell ref="C7:G7"/>
    <mergeCell ref="A12:B12"/>
    <mergeCell ref="A3:B3"/>
    <mergeCell ref="A4:B4"/>
    <mergeCell ref="A7:A10"/>
    <mergeCell ref="B7:B10"/>
  </mergeCells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52"/>
  <sheetViews>
    <sheetView workbookViewId="0">
      <selection activeCell="D8" sqref="D8"/>
    </sheetView>
  </sheetViews>
  <sheetFormatPr defaultColWidth="9" defaultRowHeight="12" x14ac:dyDescent="0.2"/>
  <cols>
    <col min="1" max="1" width="1.6328125" style="7" customWidth="1"/>
    <col min="2" max="2" width="15.26953125" style="7" customWidth="1"/>
    <col min="3" max="3" width="3" style="7" customWidth="1"/>
    <col min="4" max="4" width="7.7265625" style="7" customWidth="1"/>
    <col min="5" max="5" width="2.90625" style="7" customWidth="1"/>
    <col min="6" max="6" width="7.7265625" style="7" customWidth="1"/>
    <col min="7" max="7" width="2.90625" style="7" customWidth="1"/>
    <col min="8" max="8" width="7.90625" style="7" customWidth="1"/>
    <col min="9" max="9" width="3.08984375" style="7" customWidth="1"/>
    <col min="10" max="10" width="8.08984375" style="7" customWidth="1"/>
    <col min="11" max="11" width="3.08984375" style="7" customWidth="1"/>
    <col min="12" max="12" width="7.6328125" style="7" customWidth="1"/>
    <col min="13" max="13" width="3.08984375" style="7" customWidth="1"/>
    <col min="14" max="14" width="7.7265625" style="7" customWidth="1"/>
    <col min="15" max="15" width="3.08984375" style="7" customWidth="1"/>
    <col min="16" max="16" width="7.6328125" style="7" customWidth="1"/>
    <col min="17" max="17" width="3.08984375" style="7" customWidth="1"/>
    <col min="18" max="18" width="7.6328125" style="7" customWidth="1"/>
    <col min="19" max="19" width="3.08984375" style="7" customWidth="1"/>
    <col min="20" max="20" width="7.453125" style="7" customWidth="1"/>
    <col min="21" max="21" width="3" style="7" customWidth="1"/>
    <col min="22" max="22" width="7.90625" style="7" customWidth="1"/>
    <col min="23" max="23" width="3.6328125" style="7" customWidth="1"/>
    <col min="24" max="24" width="9.08984375" style="7" customWidth="1"/>
    <col min="25" max="16384" width="9" style="7"/>
  </cols>
  <sheetData>
    <row r="1" spans="1:24" ht="19.5" customHeight="1" x14ac:dyDescent="0.2">
      <c r="A1" s="6" t="s">
        <v>68</v>
      </c>
      <c r="B1" s="6"/>
      <c r="C1" s="6"/>
    </row>
    <row r="2" spans="1:24" ht="20.149999999999999" customHeight="1" thickBot="1" x14ac:dyDescent="0.25"/>
    <row r="3" spans="1:24" ht="18" customHeight="1" thickBot="1" x14ac:dyDescent="0.25">
      <c r="B3" s="144" t="s">
        <v>4</v>
      </c>
      <c r="C3" s="145"/>
      <c r="D3" s="146"/>
      <c r="E3" s="143">
        <f>'総括表（その１・特養）'!C3</f>
        <v>0</v>
      </c>
      <c r="F3" s="53"/>
      <c r="G3" s="54"/>
      <c r="H3" s="54"/>
      <c r="I3" s="55"/>
      <c r="J3" s="55"/>
      <c r="K3" s="56"/>
      <c r="L3" s="9"/>
      <c r="M3" s="9"/>
      <c r="R3" s="9"/>
      <c r="S3" s="9"/>
    </row>
    <row r="4" spans="1:24" ht="18" customHeight="1" thickBot="1" x14ac:dyDescent="0.25">
      <c r="B4" s="39" t="s">
        <v>166</v>
      </c>
      <c r="C4" s="53"/>
      <c r="D4" s="56"/>
      <c r="E4" s="143">
        <f>'総括表（その１・特養）'!C4</f>
        <v>0</v>
      </c>
      <c r="F4" s="53"/>
      <c r="G4" s="54"/>
      <c r="H4" s="54"/>
      <c r="I4" s="55"/>
      <c r="J4" s="55"/>
      <c r="K4" s="56"/>
      <c r="L4" s="9"/>
      <c r="M4" s="9"/>
      <c r="R4" s="9"/>
      <c r="S4" s="9"/>
    </row>
    <row r="5" spans="1:24" s="4" customFormat="1" ht="20.149999999999999" customHeight="1" x14ac:dyDescent="0.2">
      <c r="P5" s="3"/>
      <c r="Q5" s="3"/>
      <c r="R5" s="20"/>
      <c r="S5" s="20"/>
      <c r="T5" s="3"/>
      <c r="U5" s="3"/>
      <c r="V5" s="3"/>
      <c r="W5" s="3"/>
      <c r="X5" s="3"/>
    </row>
    <row r="6" spans="1:24" ht="20.149999999999999" customHeight="1" thickBot="1" x14ac:dyDescent="0.25">
      <c r="A6" s="8" t="s">
        <v>145</v>
      </c>
      <c r="B6" s="8"/>
      <c r="C6" s="8"/>
    </row>
    <row r="7" spans="1:24" ht="20.149999999999999" hidden="1" customHeight="1" thickBot="1" x14ac:dyDescent="0.25">
      <c r="X7" s="12" t="s">
        <v>49</v>
      </c>
    </row>
    <row r="8" spans="1:24" ht="20.149999999999999" customHeight="1" x14ac:dyDescent="0.2">
      <c r="B8" s="57"/>
      <c r="C8" s="61"/>
      <c r="D8" s="63" t="s">
        <v>129</v>
      </c>
      <c r="E8" s="64"/>
      <c r="F8" s="63" t="s">
        <v>129</v>
      </c>
      <c r="G8" s="64"/>
      <c r="H8" s="63" t="s">
        <v>129</v>
      </c>
      <c r="I8" s="64"/>
      <c r="J8" s="63" t="s">
        <v>129</v>
      </c>
      <c r="K8" s="64"/>
      <c r="L8" s="63" t="s">
        <v>129</v>
      </c>
      <c r="M8" s="64"/>
      <c r="N8" s="63" t="s">
        <v>129</v>
      </c>
      <c r="O8" s="64"/>
      <c r="P8" s="63" t="s">
        <v>129</v>
      </c>
      <c r="Q8" s="64"/>
      <c r="R8" s="63" t="s">
        <v>129</v>
      </c>
      <c r="S8" s="64"/>
      <c r="T8" s="63" t="s">
        <v>129</v>
      </c>
      <c r="U8" s="64"/>
      <c r="V8" s="63" t="s">
        <v>129</v>
      </c>
      <c r="W8" s="65"/>
      <c r="X8" s="66" t="s">
        <v>43</v>
      </c>
    </row>
    <row r="9" spans="1:24" ht="20.149999999999999" customHeight="1" thickBot="1" x14ac:dyDescent="0.25">
      <c r="B9" s="58"/>
      <c r="C9" s="155"/>
      <c r="D9" s="274" t="s">
        <v>181</v>
      </c>
      <c r="E9" s="156"/>
      <c r="F9" s="274" t="s">
        <v>182</v>
      </c>
      <c r="G9" s="156"/>
      <c r="H9" s="274" t="s">
        <v>183</v>
      </c>
      <c r="I9" s="156"/>
      <c r="J9" s="274" t="s">
        <v>184</v>
      </c>
      <c r="K9" s="156"/>
      <c r="L9" s="274" t="s">
        <v>146</v>
      </c>
      <c r="M9" s="156"/>
      <c r="N9" s="274" t="s">
        <v>147</v>
      </c>
      <c r="O9" s="156"/>
      <c r="P9" s="274" t="s">
        <v>144</v>
      </c>
      <c r="Q9" s="156"/>
      <c r="R9" s="274" t="s">
        <v>45</v>
      </c>
      <c r="S9" s="156"/>
      <c r="T9" s="274" t="s">
        <v>46</v>
      </c>
      <c r="U9" s="156"/>
      <c r="V9" s="274" t="s">
        <v>47</v>
      </c>
      <c r="W9" s="67"/>
      <c r="X9" s="68"/>
    </row>
    <row r="10" spans="1:24" ht="20.149999999999999" customHeight="1" x14ac:dyDescent="0.2">
      <c r="B10" s="350" t="s">
        <v>152</v>
      </c>
      <c r="C10" s="92">
        <f>DCOUNT('軽減実績管理表（特養）'!$B$6:$BG$32,'軽減実績管理表（特養）'!$BG$6,D8:D9)</f>
        <v>0</v>
      </c>
      <c r="D10" s="92">
        <f>DSUM('軽減実績管理表（特養）'!$B$6:$BG$32,'軽減実績管理表（特養）'!$BG$6,D8:D9)</f>
        <v>0</v>
      </c>
      <c r="E10" s="92">
        <f>DCOUNT('軽減実績管理表（特養）'!$B$6:$BG$32,'軽減実績管理表（特養）'!$BG$6,F8:F9)</f>
        <v>0</v>
      </c>
      <c r="F10" s="92">
        <f>DSUM('軽減実績管理表（特養）'!$B$6:$BG$32,'軽減実績管理表（特養）'!$BG$6,F8:F9)</f>
        <v>0</v>
      </c>
      <c r="G10" s="92">
        <f>DCOUNT('軽減実績管理表（特養）'!$B$6:$BG$32,'軽減実績管理表（特養）'!$BG$6,H8:H9)</f>
        <v>0</v>
      </c>
      <c r="H10" s="92">
        <f>DSUM('軽減実績管理表（特養）'!$B$6:$BG$32,'軽減実績管理表（特養）'!$BG$6,H8:H9)</f>
        <v>0</v>
      </c>
      <c r="I10" s="92">
        <f>DCOUNT('軽減実績管理表（特養）'!$B$6:$BG$32,'軽減実績管理表（特養）'!$BG$6,J8:J9)</f>
        <v>0</v>
      </c>
      <c r="J10" s="92">
        <f>DSUM('軽減実績管理表（特養）'!$B$6:$BG$32,'軽減実績管理表（特養）'!$BG$6,J8:J9)</f>
        <v>0</v>
      </c>
      <c r="K10" s="92">
        <f>DCOUNT('軽減実績管理表（特養）'!$B$6:$BG$32,'軽減実績管理表（特養）'!$BG$6,L8:L9)</f>
        <v>0</v>
      </c>
      <c r="L10" s="92">
        <f>DSUM('軽減実績管理表（特養）'!$B$6:$BG$32,'軽減実績管理表（特養）'!$BG$6,L8:L9)</f>
        <v>0</v>
      </c>
      <c r="M10" s="92">
        <f>DCOUNT('軽減実績管理表（特養）'!$B$6:$BG$32,'軽減実績管理表（特養）'!$BG$6,N8:N9)</f>
        <v>0</v>
      </c>
      <c r="N10" s="92">
        <f>DSUM('軽減実績管理表（特養）'!$B$6:$BG$32,'軽減実績管理表（特養）'!$BG$6,N8:N9)</f>
        <v>0</v>
      </c>
      <c r="O10" s="92">
        <f>DCOUNT('軽減実績管理表（特養）'!$B$6:$BG$32,'軽減実績管理表（特養）'!$BG$6,P8:P9)</f>
        <v>0</v>
      </c>
      <c r="P10" s="92">
        <f>DSUM('軽減実績管理表（特養）'!$B$6:$BG$32,'軽減実績管理表（特養）'!$BG$6,P8:P9)</f>
        <v>0</v>
      </c>
      <c r="Q10" s="92">
        <f>DCOUNT('軽減実績管理表（特養）'!$B$6:$BG$32,'軽減実績管理表（特養）'!$BG$6,R8:R9)</f>
        <v>0</v>
      </c>
      <c r="R10" s="92">
        <f>DSUM('軽減実績管理表（特養）'!$B$6:$BG$32,'軽減実績管理表（特養）'!$BG$6,R8:R9)</f>
        <v>0</v>
      </c>
      <c r="S10" s="92">
        <f>DCOUNT('軽減実績管理表（特養）'!$B$6:$BG$32,'軽減実績管理表（特養）'!$BG$6,T8:T9)</f>
        <v>0</v>
      </c>
      <c r="T10" s="92">
        <f>DSUM('軽減実績管理表（特養）'!$B$6:$BG$32,'軽減実績管理表（特養）'!$BG$6,T8:T9)</f>
        <v>0</v>
      </c>
      <c r="U10" s="92">
        <f>DCOUNT('軽減実績管理表（特養）'!$B$6:$BG$32,'軽減実績管理表（特養）'!$BG$6,V8:V9)</f>
        <v>0</v>
      </c>
      <c r="V10" s="92">
        <f>DSUM('軽減実績管理表（特養）'!$B$6:$BG$32,'軽減実績管理表（特養）'!$BG$6,V8:V9)</f>
        <v>0</v>
      </c>
      <c r="W10" s="70">
        <f t="shared" ref="W10:X14" si="0">C10+E10+G10+I10+K10+M10+O10+Q10+S10+U10</f>
        <v>0</v>
      </c>
      <c r="X10" s="94">
        <f t="shared" si="0"/>
        <v>0</v>
      </c>
    </row>
    <row r="11" spans="1:24" ht="20.149999999999999" customHeight="1" x14ac:dyDescent="0.2">
      <c r="B11" s="59" t="s">
        <v>153</v>
      </c>
      <c r="C11" s="72">
        <f>DCOUNT('軽減実績管理表（ショート）'!$B$6:$BG$31,'軽減実績管理表（ショート）'!$BG$6,D8:D9)</f>
        <v>0</v>
      </c>
      <c r="D11" s="72">
        <f>DSUM('軽減実績管理表（ショート）'!$B$6:$BG$31,'軽減実績管理表（ショート）'!$BG$6,D8:D9)</f>
        <v>0</v>
      </c>
      <c r="E11" s="72">
        <f>DCOUNT('軽減実績管理表（ショート）'!$B$6:$BG$31,'軽減実績管理表（ショート）'!$BG$6,F8:F9)</f>
        <v>0</v>
      </c>
      <c r="F11" s="73">
        <f>DSUM('軽減実績管理表（ショート）'!$B$6:$BG$31,'軽減実績管理表（ショート）'!$BG$6,F8:F9)</f>
        <v>0</v>
      </c>
      <c r="G11" s="72">
        <f>DCOUNT('軽減実績管理表（ショート）'!$B$6:$BG$31,'軽減実績管理表（ショート）'!$BG$6,H8:H9)</f>
        <v>0</v>
      </c>
      <c r="H11" s="73">
        <f>DSUM('軽減実績管理表（ショート）'!$B$6:$BG$31,'軽減実績管理表（ショート）'!$BG$6,H8:H9)</f>
        <v>0</v>
      </c>
      <c r="I11" s="72">
        <f>DCOUNT('軽減実績管理表（ショート）'!$B$6:$BG$31,'軽減実績管理表（ショート）'!$BG$6,J8:J9)</f>
        <v>0</v>
      </c>
      <c r="J11" s="73">
        <f>DSUM('軽減実績管理表（ショート）'!$B$6:$BG$31,'軽減実績管理表（ショート）'!$BG$6,J8:J9)</f>
        <v>0</v>
      </c>
      <c r="K11" s="72">
        <f>DCOUNT('軽減実績管理表（ショート）'!$B$6:$BG$31,'軽減実績管理表（ショート）'!$BG$6,L8:L9)</f>
        <v>0</v>
      </c>
      <c r="L11" s="73">
        <f>DSUM('軽減実績管理表（ショート）'!$B$6:$BG$31,'軽減実績管理表（ショート）'!$BG$6,L8:L9)</f>
        <v>0</v>
      </c>
      <c r="M11" s="72">
        <f>DCOUNT('軽減実績管理表（ショート）'!$B$6:$BG$31,'軽減実績管理表（ショート）'!$BG$6,N8:N9)</f>
        <v>0</v>
      </c>
      <c r="N11" s="73">
        <f>DSUM('軽減実績管理表（ショート）'!$B$6:$BG$31,'軽減実績管理表（ショート）'!$BG$6,N8:N9)</f>
        <v>0</v>
      </c>
      <c r="O11" s="72">
        <f>DCOUNT('軽減実績管理表（ショート）'!$B$6:$BG$31,'軽減実績管理表（ショート）'!$BG$6,P8:P9)</f>
        <v>0</v>
      </c>
      <c r="P11" s="73">
        <f>DSUM('軽減実績管理表（ショート）'!$B$6:$BG$31,'軽減実績管理表（ショート）'!$BG$6,P8:P9)</f>
        <v>0</v>
      </c>
      <c r="Q11" s="72">
        <f>DCOUNT('軽減実績管理表（ショート）'!$B$6:$BG$31,'軽減実績管理表（ショート）'!$BG$6,R8:R9)</f>
        <v>0</v>
      </c>
      <c r="R11" s="73">
        <f>DSUM('軽減実績管理表（ショート）'!$B$6:$BG$31,'軽減実績管理表（ショート）'!$BG$6,R8:R9)</f>
        <v>0</v>
      </c>
      <c r="S11" s="72">
        <f>DCOUNT('軽減実績管理表（ショート）'!$B$6:$BG$31,'軽減実績管理表（ショート）'!$BG$6,T8:T9)</f>
        <v>0</v>
      </c>
      <c r="T11" s="73">
        <f>DSUM('軽減実績管理表（ショート）'!$B$6:$BG$31,'軽減実績管理表（ショート）'!$BG$6,T8:T9)</f>
        <v>0</v>
      </c>
      <c r="U11" s="72">
        <f>DCOUNT('軽減実績管理表（ショート）'!$B$6:$BG$31,'軽減実績管理表（ショート）'!$BG$6,V8:V9)</f>
        <v>0</v>
      </c>
      <c r="V11" s="74">
        <f>DSUM('軽減実績管理表（ショート）'!$B$6:$BG$31,'軽減実績管理表（ショート）'!$BG$6,V8:V9)</f>
        <v>0</v>
      </c>
      <c r="W11" s="75">
        <f t="shared" si="0"/>
        <v>0</v>
      </c>
      <c r="X11" s="71">
        <f t="shared" si="0"/>
        <v>0</v>
      </c>
    </row>
    <row r="12" spans="1:24" ht="20.149999999999999" customHeight="1" x14ac:dyDescent="0.2">
      <c r="B12" s="59" t="s">
        <v>154</v>
      </c>
      <c r="C12" s="72">
        <f>DCOUNT('軽減実績管理表（デイ）'!$B$6:$BG$31,'軽減実績管理表（デイ）'!$BG$6,D8:D9)</f>
        <v>0</v>
      </c>
      <c r="D12" s="72">
        <f>DSUM('軽減実績管理表（デイ）'!$B$6:$BG$31,'軽減実績管理表（デイ）'!$BG$6,D8:D9)</f>
        <v>0</v>
      </c>
      <c r="E12" s="72">
        <f>DCOUNT('軽減実績管理表（デイ）'!$B$6:$BG$31,'軽減実績管理表（デイ）'!$BG$6,F8:F9)</f>
        <v>0</v>
      </c>
      <c r="F12" s="73">
        <f>DSUM('軽減実績管理表（デイ）'!$B$6:$BG$31,'軽減実績管理表（デイ）'!$BG$6,F8:F9)</f>
        <v>0</v>
      </c>
      <c r="G12" s="72">
        <f>DCOUNT('軽減実績管理表（デイ）'!$B$6:$BG$31,'軽減実績管理表（デイ）'!$BG$6,H8:H9)</f>
        <v>0</v>
      </c>
      <c r="H12" s="73">
        <f>DSUM('軽減実績管理表（デイ）'!$B$6:$BG$31,'軽減実績管理表（デイ）'!$BG$6,H8:H9)</f>
        <v>0</v>
      </c>
      <c r="I12" s="72">
        <f>DCOUNT('軽減実績管理表（デイ）'!$B$6:$BG$31,'軽減実績管理表（デイ）'!$BG$6,J8:J9)</f>
        <v>0</v>
      </c>
      <c r="J12" s="73">
        <f>DSUM('軽減実績管理表（デイ）'!$B$6:$BG$31,'軽減実績管理表（デイ）'!$BG$6,J8:J9)</f>
        <v>0</v>
      </c>
      <c r="K12" s="72">
        <f>DCOUNT('軽減実績管理表（デイ）'!$B$6:$BG$31,'軽減実績管理表（デイ）'!$BG$6,L8:L9)</f>
        <v>0</v>
      </c>
      <c r="L12" s="73">
        <f>DSUM('軽減実績管理表（デイ）'!$B$6:$BG$31,'軽減実績管理表（デイ）'!$BG$6,L8:L9)</f>
        <v>0</v>
      </c>
      <c r="M12" s="72">
        <f>DCOUNT('軽減実績管理表（デイ）'!$B$6:$BG$31,'軽減実績管理表（デイ）'!$BG$6,N8:N9)</f>
        <v>0</v>
      </c>
      <c r="N12" s="73">
        <f>DSUM('軽減実績管理表（デイ）'!$B$6:$BG$31,'軽減実績管理表（デイ）'!$BG$6,N8:N9)</f>
        <v>0</v>
      </c>
      <c r="O12" s="72">
        <f>DCOUNT('軽減実績管理表（デイ）'!$B$6:$BG$31,'軽減実績管理表（デイ）'!$BG$6,P8:P9)</f>
        <v>0</v>
      </c>
      <c r="P12" s="73">
        <f>DSUM('軽減実績管理表（デイ）'!$B$6:$BG$31,'軽減実績管理表（デイ）'!$BG$6,P8:P9)</f>
        <v>0</v>
      </c>
      <c r="Q12" s="72">
        <f>DCOUNT('軽減実績管理表（デイ）'!$B$6:$BG$31,'軽減実績管理表（デイ）'!$BG$6,R8:R9)</f>
        <v>0</v>
      </c>
      <c r="R12" s="73">
        <f>DSUM('軽減実績管理表（デイ）'!$B$6:$BG$31,'軽減実績管理表（デイ）'!$BG$6,R8:R9)</f>
        <v>0</v>
      </c>
      <c r="S12" s="72">
        <f>DCOUNT('軽減実績管理表（デイ）'!$B$6:$BG$31,'軽減実績管理表（デイ）'!$BG$6,T8:T9)</f>
        <v>0</v>
      </c>
      <c r="T12" s="73">
        <f>DSUM('軽減実績管理表（デイ）'!$B$6:$BG$31,'軽減実績管理表（デイ）'!$BG$6,T8:T9)</f>
        <v>0</v>
      </c>
      <c r="U12" s="72">
        <f>DCOUNT('軽減実績管理表（デイ）'!$B$6:$BG$31,'軽減実績管理表（デイ）'!$BG$6,V8:V9)</f>
        <v>0</v>
      </c>
      <c r="V12" s="74">
        <f>DSUM('軽減実績管理表（デイ）'!$B$6:$BG$31,'軽減実績管理表（デイ）'!$BG$6,V8:V9)</f>
        <v>0</v>
      </c>
      <c r="W12" s="75">
        <f t="shared" si="0"/>
        <v>0</v>
      </c>
      <c r="X12" s="71">
        <f t="shared" si="0"/>
        <v>0</v>
      </c>
    </row>
    <row r="13" spans="1:24" ht="20.149999999999999" customHeight="1" x14ac:dyDescent="0.2">
      <c r="B13" s="59" t="s">
        <v>155</v>
      </c>
      <c r="C13" s="72">
        <f>DCOUNT('軽減実績管理表（ヘルプ）'!$B$6:$AT$31,'軽減実績管理表（ヘルプ）'!$AT$6,D8:D9)</f>
        <v>0</v>
      </c>
      <c r="D13" s="72">
        <f>DSUM('軽減実績管理表（ヘルプ）'!$B$6:$AT$31,'軽減実績管理表（ヘルプ）'!$AT$6,D8:D9)</f>
        <v>0</v>
      </c>
      <c r="E13" s="72">
        <f>DCOUNT('軽減実績管理表（ヘルプ）'!$B$6:$AT$31,'軽減実績管理表（ヘルプ）'!$AT$6,F8:F9)</f>
        <v>0</v>
      </c>
      <c r="F13" s="72">
        <f>DSUM('軽減実績管理表（ヘルプ）'!$B$6:$AT$31,'軽減実績管理表（ヘルプ）'!$AT$6,F8:F9)</f>
        <v>0</v>
      </c>
      <c r="G13" s="72">
        <f>DCOUNT('軽減実績管理表（ヘルプ）'!$B$6:$AT$31,'軽減実績管理表（ヘルプ）'!$AT$6,H8:H9)</f>
        <v>0</v>
      </c>
      <c r="H13" s="72">
        <f>DSUM('軽減実績管理表（ヘルプ）'!$B$6:$AT$31,'軽減実績管理表（ヘルプ）'!$AT$6,H8:H9)</f>
        <v>0</v>
      </c>
      <c r="I13" s="72">
        <f>DCOUNT('軽減実績管理表（ヘルプ）'!$B$6:$AT$31,'軽減実績管理表（ヘルプ）'!$AT$6,J8:J9)</f>
        <v>0</v>
      </c>
      <c r="J13" s="72">
        <f>DSUM('軽減実績管理表（ヘルプ）'!$B$6:$AT$31,'軽減実績管理表（ヘルプ）'!$AT$6,J8:J9)</f>
        <v>0</v>
      </c>
      <c r="K13" s="72">
        <f>DCOUNT('軽減実績管理表（ヘルプ）'!$B$6:$AT$31,'軽減実績管理表（ヘルプ）'!$AT$6,L8:L9)</f>
        <v>0</v>
      </c>
      <c r="L13" s="72">
        <f>DSUM('軽減実績管理表（ヘルプ）'!$B$6:$AT$31,'軽減実績管理表（ヘルプ）'!$AT$6,L8:L9)</f>
        <v>0</v>
      </c>
      <c r="M13" s="72">
        <f>DCOUNT('軽減実績管理表（ヘルプ）'!$B$6:$AT$31,'軽減実績管理表（ヘルプ）'!$AT$6,N8:N9)</f>
        <v>0</v>
      </c>
      <c r="N13" s="72">
        <f>DSUM('軽減実績管理表（ヘルプ）'!$B$6:$AT$31,'軽減実績管理表（ヘルプ）'!$AT$6,N8:N9)</f>
        <v>0</v>
      </c>
      <c r="O13" s="72">
        <f>DCOUNT('軽減実績管理表（ヘルプ）'!$B$6:$AT$31,'軽減実績管理表（ヘルプ）'!$AT$6,P8:P9)</f>
        <v>0</v>
      </c>
      <c r="P13" s="72">
        <f>DSUM('軽減実績管理表（ヘルプ）'!$B$6:$AT$31,'軽減実績管理表（ヘルプ）'!$AT$6,P8:P9)</f>
        <v>0</v>
      </c>
      <c r="Q13" s="72">
        <f>DCOUNT('軽減実績管理表（ヘルプ）'!$B$6:$AT$31,'軽減実績管理表（ヘルプ）'!$AT$6,R8:R9)</f>
        <v>0</v>
      </c>
      <c r="R13" s="72">
        <f>DSUM('軽減実績管理表（ヘルプ）'!$B$6:$AT$31,'軽減実績管理表（ヘルプ）'!$AT$6,R8:R9)</f>
        <v>0</v>
      </c>
      <c r="S13" s="72">
        <f>DCOUNT('軽減実績管理表（ヘルプ）'!$B$6:$AT$31,'軽減実績管理表（ヘルプ）'!$AT$6,T8:T9)</f>
        <v>0</v>
      </c>
      <c r="T13" s="72">
        <f>DSUM('軽減実績管理表（ヘルプ）'!$B$6:$AT$31,'軽減実績管理表（ヘルプ）'!$AT$6,T8:T9)</f>
        <v>0</v>
      </c>
      <c r="U13" s="72">
        <f>DCOUNT('軽減実績管理表（ヘルプ）'!$B$6:$AT$31,'軽減実績管理表（ヘルプ）'!$AT$6,V8:V9)</f>
        <v>0</v>
      </c>
      <c r="V13" s="72">
        <f>DSUM('軽減実績管理表（ヘルプ）'!$B$6:$AT$31,'軽減実績管理表（ヘルプ）'!$AT$6,V8:V9)</f>
        <v>0</v>
      </c>
      <c r="W13" s="75">
        <f t="shared" si="0"/>
        <v>0</v>
      </c>
      <c r="X13" s="397">
        <f t="shared" si="0"/>
        <v>0</v>
      </c>
    </row>
    <row r="14" spans="1:24" ht="20.149999999999999" customHeight="1" thickBot="1" x14ac:dyDescent="0.25">
      <c r="B14" s="375" t="s">
        <v>177</v>
      </c>
      <c r="C14" s="79">
        <f>DCOUNT('軽減実績管理表（小規模多機能型）'!$B$6:'軽減実績管理表（小規模多機能型）'!$BG$32,'軽減実績管理表（小規模多機能型）'!$BG$6,D8:D9)</f>
        <v>0</v>
      </c>
      <c r="D14" s="79">
        <f>DSUM('軽減実績管理表（小規模多機能型）'!$B$6:'軽減実績管理表（小規模多機能型）'!$BG$32,'軽減実績管理表（小規模多機能型）'!$BG$6,D8:D9)</f>
        <v>0</v>
      </c>
      <c r="E14" s="79">
        <f>DCOUNT('軽減実績管理表（小規模多機能型）'!$B$6:'軽減実績管理表（小規模多機能型）'!$BG$32,'軽減実績管理表（小規模多機能型）'!$BG$6,F8:F9)</f>
        <v>0</v>
      </c>
      <c r="F14" s="79">
        <f>DSUM('軽減実績管理表（小規模多機能型）'!$B$6:'軽減実績管理表（小規模多機能型）'!$BG$32,'軽減実績管理表（小規模多機能型）'!$BG$6,F8:F9)</f>
        <v>0</v>
      </c>
      <c r="G14" s="79">
        <f>DCOUNT('軽減実績管理表（小規模多機能型）'!$B$6:'軽減実績管理表（小規模多機能型）'!$BG$32,'軽減実績管理表（小規模多機能型）'!$BG$6,H8:H9)</f>
        <v>0</v>
      </c>
      <c r="H14" s="79">
        <f>DSUM('軽減実績管理表（小規模多機能型）'!$B$6:'軽減実績管理表（小規模多機能型）'!$BG$32,'軽減実績管理表（小規模多機能型）'!$BG$6,H8:H9)</f>
        <v>0</v>
      </c>
      <c r="I14" s="79">
        <f>DCOUNT('軽減実績管理表（小規模多機能型）'!$B$6:'軽減実績管理表（小規模多機能型）'!$BG$32,'軽減実績管理表（小規模多機能型）'!$BG$6,J8:J9)</f>
        <v>0</v>
      </c>
      <c r="J14" s="79">
        <f>DSUM('軽減実績管理表（小規模多機能型）'!$B$6:'軽減実績管理表（小規模多機能型）'!$BG$32,'軽減実績管理表（小規模多機能型）'!$BG$6,J8:J9)</f>
        <v>0</v>
      </c>
      <c r="K14" s="79">
        <f>DCOUNT('軽減実績管理表（小規模多機能型）'!$B$6:'軽減実績管理表（小規模多機能型）'!$BG$32,'軽減実績管理表（小規模多機能型）'!$BG$6,L8:L9)</f>
        <v>0</v>
      </c>
      <c r="L14" s="79">
        <f>DSUM('軽減実績管理表（小規模多機能型）'!$B$6:'軽減実績管理表（小規模多機能型）'!$BG$32,'軽減実績管理表（小規模多機能型）'!$BG$6,L8:L9)</f>
        <v>0</v>
      </c>
      <c r="M14" s="79">
        <f>DCOUNT('軽減実績管理表（小規模多機能型）'!$B$6:'軽減実績管理表（小規模多機能型）'!$BG$32,'軽減実績管理表（小規模多機能型）'!$BG$6,N8:N9)</f>
        <v>0</v>
      </c>
      <c r="N14" s="79">
        <f>DSUM('軽減実績管理表（小規模多機能型）'!$B$6:'軽減実績管理表（小規模多機能型）'!$BG$32,'軽減実績管理表（小規模多機能型）'!$BG$6,N8:N9)</f>
        <v>0</v>
      </c>
      <c r="O14" s="79">
        <f>DCOUNT('軽減実績管理表（小規模多機能型）'!$B$6:'軽減実績管理表（小規模多機能型）'!$BG$32,'軽減実績管理表（小規模多機能型）'!$BG$6,P8:P9)</f>
        <v>0</v>
      </c>
      <c r="P14" s="79">
        <f>DSUM('軽減実績管理表（小規模多機能型）'!$B$6:'軽減実績管理表（小規模多機能型）'!$BG$32,'軽減実績管理表（小規模多機能型）'!$BG$6,P8:P9)</f>
        <v>0</v>
      </c>
      <c r="Q14" s="79">
        <f>DCOUNT('軽減実績管理表（小規模多機能型）'!$B$6:'軽減実績管理表（小規模多機能型）'!$BG$32,'軽減実績管理表（小規模多機能型）'!$BG$6,R8:R9)</f>
        <v>0</v>
      </c>
      <c r="R14" s="79">
        <f>DSUM('軽減実績管理表（小規模多機能型）'!$B$6:'軽減実績管理表（小規模多機能型）'!$BG$32,'軽減実績管理表（小規模多機能型）'!$BG$6,R8:R9)</f>
        <v>0</v>
      </c>
      <c r="S14" s="79">
        <f>DCOUNT('軽減実績管理表（小規模多機能型）'!$B$6:'軽減実績管理表（小規模多機能型）'!$BG$32,'軽減実績管理表（小規模多機能型）'!$BG$6,T8:T9)</f>
        <v>0</v>
      </c>
      <c r="T14" s="79">
        <f>DSUM('軽減実績管理表（小規模多機能型）'!$B$6:'軽減実績管理表（小規模多機能型）'!$BG$32,'軽減実績管理表（小規模多機能型）'!$BG$6,T8:T9)</f>
        <v>0</v>
      </c>
      <c r="U14" s="79">
        <f>DCOUNT('軽減実績管理表（小規模多機能型）'!$B$6:'軽減実績管理表（小規模多機能型）'!$BG$32,'軽減実績管理表（小規模多機能型）'!$BG$6,V8:V9)</f>
        <v>0</v>
      </c>
      <c r="V14" s="79">
        <f>DSUM('軽減実績管理表（小規模多機能型）'!$B$6:'軽減実績管理表（小規模多機能型）'!$BG$32,'軽減実績管理表（小規模多機能型）'!$BG$6,V8:V9)</f>
        <v>0</v>
      </c>
      <c r="W14" s="81">
        <f t="shared" si="0"/>
        <v>0</v>
      </c>
      <c r="X14" s="82">
        <f t="shared" si="0"/>
        <v>0</v>
      </c>
    </row>
    <row r="15" spans="1:24" ht="20.149999999999999" customHeight="1" thickBot="1" x14ac:dyDescent="0.25">
      <c r="B15" s="60" t="s">
        <v>56</v>
      </c>
      <c r="C15" s="175">
        <f t="shared" ref="C15:I15" si="1">SUM(C10:C14)</f>
        <v>0</v>
      </c>
      <c r="D15" s="79">
        <f t="shared" si="1"/>
        <v>0</v>
      </c>
      <c r="E15" s="79">
        <f t="shared" si="1"/>
        <v>0</v>
      </c>
      <c r="F15" s="80">
        <f t="shared" si="1"/>
        <v>0</v>
      </c>
      <c r="G15" s="79">
        <f t="shared" si="1"/>
        <v>0</v>
      </c>
      <c r="H15" s="80">
        <f t="shared" si="1"/>
        <v>0</v>
      </c>
      <c r="I15" s="79">
        <f t="shared" si="1"/>
        <v>0</v>
      </c>
      <c r="J15" s="79">
        <f t="shared" ref="J15:V15" si="2">SUM(J10:J14)</f>
        <v>0</v>
      </c>
      <c r="K15" s="79">
        <f t="shared" si="2"/>
        <v>0</v>
      </c>
      <c r="L15" s="79">
        <f t="shared" si="2"/>
        <v>0</v>
      </c>
      <c r="M15" s="79">
        <f t="shared" si="2"/>
        <v>0</v>
      </c>
      <c r="N15" s="79">
        <f t="shared" si="2"/>
        <v>0</v>
      </c>
      <c r="O15" s="79">
        <f t="shared" si="2"/>
        <v>0</v>
      </c>
      <c r="P15" s="79">
        <f t="shared" si="2"/>
        <v>0</v>
      </c>
      <c r="Q15" s="79">
        <f t="shared" si="2"/>
        <v>0</v>
      </c>
      <c r="R15" s="79">
        <f t="shared" si="2"/>
        <v>0</v>
      </c>
      <c r="S15" s="79">
        <f t="shared" si="2"/>
        <v>0</v>
      </c>
      <c r="T15" s="79">
        <f t="shared" si="2"/>
        <v>0</v>
      </c>
      <c r="U15" s="79">
        <f t="shared" si="2"/>
        <v>0</v>
      </c>
      <c r="V15" s="79">
        <f t="shared" si="2"/>
        <v>0</v>
      </c>
      <c r="W15" s="79">
        <f>SUM(W10:W14)</f>
        <v>0</v>
      </c>
      <c r="X15" s="79">
        <f>SUM(X10:X14)</f>
        <v>0</v>
      </c>
    </row>
    <row r="16" spans="1:24" ht="20.149999999999999" hidden="1" customHeight="1" x14ac:dyDescent="0.2"/>
    <row r="17" spans="1:25" ht="20.149999999999999" customHeight="1" thickBot="1" x14ac:dyDescent="0.25">
      <c r="A17" s="8" t="s">
        <v>132</v>
      </c>
    </row>
    <row r="18" spans="1:25" ht="20.149999999999999" customHeight="1" thickBot="1" x14ac:dyDescent="0.25">
      <c r="B18" s="176" t="s">
        <v>156</v>
      </c>
      <c r="C18" s="101"/>
      <c r="D18" s="317">
        <f>IF($X$10&gt;0,D10/$X$10,0)</f>
        <v>0</v>
      </c>
      <c r="E18" s="101"/>
      <c r="F18" s="317">
        <f>IF($X$10&gt;0,F10/$X$10,0)</f>
        <v>0</v>
      </c>
      <c r="G18" s="101"/>
      <c r="H18" s="317">
        <f>IF($X$10&gt;0,H10/$X$10,0)</f>
        <v>0</v>
      </c>
      <c r="I18" s="101"/>
      <c r="J18" s="317">
        <f>IF($X$10&gt;0,J10/$X$10,0)</f>
        <v>0</v>
      </c>
      <c r="K18" s="101"/>
      <c r="L18" s="317">
        <f>IF($X$10&gt;0,L10/$X$10,0)</f>
        <v>0</v>
      </c>
      <c r="M18" s="101"/>
      <c r="N18" s="317">
        <f>IF($X$10&gt;0,N10/$X$10,0)</f>
        <v>0</v>
      </c>
      <c r="O18" s="101"/>
      <c r="P18" s="317">
        <f>IF($X$10&gt;0,P10/$X$10,0)</f>
        <v>0</v>
      </c>
      <c r="Q18" s="101"/>
      <c r="R18" s="317">
        <f>IF($X$10&gt;0,R10/$X$10,0)</f>
        <v>0</v>
      </c>
      <c r="S18" s="101"/>
      <c r="T18" s="317">
        <f>IF($X$10&gt;0,T10/$X$10,0)</f>
        <v>0</v>
      </c>
      <c r="U18" s="101"/>
      <c r="V18" s="318">
        <f>IF($X$10&gt;0,V10/$X$10,0)</f>
        <v>0</v>
      </c>
      <c r="W18" s="319"/>
      <c r="X18" s="318">
        <f>SUM(D18:V18)</f>
        <v>0</v>
      </c>
    </row>
    <row r="19" spans="1:25" ht="20.149999999999999" customHeight="1" thickBot="1" x14ac:dyDescent="0.25">
      <c r="B19" s="176" t="s">
        <v>157</v>
      </c>
      <c r="C19" s="84"/>
      <c r="D19" s="85">
        <f>IF($X$11&gt;0,D11/$X$11,0)</f>
        <v>0</v>
      </c>
      <c r="E19" s="84"/>
      <c r="F19" s="85">
        <f>IF($X$11&gt;0,F11/$X$11,0)</f>
        <v>0</v>
      </c>
      <c r="G19" s="84"/>
      <c r="H19" s="85">
        <f>IF($X$11&gt;0,H11/$X$11,0)</f>
        <v>0</v>
      </c>
      <c r="I19" s="84"/>
      <c r="J19" s="85">
        <f>IF($X$11&gt;0,J11/$X$11,0)</f>
        <v>0</v>
      </c>
      <c r="K19" s="84"/>
      <c r="L19" s="85">
        <f>IF($X$11&gt;0,L11/$X$11,0)</f>
        <v>0</v>
      </c>
      <c r="M19" s="84"/>
      <c r="N19" s="85">
        <f>IF($X$11&gt;0,N11/$X$11,0)</f>
        <v>0</v>
      </c>
      <c r="O19" s="84"/>
      <c r="P19" s="85">
        <f>IF($X$11&gt;0,P11/$X$11,0)</f>
        <v>0</v>
      </c>
      <c r="Q19" s="84"/>
      <c r="R19" s="85">
        <f>IF($X$11&gt;0,R11/$X$11,0)</f>
        <v>0</v>
      </c>
      <c r="S19" s="84"/>
      <c r="T19" s="85">
        <f>IF($X$11&gt;0,T11/$X$11,0)</f>
        <v>0</v>
      </c>
      <c r="U19" s="84"/>
      <c r="V19" s="85">
        <f>IF($X$11&gt;0,V11/$X$11,0)</f>
        <v>0</v>
      </c>
      <c r="W19" s="87"/>
      <c r="X19" s="86">
        <f>SUM(D19:V19)</f>
        <v>0</v>
      </c>
    </row>
    <row r="20" spans="1:25" ht="20.149999999999999" customHeight="1" thickBot="1" x14ac:dyDescent="0.25">
      <c r="B20" s="176" t="s">
        <v>158</v>
      </c>
      <c r="C20" s="84"/>
      <c r="D20" s="85">
        <f>IF($X$12&gt;0,D12/$X$12,0)</f>
        <v>0</v>
      </c>
      <c r="E20" s="84"/>
      <c r="F20" s="85">
        <f>IF($X$12&gt;0,F12/$X$12,0)</f>
        <v>0</v>
      </c>
      <c r="G20" s="84"/>
      <c r="H20" s="85">
        <f>IF($X$12&gt;0,H12/$X$12,0)</f>
        <v>0</v>
      </c>
      <c r="I20" s="84"/>
      <c r="J20" s="85">
        <f>IF($X$12&gt;0,J12/$X$12,0)</f>
        <v>0</v>
      </c>
      <c r="K20" s="84"/>
      <c r="L20" s="85">
        <f>IF($X$12&gt;0,L12/$X$12,0)</f>
        <v>0</v>
      </c>
      <c r="M20" s="84"/>
      <c r="N20" s="85">
        <f>IF($X$12&gt;0,N12/$X$12,0)</f>
        <v>0</v>
      </c>
      <c r="O20" s="84"/>
      <c r="P20" s="85">
        <f>IF($X$12&gt;0,P12/$X$12,0)</f>
        <v>0</v>
      </c>
      <c r="Q20" s="84"/>
      <c r="R20" s="85">
        <f>IF($X$12&gt;0,R12/$X$12,0)</f>
        <v>0</v>
      </c>
      <c r="S20" s="84"/>
      <c r="T20" s="85">
        <f>IF($X$12&gt;0,T12/$X$12,0)</f>
        <v>0</v>
      </c>
      <c r="U20" s="84"/>
      <c r="V20" s="85">
        <f>IF($X$12&gt;0,V12/$X$12,0)</f>
        <v>0</v>
      </c>
      <c r="W20" s="87"/>
      <c r="X20" s="86">
        <f>SUM(D20:V20)</f>
        <v>0</v>
      </c>
    </row>
    <row r="21" spans="1:25" ht="20.149999999999999" customHeight="1" thickBot="1" x14ac:dyDescent="0.25">
      <c r="B21" s="376" t="s">
        <v>159</v>
      </c>
      <c r="C21" s="377"/>
      <c r="D21" s="378">
        <f>IF($X$13&gt;0,D13/$X$13,0)</f>
        <v>0</v>
      </c>
      <c r="E21" s="377"/>
      <c r="F21" s="378">
        <f>IF($X$13&gt;0,F13/$X$13,0)</f>
        <v>0</v>
      </c>
      <c r="G21" s="377"/>
      <c r="H21" s="378">
        <f>IF($X$13&gt;0,H13/$X$13,0)</f>
        <v>0</v>
      </c>
      <c r="I21" s="377"/>
      <c r="J21" s="378">
        <f>IF($X$13&gt;0,J13/$X$13,0)</f>
        <v>0</v>
      </c>
      <c r="K21" s="377"/>
      <c r="L21" s="378">
        <f>IF($X$13&gt;0,L13/$X$13,0)</f>
        <v>0</v>
      </c>
      <c r="M21" s="377"/>
      <c r="N21" s="378">
        <f>IF($X$13&gt;0,N13/$X$13,0)</f>
        <v>0</v>
      </c>
      <c r="O21" s="377"/>
      <c r="P21" s="378">
        <f>IF($X$13&gt;0,P13/$X$13,0)</f>
        <v>0</v>
      </c>
      <c r="Q21" s="377"/>
      <c r="R21" s="378">
        <f>IF($X$13&gt;0,R13/$X$13,0)</f>
        <v>0</v>
      </c>
      <c r="S21" s="377"/>
      <c r="T21" s="378">
        <f>IF($X$13&gt;0,T13/$X$13,0)</f>
        <v>0</v>
      </c>
      <c r="U21" s="377"/>
      <c r="V21" s="378">
        <f>IF($X$13&gt;0,V13/$X$13,0)</f>
        <v>0</v>
      </c>
      <c r="W21" s="379"/>
      <c r="X21" s="380">
        <f>SUM(D21:V21)</f>
        <v>0</v>
      </c>
    </row>
    <row r="22" spans="1:25" ht="20.149999999999999" customHeight="1" thickBot="1" x14ac:dyDescent="0.25">
      <c r="B22" s="320" t="s">
        <v>177</v>
      </c>
      <c r="C22" s="346"/>
      <c r="D22" s="317">
        <f>IF($X$14&gt;0,D14/$X$14,0)</f>
        <v>0</v>
      </c>
      <c r="E22" s="101"/>
      <c r="F22" s="317">
        <f>IF($X$14&gt;0,F14/$X$14,0)</f>
        <v>0</v>
      </c>
      <c r="G22" s="99"/>
      <c r="H22" s="317">
        <f>IF($X$14&gt;0,H14/$X$14,0)</f>
        <v>0</v>
      </c>
      <c r="I22" s="99"/>
      <c r="J22" s="317">
        <f>IF($X$14&gt;0,J14/$X$14,0)</f>
        <v>0</v>
      </c>
      <c r="K22" s="99"/>
      <c r="L22" s="317">
        <f>IF($X$14&gt;0,L14/$X$14,0)</f>
        <v>0</v>
      </c>
      <c r="M22" s="99"/>
      <c r="N22" s="317">
        <f>IF($X$14&gt;0,N14/$X$14,0)</f>
        <v>0</v>
      </c>
      <c r="O22" s="99"/>
      <c r="P22" s="317">
        <f>IF($X$14&gt;0,P14/$X$14,0)</f>
        <v>0</v>
      </c>
      <c r="Q22" s="99"/>
      <c r="R22" s="317">
        <f>IF($X$14&gt;0,R14/$X$14,0)</f>
        <v>0</v>
      </c>
      <c r="S22" s="99"/>
      <c r="T22" s="317">
        <f>IF($X$14&gt;0,T14/$X$14,0)</f>
        <v>0</v>
      </c>
      <c r="U22" s="99"/>
      <c r="V22" s="317">
        <f>IF($X$14&gt;0,V14/$X$14,0)</f>
        <v>0</v>
      </c>
      <c r="W22" s="383"/>
      <c r="X22" s="318">
        <f>SUM(D22:V22)</f>
        <v>0</v>
      </c>
    </row>
    <row r="23" spans="1:25" customFormat="1" ht="20.149999999999999" customHeight="1" x14ac:dyDescent="0.2"/>
    <row r="24" spans="1:25" ht="20.149999999999999" customHeight="1" thickBot="1" x14ac:dyDescent="0.25">
      <c r="A24" s="8" t="s">
        <v>133</v>
      </c>
      <c r="B24" s="8"/>
      <c r="C24" s="8"/>
    </row>
    <row r="25" spans="1:25" ht="20.149999999999999" customHeight="1" thickBot="1" x14ac:dyDescent="0.25">
      <c r="B25" s="89"/>
      <c r="C25" s="330"/>
      <c r="D25" s="433" t="str">
        <f>D9</f>
        <v>A</v>
      </c>
      <c r="E25" s="158"/>
      <c r="F25" s="157" t="str">
        <f>F9</f>
        <v>B</v>
      </c>
      <c r="G25" s="433"/>
      <c r="H25" s="433" t="str">
        <f>H9</f>
        <v>C</v>
      </c>
      <c r="I25" s="158"/>
      <c r="J25" s="157" t="str">
        <f>J9</f>
        <v>D</v>
      </c>
      <c r="K25" s="433"/>
      <c r="L25" s="433" t="str">
        <f>L9</f>
        <v>E</v>
      </c>
      <c r="M25" s="158"/>
      <c r="N25" s="157" t="str">
        <f>N9</f>
        <v>F</v>
      </c>
      <c r="O25" s="433"/>
      <c r="P25" s="433" t="str">
        <f>P9</f>
        <v>G</v>
      </c>
      <c r="Q25" s="158"/>
      <c r="R25" s="157" t="str">
        <f>R9</f>
        <v>Ｈ</v>
      </c>
      <c r="S25" s="433"/>
      <c r="T25" s="433" t="str">
        <f>T9</f>
        <v>Ｉ</v>
      </c>
      <c r="U25" s="158"/>
      <c r="V25" s="157" t="str">
        <f>V9</f>
        <v>Ｊ</v>
      </c>
      <c r="W25" s="90"/>
      <c r="X25" s="91" t="s">
        <v>55</v>
      </c>
      <c r="Y25" s="441"/>
    </row>
    <row r="26" spans="1:25" ht="20.149999999999999" customHeight="1" x14ac:dyDescent="0.2">
      <c r="B26" s="83" t="s">
        <v>160</v>
      </c>
      <c r="C26" s="329"/>
      <c r="D26" s="92">
        <f>IF($X$37='総括表（その１・特養）'!$F$19,D37,IF(D37=MAX($D$37:$V$37),D37+'総括表（その１・特養）'!$F$19-$X$37,D37))</f>
        <v>0</v>
      </c>
      <c r="E26" s="93"/>
      <c r="F26" s="92">
        <f>IF($X$37='総括表（その１・特養）'!$F$19,F37,IF(F37=MAX($D$37:$V$37),F37+'総括表（その１・特養）'!$F$19-$X$37,F37))</f>
        <v>0</v>
      </c>
      <c r="G26" s="93"/>
      <c r="H26" s="92">
        <f>IF($X$37='総括表（その１・特養）'!$F$19,H37,IF(H37=MAX($D$37:$V$37),H37+'総括表（その１・特養）'!$F$19-$X$37,H37))</f>
        <v>0</v>
      </c>
      <c r="I26" s="93"/>
      <c r="J26" s="92">
        <f>IF($X$37='総括表（その１・特養）'!$F$19,J37,IF(J37=MAX($D$37:$V$37),J37+'総括表（その１・特養）'!$F$19-$X$37,J37))</f>
        <v>0</v>
      </c>
      <c r="K26" s="93"/>
      <c r="L26" s="92">
        <f>IF($X$37='総括表（その１・特養）'!$F$19,L37,IF(L37=MAX($D$37:$V$37),L37+'総括表（その１・特養）'!$F$19-$X$37,L37))</f>
        <v>0</v>
      </c>
      <c r="M26" s="93"/>
      <c r="N26" s="92">
        <f>IF($X$37='総括表（その１・特養）'!$F$19,N37,IF(N37=MAX($D$37:$V$37),N37+'総括表（その１・特養）'!$F$19-$X$37,N37))</f>
        <v>0</v>
      </c>
      <c r="O26" s="93"/>
      <c r="P26" s="92">
        <f>IF($X$37='総括表（その１・特養）'!$F$19,P37,IF(P37=MAX($D$37:$V$37),P37+'総括表（その１・特養）'!$F$19-$X$37,P37))</f>
        <v>0</v>
      </c>
      <c r="Q26" s="93"/>
      <c r="R26" s="92">
        <f>IF($X$37='総括表（その１・特養）'!$F$19,R37,IF(R37=MAX($D$37:$V$37),R37+'総括表（その１・特養）'!$F$19-$X$37,R37))</f>
        <v>0</v>
      </c>
      <c r="S26" s="93"/>
      <c r="T26" s="92">
        <f>IF($X$37='総括表（その１・特養）'!$F$19,T37,IF(T37=MAX($D$37:$V$37),T37+'総括表（その１・特養）'!$F$19-$X$37,T37))</f>
        <v>0</v>
      </c>
      <c r="U26" s="93"/>
      <c r="V26" s="92">
        <f>IF($X$37='総括表（その１・特養）'!$F$19,V37,IF(V37=MAX($D$37:$V$37),V37+'総括表（その１・特養）'!$F$19-$X$37,V37))</f>
        <v>0</v>
      </c>
      <c r="W26" s="84"/>
      <c r="X26" s="94">
        <f t="shared" ref="X26:X31" si="3">SUM(D26:V26)</f>
        <v>0</v>
      </c>
      <c r="Y26" s="440" t="str">
        <f>IF($X$26='総括表（その１・特養）'!$F$19," ","要修正")</f>
        <v xml:space="preserve"> </v>
      </c>
    </row>
    <row r="27" spans="1:25" ht="20.149999999999999" customHeight="1" thickBot="1" x14ac:dyDescent="0.25">
      <c r="B27" s="326" t="s">
        <v>161</v>
      </c>
      <c r="C27" s="331"/>
      <c r="D27" s="76">
        <f>IF($X$38='総括表（その１・特養）'!$H$12,D38,IF(D38=MAX($D$38:$V$38),D38+'総括表（その１・特養）'!$H$12-$X$38,D38))</f>
        <v>0</v>
      </c>
      <c r="E27" s="327"/>
      <c r="F27" s="76">
        <f>IF($X$38='総括表（その１・特養）'!$H$12,F38,IF(F38=MAX($D$38:$V$38),F38+'総括表（その１・特養）'!$H$12-$X$38,F38))</f>
        <v>0</v>
      </c>
      <c r="G27" s="327"/>
      <c r="H27" s="76">
        <f>IF($X$38='総括表（その１・特養）'!$H$12,H38,IF(H38=MAX($D$38:$V$38),H38+'総括表（その１・特養）'!$H$12-$X$38,H38))</f>
        <v>0</v>
      </c>
      <c r="I27" s="327"/>
      <c r="J27" s="76">
        <f>IF($X$38='総括表（その１・特養）'!$H$12,J38,IF(J38=MAX($D$38:$V$38),J38+'総括表（その１・特養）'!$H$12-$X$38,J38))</f>
        <v>0</v>
      </c>
      <c r="K27" s="327"/>
      <c r="L27" s="76">
        <f>IF($X$38='総括表（その１・特養）'!$H$12,L38,IF(L38=MAX($D$38:$V$38),L38+'総括表（その１・特養）'!$H$12-$X$38,L38))</f>
        <v>0</v>
      </c>
      <c r="M27" s="327"/>
      <c r="N27" s="76">
        <f>IF($X$38='総括表（その１・特養）'!$H$12,N38,IF(N38=MAX($D$38:$V$38),N38+'総括表（その１・特養）'!$H$12-$X$38,N38))</f>
        <v>0</v>
      </c>
      <c r="O27" s="327"/>
      <c r="P27" s="76">
        <f>IF($X$38='総括表（その１・特養）'!$H$12,P38,IF(P38=MAX($D$38:$V$38),P38+'総括表（その１・特養）'!$H$12-$X$38,P38))</f>
        <v>0</v>
      </c>
      <c r="Q27" s="327"/>
      <c r="R27" s="76">
        <f>IF($X$38='総括表（その１・特養）'!$H$12,R38,IF(R38=MAX($D$38:$V$38),R38+'総括表（その１・特養）'!$H$12-$X$38,R38))</f>
        <v>0</v>
      </c>
      <c r="S27" s="327"/>
      <c r="T27" s="76">
        <f>IF($X$38='総括表（その１・特養）'!$H$12,T38,IF(T38=MAX($D$38:$V$38),T38+'総括表（その１・特養）'!$H$12-$X$38,T38))</f>
        <v>0</v>
      </c>
      <c r="U27" s="327"/>
      <c r="V27" s="76">
        <f>IF($X$38='総括表（その１・特養）'!$H$12,V38,IF(V38=MAX($D$38:$V$38),V38+'総括表（その１・特養）'!$H$12-$X$38,V38))</f>
        <v>0</v>
      </c>
      <c r="W27" s="139"/>
      <c r="X27" s="82">
        <f t="shared" si="3"/>
        <v>0</v>
      </c>
      <c r="Y27" s="440" t="str">
        <f>IF($X$27='総括表（その１・特養）'!H12," ","要修正")</f>
        <v xml:space="preserve"> </v>
      </c>
    </row>
    <row r="28" spans="1:25" ht="20.149999999999999" customHeight="1" thickBot="1" x14ac:dyDescent="0.25">
      <c r="B28" s="60" t="s">
        <v>157</v>
      </c>
      <c r="C28" s="88"/>
      <c r="D28" s="79">
        <f>IF($X$39='総括表（その１・ショート）'!$G$12,D39,IF(D39=MAX($D$39:$V$39),D39+'総括表（その１・ショート）'!$G$12-$X$39,D39))</f>
        <v>0</v>
      </c>
      <c r="E28" s="95"/>
      <c r="F28" s="79">
        <f>IF($X$39='総括表（その１・ショート）'!$G$12,F39,IF(F39=MAX($D$39:$V$39),F39+'総括表（その１・ショート）'!$G$12-$X$39,F39))</f>
        <v>0</v>
      </c>
      <c r="G28" s="95"/>
      <c r="H28" s="79">
        <f>IF($X$39='総括表（その１・ショート）'!$G$12,H39,IF(H39=MAX($D$39:$V$39),H39+'総括表（その１・ショート）'!$G$12-$X$39,H39))</f>
        <v>0</v>
      </c>
      <c r="I28" s="95"/>
      <c r="J28" s="79">
        <f>IF($X$39='総括表（その１・ショート）'!$G$12,J39,IF(J39=MAX($D$39:$V$39),J39+'総括表（その１・ショート）'!$G$12-$X$39,J39))</f>
        <v>0</v>
      </c>
      <c r="K28" s="95"/>
      <c r="L28" s="79">
        <f>IF($X$39='総括表（その１・ショート）'!$G$12,L39,IF(L39=MAX($D$39:$V$39),L39+'総括表（その１・ショート）'!$G$12-$X$39,L39))</f>
        <v>0</v>
      </c>
      <c r="M28" s="95"/>
      <c r="N28" s="79">
        <f>IF($X$39='総括表（その１・ショート）'!$G$12,N39,IF(N39=MAX($D$39:$V$39),N39+'総括表（その１・ショート）'!$G$12-$X$39,N39))</f>
        <v>0</v>
      </c>
      <c r="O28" s="95"/>
      <c r="P28" s="79">
        <f>IF($X$39='総括表（その１・ショート）'!$G$12,P39,IF(P39=MAX($D$39:$V$39),P39+'総括表（その１・ショート）'!$G$12-$X$39,P39))</f>
        <v>0</v>
      </c>
      <c r="Q28" s="95"/>
      <c r="R28" s="79">
        <f>IF($X$39='総括表（その１・ショート）'!$G$12,R39,IF(R39=MAX($D$39:$V$39),R39+'総括表（その１・ショート）'!$G$12-$X$39,R39))</f>
        <v>0</v>
      </c>
      <c r="S28" s="95"/>
      <c r="T28" s="79">
        <f>IF($X$39='総括表（その１・ショート）'!$G$12,T39,IF(T39=MAX($D$39:$V$39),T39+'総括表（その１・ショート）'!$G$12-$X$39,T39))</f>
        <v>0</v>
      </c>
      <c r="U28" s="95"/>
      <c r="V28" s="79">
        <f>IF($X$39='総括表（その１・ショート）'!$G$12,V39,IF(V39=MAX($D$39:$V$39),V39+'総括表（その１・ショート）'!$G$12-$X$39,V39))</f>
        <v>0</v>
      </c>
      <c r="W28" s="88"/>
      <c r="X28" s="82">
        <f t="shared" si="3"/>
        <v>0</v>
      </c>
      <c r="Y28" s="440" t="str">
        <f>IF($X$28='総括表（その１・ショート）'!$G$12," ","要修正")</f>
        <v xml:space="preserve"> </v>
      </c>
    </row>
    <row r="29" spans="1:25" ht="20.149999999999999" customHeight="1" thickBot="1" x14ac:dyDescent="0.25">
      <c r="B29" s="60" t="s">
        <v>158</v>
      </c>
      <c r="C29" s="88"/>
      <c r="D29" s="79">
        <f>IF($X$40='総括表（その１・デイ）'!$G$12,D40,IF(D40=MAX($D$40:$V$40),D40+'総括表（その１・デイ）'!$G$12-$X$40,D40))</f>
        <v>0</v>
      </c>
      <c r="E29" s="88"/>
      <c r="F29" s="79">
        <f>IF(F40=MAX($D$40:$V$40),'総括表（その１・デイ）'!$G$12-$X$40+F40,F40)</f>
        <v>0</v>
      </c>
      <c r="G29" s="88"/>
      <c r="H29" s="79">
        <f>IF(H40=MAX($D$40:$V$40),'総括表（その１・デイ）'!$G$12-$X$40+H40,H40)</f>
        <v>0</v>
      </c>
      <c r="I29" s="88"/>
      <c r="J29" s="79">
        <f>IF(J40=MAX($D$40:$V$40),'総括表（その１・デイ）'!$G$12-$X$40+J40,J40)</f>
        <v>0</v>
      </c>
      <c r="K29" s="88"/>
      <c r="L29" s="79">
        <f>IF(L40=MAX($D$40:$V$40),'総括表（その１・デイ）'!$G$12-$X$40+L40,L40)</f>
        <v>0</v>
      </c>
      <c r="M29" s="88"/>
      <c r="N29" s="79">
        <f>IF(N40=MAX($D$40:$V$40),'総括表（その１・デイ）'!$G$12-$X$40+N40,N40)</f>
        <v>0</v>
      </c>
      <c r="O29" s="88"/>
      <c r="P29" s="79">
        <f>IF(P40=MAX($D$40:$V$40),'総括表（その１・デイ）'!$G$12-$X$40+P40,P40)</f>
        <v>0</v>
      </c>
      <c r="Q29" s="88"/>
      <c r="R29" s="79">
        <f>IF(R40=MAX($D$40:$V$40),'総括表（その１・デイ）'!$G$12-$X$40+R40,R40)</f>
        <v>0</v>
      </c>
      <c r="S29" s="88"/>
      <c r="T29" s="79">
        <f>IF(T40=MAX($D$40:$V$40),'総括表（その１・デイ）'!$G$12-$X$40+T40,T40)</f>
        <v>0</v>
      </c>
      <c r="U29" s="88"/>
      <c r="V29" s="79">
        <f>IF(V40=MAX($D$40:$V$40),'総括表（その１・デイ）'!$G$12-$X$40+V40,V40)</f>
        <v>0</v>
      </c>
      <c r="W29" s="88"/>
      <c r="X29" s="82">
        <f t="shared" si="3"/>
        <v>0</v>
      </c>
      <c r="Y29" s="440" t="str">
        <f>IF($X$29='総括表（その１・デイ）'!$G$12," ","要修正")</f>
        <v xml:space="preserve"> </v>
      </c>
    </row>
    <row r="30" spans="1:25" ht="20.149999999999999" customHeight="1" thickBot="1" x14ac:dyDescent="0.25">
      <c r="B30" s="60" t="s">
        <v>159</v>
      </c>
      <c r="C30" s="88"/>
      <c r="D30" s="79">
        <f>IF($X$41='総括表（その１・ヘルプ）'!$G$12,D41,IF(D41=MAX($D$41:$V$41),D41+'総括表（その１・ヘルプ）'!$G$12-$X$41,D41))</f>
        <v>0</v>
      </c>
      <c r="E30" s="88"/>
      <c r="F30" s="79">
        <f>IF($X$41='総括表（その１・ヘルプ）'!$G$12,F41,IF(F41=MAX($D$41:$V$41),F41+'総括表（その１・ヘルプ）'!$G$12-$X$41,F41))</f>
        <v>0</v>
      </c>
      <c r="G30" s="88"/>
      <c r="H30" s="79">
        <f>IF($X$41='総括表（その１・ヘルプ）'!$G$12,H41,IF(H41=MAX($D$41:$V$41),H41+'総括表（その１・ヘルプ）'!$G$12-$X$41,H41))</f>
        <v>0</v>
      </c>
      <c r="I30" s="88"/>
      <c r="J30" s="79">
        <f>IF($X$41='総括表（その１・ヘルプ）'!$G$12,J41,IF(J41=MAX($D$41:$V$41),J41+'総括表（その１・ヘルプ）'!$G$12-$X$41,J41))</f>
        <v>0</v>
      </c>
      <c r="K30" s="88"/>
      <c r="L30" s="79">
        <f>IF($X$41='総括表（その１・ヘルプ）'!$G$12,L41,IF(L41=MAX($D$41:$V$41),L41+'総括表（その１・ヘルプ）'!$G$12-$X$41,L41))</f>
        <v>0</v>
      </c>
      <c r="M30" s="88"/>
      <c r="N30" s="79">
        <f>IF($X$41='総括表（その１・ヘルプ）'!$G$12,N41,IF(N41=MAX($D$41:$V$41),N41+'総括表（その１・ヘルプ）'!$G$12-$X$41,N41))</f>
        <v>0</v>
      </c>
      <c r="O30" s="88"/>
      <c r="P30" s="79">
        <f>IF($X$41='総括表（その１・ヘルプ）'!$G$12,P41,IF(P41=MAX($D$41:$V$41),P41+'総括表（その１・ヘルプ）'!$G$12-$X$41,P41))</f>
        <v>0</v>
      </c>
      <c r="Q30" s="88"/>
      <c r="R30" s="79">
        <f>IF($X$41='総括表（その１・ヘルプ）'!$G$12,R41,IF(R41=MAX($D$41:$V$41),R41+'総括表（その１・ヘルプ）'!$G$12-$X$41,R41))</f>
        <v>0</v>
      </c>
      <c r="S30" s="88"/>
      <c r="T30" s="79">
        <f>IF($X$41='総括表（その１・ヘルプ）'!$G$12,T41,IF(T41=MAX($D$41:$V$41),T41+'総括表（その１・ヘルプ）'!$G$12-$X$41,T41))</f>
        <v>0</v>
      </c>
      <c r="U30" s="88"/>
      <c r="V30" s="79">
        <f>IF($X$41='総括表（その１・ヘルプ）'!$G$12,V41,IF(V41=MAX($D$41:$V$41),V41+'総括表（その１・ヘルプ）'!$G$12-$X$41,V41))</f>
        <v>0</v>
      </c>
      <c r="W30" s="88"/>
      <c r="X30" s="82">
        <f t="shared" si="3"/>
        <v>0</v>
      </c>
      <c r="Y30" s="440" t="str">
        <f>IF($X$30='総括表（その１・ヘルプ）'!$G$12," ","要修正")</f>
        <v xml:space="preserve"> </v>
      </c>
    </row>
    <row r="31" spans="1:25" ht="20.149999999999999" customHeight="1" thickBot="1" x14ac:dyDescent="0.25">
      <c r="B31" s="60" t="s">
        <v>177</v>
      </c>
      <c r="C31" s="88"/>
      <c r="D31" s="79">
        <f>IF($X$42='総括表（その１・小規模多機能型）'!$G$12,D42,IF(D42=MAX($D$42:$V$42),D42+'総括表（その１・小規模多機能型）'!$G$12-$X$42,D42))</f>
        <v>0</v>
      </c>
      <c r="E31" s="88"/>
      <c r="F31" s="79">
        <f>IF($X$42='総括表（その１・小規模多機能型）'!$G$12,F42,IF(F42=MAX($D$42:$V$42),F42+'総括表（その１・小規模多機能型）'!$G$12-$X$42,F42))</f>
        <v>0</v>
      </c>
      <c r="G31" s="88"/>
      <c r="H31" s="79">
        <f>IF($X$42='総括表（その１・小規模多機能型）'!$G$12,H42,IF(H42=MAX($D$42:$V$42),H42+'総括表（その１・小規模多機能型）'!$G$12-$X$42,H42))</f>
        <v>0</v>
      </c>
      <c r="I31" s="88"/>
      <c r="J31" s="79">
        <f>IF($X$42='総括表（その１・小規模多機能型）'!$G$12,J42,IF(J42=MAX($D$42:$V$42),J42+'総括表（その１・小規模多機能型）'!$G$12-$X$42,J42))</f>
        <v>0</v>
      </c>
      <c r="K31" s="88"/>
      <c r="L31" s="79">
        <f>IF($X$42='総括表（その１・小規模多機能型）'!$G$12,L42,IF(L42=MAX($D$42:$V$42),L42+'総括表（その１・小規模多機能型）'!$G$12-$X$42,L42))</f>
        <v>0</v>
      </c>
      <c r="M31" s="88"/>
      <c r="N31" s="79">
        <f>IF($X$42='総括表（その１・小規模多機能型）'!$G$12,N42,IF(N42=MAX($D$42:$V$42),N42+'総括表（その１・小規模多機能型）'!$G$12-$X$42,N42))</f>
        <v>0</v>
      </c>
      <c r="O31" s="88"/>
      <c r="P31" s="79">
        <f>IF($X$42='総括表（その１・小規模多機能型）'!$G$12,P42,IF(P42=MAX($D$42:$V$42),P42+'総括表（その１・小規模多機能型）'!$G$12-$X$42,P42))</f>
        <v>0</v>
      </c>
      <c r="Q31" s="88"/>
      <c r="R31" s="79">
        <f>IF($X$42='総括表（その１・小規模多機能型）'!$G$12,R42,IF(R42=MAX($D$42:$V$42),R42+'総括表（その１・小規模多機能型）'!$G$12-$X$42,R42))</f>
        <v>0</v>
      </c>
      <c r="S31" s="88"/>
      <c r="T31" s="79">
        <f>IF($X$42='総括表（その１・小規模多機能型）'!$G$12,T42,IF(T42=MAX($D$42:$V$42),T42+'総括表（その１・小規模多機能型）'!$G$12-$X$42,T42))</f>
        <v>0</v>
      </c>
      <c r="U31" s="88"/>
      <c r="V31" s="79">
        <f>IF($X$42='総括表（その１・小規模多機能型）'!$G$12,V42,IF(V42=MAX($D$42:$V$42),V42+'総括表（その１・小規模多機能型）'!$G$12-$X$42,V42))</f>
        <v>0</v>
      </c>
      <c r="W31" s="88"/>
      <c r="X31" s="82">
        <f t="shared" si="3"/>
        <v>0</v>
      </c>
      <c r="Y31" s="440" t="str">
        <f>IF($X$31='総括表（その１・小規模多機能型）'!$G$12," ","要修正")</f>
        <v xml:space="preserve"> </v>
      </c>
    </row>
    <row r="32" spans="1:25" ht="20.149999999999999" customHeight="1" thickBot="1" x14ac:dyDescent="0.25">
      <c r="B32" s="96" t="s">
        <v>66</v>
      </c>
      <c r="C32" s="97"/>
      <c r="D32" s="98">
        <f>SUM(D26:D31)</f>
        <v>0</v>
      </c>
      <c r="E32" s="97"/>
      <c r="F32" s="98">
        <f>SUM(F26:F31)</f>
        <v>0</v>
      </c>
      <c r="G32" s="97"/>
      <c r="H32" s="98">
        <f>SUM(H26:H31)</f>
        <v>0</v>
      </c>
      <c r="I32" s="97"/>
      <c r="J32" s="98">
        <f>SUM(J26:J31)</f>
        <v>0</v>
      </c>
      <c r="K32" s="97"/>
      <c r="L32" s="98">
        <f>SUM(L26:L31)</f>
        <v>0</v>
      </c>
      <c r="M32" s="97"/>
      <c r="N32" s="98">
        <f>SUM(N26:N31)</f>
        <v>0</v>
      </c>
      <c r="O32" s="97"/>
      <c r="P32" s="98">
        <f>SUM(P26:P31)</f>
        <v>0</v>
      </c>
      <c r="Q32" s="97"/>
      <c r="R32" s="98">
        <f>SUM(R26:R31)</f>
        <v>0</v>
      </c>
      <c r="S32" s="97"/>
      <c r="T32" s="98">
        <f>SUM(T26:T31)</f>
        <v>0</v>
      </c>
      <c r="U32" s="97"/>
      <c r="V32" s="100">
        <f>SUM(V26:V31)</f>
        <v>0</v>
      </c>
      <c r="W32" s="101"/>
      <c r="X32" s="100">
        <f>SUM(X26:X31)</f>
        <v>0</v>
      </c>
      <c r="Y32" s="441"/>
    </row>
    <row r="35" spans="2:24" hidden="1" x14ac:dyDescent="0.2"/>
    <row r="36" spans="2:24" ht="18.75" hidden="1" customHeight="1" thickBot="1" x14ac:dyDescent="0.25">
      <c r="B36" s="89"/>
      <c r="C36" s="154"/>
      <c r="D36" s="157" t="str">
        <f>D9</f>
        <v>A</v>
      </c>
      <c r="E36" s="158"/>
      <c r="F36" s="157" t="str">
        <f>F9</f>
        <v>B</v>
      </c>
      <c r="G36" s="158"/>
      <c r="H36" s="157" t="str">
        <f>H9</f>
        <v>C</v>
      </c>
      <c r="I36" s="158"/>
      <c r="J36" s="157" t="str">
        <f>J9</f>
        <v>D</v>
      </c>
      <c r="K36" s="158"/>
      <c r="L36" s="157" t="str">
        <f>L9</f>
        <v>E</v>
      </c>
      <c r="M36" s="158"/>
      <c r="N36" s="157" t="str">
        <f>N9</f>
        <v>F</v>
      </c>
      <c r="O36" s="158"/>
      <c r="P36" s="157" t="str">
        <f>P9</f>
        <v>G</v>
      </c>
      <c r="Q36" s="158"/>
      <c r="R36" s="157" t="str">
        <f>R9</f>
        <v>Ｈ</v>
      </c>
      <c r="S36" s="158"/>
      <c r="T36" s="157"/>
      <c r="U36" s="158"/>
      <c r="V36" s="179" t="str">
        <f>V9</f>
        <v>Ｊ</v>
      </c>
      <c r="W36" s="90"/>
      <c r="X36" s="91" t="s">
        <v>55</v>
      </c>
    </row>
    <row r="37" spans="2:24" ht="18.75" hidden="1" customHeight="1" x14ac:dyDescent="0.2">
      <c r="B37" s="83" t="s">
        <v>134</v>
      </c>
      <c r="C37" s="84"/>
      <c r="D37" s="92">
        <f>ROUND('総括表（その１・特養）'!$F$19*$D$18,0)</f>
        <v>0</v>
      </c>
      <c r="E37" s="93"/>
      <c r="F37" s="92">
        <f>ROUND('総括表（その１・特養）'!$F$19*$F$18,0)</f>
        <v>0</v>
      </c>
      <c r="G37" s="93"/>
      <c r="H37" s="92">
        <f>ROUND('総括表（その１・特養）'!$F$19*$H$18,0)</f>
        <v>0</v>
      </c>
      <c r="I37" s="93"/>
      <c r="J37" s="92">
        <f>ROUND('総括表（その１・特養）'!$F$19*$J$18,0)</f>
        <v>0</v>
      </c>
      <c r="K37" s="93"/>
      <c r="L37" s="92">
        <f>ROUND('総括表（その１・特養）'!$F$19*$L$18,0)</f>
        <v>0</v>
      </c>
      <c r="M37" s="93"/>
      <c r="N37" s="92">
        <f>ROUND('総括表（その１・特養）'!$F$19*$N$18,0)</f>
        <v>0</v>
      </c>
      <c r="O37" s="93"/>
      <c r="P37" s="92">
        <f>ROUND('総括表（その１・特養）'!$F$19*$P$18,0)</f>
        <v>0</v>
      </c>
      <c r="Q37" s="93"/>
      <c r="R37" s="92">
        <f>ROUND('総括表（その１・特養）'!$F$19*$R$18,0)</f>
        <v>0</v>
      </c>
      <c r="S37" s="93"/>
      <c r="T37" s="92">
        <f>ROUND('総括表（その１・特養）'!$F$19*$T$18,0)</f>
        <v>0</v>
      </c>
      <c r="U37" s="93"/>
      <c r="V37" s="92">
        <f>ROUND('総括表（その１・特養）'!$F$19*$V$18,0)</f>
        <v>0</v>
      </c>
      <c r="W37" s="84"/>
      <c r="X37" s="94">
        <f t="shared" ref="X37:X42" si="4">SUM(D37:V37)</f>
        <v>0</v>
      </c>
    </row>
    <row r="38" spans="2:24" ht="18.75" hidden="1" customHeight="1" thickBot="1" x14ac:dyDescent="0.25">
      <c r="B38" s="326" t="s">
        <v>135</v>
      </c>
      <c r="C38" s="139"/>
      <c r="D38" s="76">
        <f>ROUND('総括表（その１・特養）'!$H$12*$D$18,0)</f>
        <v>0</v>
      </c>
      <c r="E38" s="327"/>
      <c r="F38" s="76">
        <f>ROUND('総括表（その１・特養）'!$H$12*$F$18,0)</f>
        <v>0</v>
      </c>
      <c r="G38" s="327"/>
      <c r="H38" s="76">
        <f>ROUND('総括表（その１・特養）'!$H$12*$H$18,0)</f>
        <v>0</v>
      </c>
      <c r="I38" s="327"/>
      <c r="J38" s="76">
        <f>ROUND('総括表（その１・特養）'!$H$12*$J$18,0)</f>
        <v>0</v>
      </c>
      <c r="K38" s="327"/>
      <c r="L38" s="76">
        <f>ROUND('総括表（その１・特養）'!$H$12*$L$18,0)</f>
        <v>0</v>
      </c>
      <c r="M38" s="327"/>
      <c r="N38" s="76">
        <f>ROUND('総括表（その１・特養）'!$H$12*$N$18,0)</f>
        <v>0</v>
      </c>
      <c r="O38" s="327"/>
      <c r="P38" s="76">
        <f>ROUND('総括表（その１・特養）'!$H$12*$P$18,0)</f>
        <v>0</v>
      </c>
      <c r="Q38" s="327"/>
      <c r="R38" s="76">
        <f>ROUND('総括表（その１・特養）'!$H$12*$R$18,0)</f>
        <v>0</v>
      </c>
      <c r="S38" s="327"/>
      <c r="T38" s="76">
        <f>ROUND('総括表（その１・特養）'!$H$12*$T$18,0)</f>
        <v>0</v>
      </c>
      <c r="U38" s="327"/>
      <c r="V38" s="76">
        <f>ROUND('総括表（その１・特養）'!$H$12*$V$18,0)</f>
        <v>0</v>
      </c>
      <c r="W38" s="139"/>
      <c r="X38" s="82">
        <f t="shared" si="4"/>
        <v>0</v>
      </c>
    </row>
    <row r="39" spans="2:24" ht="18.75" hidden="1" customHeight="1" thickBot="1" x14ac:dyDescent="0.25">
      <c r="B39" s="60" t="s">
        <v>130</v>
      </c>
      <c r="C39" s="88"/>
      <c r="D39" s="79">
        <f>ROUND('総括表（その１・ショート）'!$G$12*$D$19,0)</f>
        <v>0</v>
      </c>
      <c r="E39" s="95"/>
      <c r="F39" s="79">
        <f>ROUND('総括表（その１・ショート）'!$G$12*$F$19,0)</f>
        <v>0</v>
      </c>
      <c r="G39" s="95"/>
      <c r="H39" s="79">
        <f>ROUND('総括表（その１・ショート）'!$G$12*$H$19,0)</f>
        <v>0</v>
      </c>
      <c r="I39" s="95"/>
      <c r="J39" s="79">
        <f>ROUND('総括表（その１・ショート）'!$G$12*$J$19,0)</f>
        <v>0</v>
      </c>
      <c r="K39" s="95"/>
      <c r="L39" s="79">
        <f>ROUND('総括表（その１・ショート）'!$G$12*$L$19,0)</f>
        <v>0</v>
      </c>
      <c r="M39" s="95"/>
      <c r="N39" s="79">
        <f>ROUND('総括表（その１・ショート）'!$G$12*$N$19,0)</f>
        <v>0</v>
      </c>
      <c r="O39" s="95"/>
      <c r="P39" s="79">
        <f>ROUND('総括表（その１・ショート）'!$G$12*$P$19,0)</f>
        <v>0</v>
      </c>
      <c r="Q39" s="95"/>
      <c r="R39" s="79">
        <f>ROUND('総括表（その１・ショート）'!$G$12*$R$19,0)</f>
        <v>0</v>
      </c>
      <c r="S39" s="95"/>
      <c r="T39" s="79">
        <f>ROUND('総括表（その１・ショート）'!$G$12*$T$19,0)</f>
        <v>0</v>
      </c>
      <c r="U39" s="95"/>
      <c r="V39" s="79">
        <f>ROUND('総括表（その１・ショート）'!$G$12*$V$19,0)</f>
        <v>0</v>
      </c>
      <c r="W39" s="88"/>
      <c r="X39" s="82">
        <f t="shared" si="4"/>
        <v>0</v>
      </c>
    </row>
    <row r="40" spans="2:24" ht="18.75" hidden="1" customHeight="1" thickBot="1" x14ac:dyDescent="0.25">
      <c r="B40" s="60" t="s">
        <v>131</v>
      </c>
      <c r="C40" s="88"/>
      <c r="D40" s="79">
        <f>ROUND('総括表（その１・デイ）'!$G$12*$D$20,0)</f>
        <v>0</v>
      </c>
      <c r="E40" s="88"/>
      <c r="F40" s="79">
        <f>ROUND('総括表（その１・デイ）'!$G$12*$F$20,0)</f>
        <v>0</v>
      </c>
      <c r="G40" s="88"/>
      <c r="H40" s="79">
        <f>ROUND('総括表（その１・デイ）'!$G$12*$H$20,0)</f>
        <v>0</v>
      </c>
      <c r="I40" s="88"/>
      <c r="J40" s="79">
        <f>ROUND('総括表（その１・デイ）'!$G$12*$J$20,0)</f>
        <v>0</v>
      </c>
      <c r="K40" s="88"/>
      <c r="L40" s="79">
        <f>ROUND('総括表（その１・デイ）'!$G$12*$L$20,0)</f>
        <v>0</v>
      </c>
      <c r="M40" s="88"/>
      <c r="N40" s="79">
        <f>ROUND('総括表（その１・デイ）'!$G$12*$N$20,0)</f>
        <v>0</v>
      </c>
      <c r="O40" s="88"/>
      <c r="P40" s="79">
        <f>ROUND('総括表（その１・デイ）'!$G$12*$P$20,0)</f>
        <v>0</v>
      </c>
      <c r="Q40" s="88"/>
      <c r="R40" s="79">
        <f>ROUND('総括表（その１・デイ）'!$G$12*$R$20,0)</f>
        <v>0</v>
      </c>
      <c r="S40" s="88"/>
      <c r="T40" s="79">
        <f>ROUND('総括表（その１・デイ）'!$G$12*$T$20,0)</f>
        <v>0</v>
      </c>
      <c r="U40" s="88"/>
      <c r="V40" s="79">
        <f>ROUND('総括表（その１・デイ）'!$G$12*$V$20,0)</f>
        <v>0</v>
      </c>
      <c r="W40" s="88"/>
      <c r="X40" s="82">
        <f t="shared" si="4"/>
        <v>0</v>
      </c>
    </row>
    <row r="41" spans="2:24" ht="18.75" hidden="1" customHeight="1" thickBot="1" x14ac:dyDescent="0.25">
      <c r="B41" s="60" t="s">
        <v>136</v>
      </c>
      <c r="C41" s="381"/>
      <c r="D41" s="390">
        <f>ROUND('総括表（その１・ヘルプ）'!$G$12*$D$21,0)</f>
        <v>0</v>
      </c>
      <c r="E41" s="381"/>
      <c r="F41" s="390">
        <f>ROUND('総括表（その１・ヘルプ）'!$G$12*$F$21,0)</f>
        <v>0</v>
      </c>
      <c r="G41" s="381"/>
      <c r="H41" s="390">
        <f>ROUND('総括表（その１・ヘルプ）'!$G$12*$H$21,0)</f>
        <v>0</v>
      </c>
      <c r="I41" s="381"/>
      <c r="J41" s="390">
        <f>ROUND('総括表（その１・ヘルプ）'!$G$12*$J$21,0)</f>
        <v>0</v>
      </c>
      <c r="K41" s="381"/>
      <c r="L41" s="390">
        <f>ROUND('総括表（その１・ヘルプ）'!$G$12*$L$21,0)</f>
        <v>0</v>
      </c>
      <c r="M41" s="381"/>
      <c r="N41" s="390">
        <f>ROUND('総括表（その１・ヘルプ）'!$G$12*$N$21,0)</f>
        <v>0</v>
      </c>
      <c r="O41" s="381"/>
      <c r="P41" s="390">
        <f>ROUND('総括表（その１・ヘルプ）'!$G$12*$P$21,0)</f>
        <v>0</v>
      </c>
      <c r="Q41" s="381"/>
      <c r="R41" s="390">
        <f>ROUND('総括表（その１・ヘルプ）'!$G$12*$R$21,0)</f>
        <v>0</v>
      </c>
      <c r="S41" s="381"/>
      <c r="T41" s="390">
        <f>ROUND('総括表（その１・ヘルプ）'!$G$12*$T$21,0)</f>
        <v>0</v>
      </c>
      <c r="U41" s="381"/>
      <c r="V41" s="390">
        <f>ROUND('総括表（その１・ヘルプ）'!$G$12*$V$21,0)</f>
        <v>0</v>
      </c>
      <c r="W41" s="381"/>
      <c r="X41" s="392">
        <f t="shared" si="4"/>
        <v>0</v>
      </c>
    </row>
    <row r="42" spans="2:24" ht="18.75" hidden="1" customHeight="1" thickBot="1" x14ac:dyDescent="0.25">
      <c r="B42" s="60" t="s">
        <v>177</v>
      </c>
      <c r="C42" s="346"/>
      <c r="D42" s="98">
        <f>ROUND('総括表（その１・小規模多機能型）'!$G$12*$D$22,0)</f>
        <v>0</v>
      </c>
      <c r="E42" s="101"/>
      <c r="F42" s="98">
        <f>ROUND('総括表（その１・小規模多機能型）'!$G$12*$F$22,0)</f>
        <v>0</v>
      </c>
      <c r="G42" s="101"/>
      <c r="H42" s="98">
        <f>ROUND('総括表（その１・小規模多機能型）'!$G$12*$H$22,0)</f>
        <v>0</v>
      </c>
      <c r="I42" s="101"/>
      <c r="J42" s="98">
        <f>ROUND('総括表（その１・小規模多機能型）'!$G$12*$J$22,0)</f>
        <v>0</v>
      </c>
      <c r="K42" s="101"/>
      <c r="L42" s="98">
        <f>ROUND('総括表（その１・小規模多機能型）'!$G$12*$L$22,0)</f>
        <v>0</v>
      </c>
      <c r="M42" s="101"/>
      <c r="N42" s="98">
        <f>ROUND('総括表（その１・小規模多機能型）'!$G$12*$N$22,0)</f>
        <v>0</v>
      </c>
      <c r="O42" s="101"/>
      <c r="P42" s="98">
        <f>ROUND('総括表（その１・小規模多機能型）'!$G$12*$P$22,0)</f>
        <v>0</v>
      </c>
      <c r="Q42" s="101"/>
      <c r="R42" s="98">
        <f>ROUND('総括表（その１・小規模多機能型）'!$G$12*$R$22,0)</f>
        <v>0</v>
      </c>
      <c r="S42" s="101"/>
      <c r="T42" s="101">
        <f>ROUND('総括表（その１・小規模多機能型）'!$G$12*$T$22,0)</f>
        <v>0</v>
      </c>
      <c r="U42" s="99"/>
      <c r="V42" s="98">
        <f>ROUND('総括表（その１・小規模多機能型）'!$G$12*$V$22,0)</f>
        <v>0</v>
      </c>
      <c r="W42" s="101"/>
      <c r="X42" s="100">
        <f t="shared" si="4"/>
        <v>0</v>
      </c>
    </row>
    <row r="43" spans="2:24" ht="18.75" hidden="1" customHeight="1" thickBot="1" x14ac:dyDescent="0.25">
      <c r="B43" s="96" t="s">
        <v>66</v>
      </c>
      <c r="C43" s="384"/>
      <c r="D43" s="79">
        <f>SUM(D37:D42)</f>
        <v>0</v>
      </c>
      <c r="E43" s="384"/>
      <c r="F43" s="79">
        <f>SUM(F37:F42)</f>
        <v>0</v>
      </c>
      <c r="G43" s="384"/>
      <c r="H43" s="79">
        <f>SUM(H37:H42)</f>
        <v>0</v>
      </c>
      <c r="I43" s="384"/>
      <c r="J43" s="79">
        <f>SUM(J37:J42)</f>
        <v>0</v>
      </c>
      <c r="K43" s="384"/>
      <c r="L43" s="79">
        <f>SUM(L37:L42)</f>
        <v>0</v>
      </c>
      <c r="M43" s="384"/>
      <c r="N43" s="79">
        <f>SUM(N37:N42)</f>
        <v>0</v>
      </c>
      <c r="O43" s="384"/>
      <c r="P43" s="79">
        <f>SUM(P37:P42)</f>
        <v>0</v>
      </c>
      <c r="Q43" s="384"/>
      <c r="R43" s="79">
        <f>SUM(R37:R42)</f>
        <v>0</v>
      </c>
      <c r="S43" s="384"/>
      <c r="T43" s="79">
        <f>SUM(T37:T42)</f>
        <v>0</v>
      </c>
      <c r="U43" s="384"/>
      <c r="V43" s="82">
        <f>SUM(V37:V42)</f>
        <v>0</v>
      </c>
      <c r="W43" s="88"/>
      <c r="X43" s="82">
        <f>SUM(X37:X42)</f>
        <v>0</v>
      </c>
    </row>
    <row r="46" spans="2:24" ht="18" customHeight="1" x14ac:dyDescent="0.2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2:24" ht="18" customHeight="1" x14ac:dyDescent="0.2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2:24" ht="18" customHeight="1" x14ac:dyDescent="0.2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spans="2:24" ht="18" customHeight="1" x14ac:dyDescent="0.2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</row>
    <row r="50" spans="2:24" ht="18" customHeight="1" x14ac:dyDescent="0.2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</row>
    <row r="51" spans="2:24" ht="18.75" customHeight="1" x14ac:dyDescent="0.2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</row>
    <row r="52" spans="2:24" ht="18.75" customHeight="1" x14ac:dyDescent="0.2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</row>
  </sheetData>
  <sheetProtection sheet="1"/>
  <phoneticPr fontId="2"/>
  <pageMargins left="0.21" right="0.2" top="0.24" bottom="0.27" header="0.2" footer="0.27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35"/>
  <sheetViews>
    <sheetView workbookViewId="0">
      <selection activeCell="D9" sqref="D9"/>
    </sheetView>
  </sheetViews>
  <sheetFormatPr defaultColWidth="9" defaultRowHeight="12" x14ac:dyDescent="0.2"/>
  <cols>
    <col min="1" max="1" width="6.08984375" style="7" customWidth="1"/>
    <col min="2" max="2" width="15.6328125" style="7" customWidth="1"/>
    <col min="3" max="3" width="10.6328125" style="7" customWidth="1"/>
    <col min="4" max="13" width="8.08984375" style="7" customWidth="1"/>
    <col min="14" max="14" width="10" style="7" customWidth="1"/>
    <col min="15" max="16" width="8.08984375" style="7" customWidth="1"/>
    <col min="17" max="17" width="9.26953125" style="7" customWidth="1"/>
    <col min="18" max="18" width="10.26953125" style="7" customWidth="1"/>
    <col min="19" max="16384" width="9" style="7"/>
  </cols>
  <sheetData>
    <row r="1" spans="1:20" ht="18" customHeight="1" x14ac:dyDescent="0.2">
      <c r="A1" s="6" t="s">
        <v>69</v>
      </c>
      <c r="B1" s="6"/>
    </row>
    <row r="2" spans="1:20" ht="18" customHeight="1" thickBot="1" x14ac:dyDescent="0.25"/>
    <row r="3" spans="1:20" ht="18" customHeight="1" thickBot="1" x14ac:dyDescent="0.25">
      <c r="A3" s="144" t="s">
        <v>4</v>
      </c>
      <c r="B3" s="148"/>
      <c r="C3" s="146"/>
      <c r="D3" s="147">
        <f>'総括表（その１・特養）'!C3</f>
        <v>0</v>
      </c>
      <c r="E3" s="55"/>
      <c r="F3" s="55"/>
      <c r="G3" s="56"/>
      <c r="K3" s="9"/>
      <c r="M3" s="9"/>
    </row>
    <row r="4" spans="1:20" ht="18" customHeight="1" thickBot="1" x14ac:dyDescent="0.25">
      <c r="A4" s="39" t="s">
        <v>167</v>
      </c>
      <c r="B4" s="102"/>
      <c r="C4" s="56"/>
      <c r="D4" s="147">
        <f>'総括表（その１・特養）'!C4</f>
        <v>0</v>
      </c>
      <c r="E4" s="55"/>
      <c r="F4" s="55"/>
      <c r="G4" s="56"/>
      <c r="K4" s="9"/>
      <c r="M4" s="9"/>
      <c r="T4" s="9"/>
    </row>
    <row r="5" spans="1:20" ht="18" customHeight="1" thickBot="1" x14ac:dyDescent="0.25">
      <c r="K5" s="12"/>
      <c r="M5" s="12"/>
      <c r="R5" s="12" t="s">
        <v>32</v>
      </c>
    </row>
    <row r="6" spans="1:20" ht="18" customHeight="1" x14ac:dyDescent="0.2">
      <c r="A6" s="65"/>
      <c r="B6" s="103"/>
      <c r="C6" s="66"/>
      <c r="D6" s="115"/>
      <c r="E6" s="106"/>
      <c r="F6" s="106"/>
      <c r="G6" s="106"/>
      <c r="H6" s="106"/>
      <c r="I6" s="106"/>
      <c r="J6" s="106"/>
      <c r="K6" s="103"/>
      <c r="L6" s="106"/>
      <c r="M6" s="103"/>
      <c r="N6" s="106" t="s">
        <v>86</v>
      </c>
      <c r="O6" s="107"/>
      <c r="P6" s="107"/>
      <c r="Q6" s="107" t="s">
        <v>87</v>
      </c>
      <c r="R6" s="108" t="s">
        <v>80</v>
      </c>
    </row>
    <row r="7" spans="1:20" ht="18" customHeight="1" x14ac:dyDescent="0.2">
      <c r="A7" s="535" t="s">
        <v>33</v>
      </c>
      <c r="B7" s="536"/>
      <c r="C7" s="537"/>
      <c r="D7" s="116" t="s">
        <v>34</v>
      </c>
      <c r="E7" s="109" t="s">
        <v>35</v>
      </c>
      <c r="F7" s="109" t="s">
        <v>36</v>
      </c>
      <c r="G7" s="109" t="s">
        <v>37</v>
      </c>
      <c r="H7" s="109" t="s">
        <v>38</v>
      </c>
      <c r="I7" s="109" t="s">
        <v>39</v>
      </c>
      <c r="J7" s="109" t="s">
        <v>40</v>
      </c>
      <c r="K7" s="104" t="s">
        <v>41</v>
      </c>
      <c r="L7" s="109" t="s">
        <v>84</v>
      </c>
      <c r="M7" s="104" t="s">
        <v>85</v>
      </c>
      <c r="N7" s="109" t="s">
        <v>81</v>
      </c>
      <c r="O7" s="110" t="s">
        <v>185</v>
      </c>
      <c r="P7" s="110" t="s">
        <v>186</v>
      </c>
      <c r="Q7" s="110" t="s">
        <v>188</v>
      </c>
      <c r="R7" s="111" t="s">
        <v>82</v>
      </c>
    </row>
    <row r="8" spans="1:20" ht="18" customHeight="1" thickBot="1" x14ac:dyDescent="0.25">
      <c r="A8" s="67"/>
      <c r="B8" s="62"/>
      <c r="C8" s="68"/>
      <c r="D8" s="117"/>
      <c r="E8" s="112"/>
      <c r="F8" s="112"/>
      <c r="G8" s="112"/>
      <c r="H8" s="112"/>
      <c r="I8" s="112"/>
      <c r="J8" s="112"/>
      <c r="K8" s="62"/>
      <c r="L8" s="112"/>
      <c r="M8" s="62"/>
      <c r="N8" s="180" t="s">
        <v>83</v>
      </c>
      <c r="O8" s="426"/>
      <c r="P8" s="426"/>
      <c r="Q8" s="181" t="s">
        <v>187</v>
      </c>
      <c r="R8" s="182" t="s">
        <v>44</v>
      </c>
    </row>
    <row r="9" spans="1:20" ht="18" customHeight="1" x14ac:dyDescent="0.2">
      <c r="A9" s="541" t="s">
        <v>148</v>
      </c>
      <c r="B9" s="538">
        <f>'軽減実績管理表（特養）'!C3</f>
        <v>0</v>
      </c>
      <c r="C9" s="84" t="s">
        <v>50</v>
      </c>
      <c r="D9" s="286"/>
      <c r="E9" s="286"/>
      <c r="F9" s="286"/>
      <c r="G9" s="286"/>
      <c r="H9" s="286"/>
      <c r="I9" s="286"/>
      <c r="J9" s="286"/>
      <c r="K9" s="286"/>
      <c r="L9" s="286"/>
      <c r="M9" s="286"/>
      <c r="N9" s="84">
        <f>SUM(D9:M9)</f>
        <v>0</v>
      </c>
      <c r="O9" s="423"/>
      <c r="P9" s="423"/>
      <c r="Q9" s="84">
        <f>SUM(O9:P9)</f>
        <v>0</v>
      </c>
      <c r="R9" s="393">
        <f>N9+Q9</f>
        <v>0</v>
      </c>
    </row>
    <row r="10" spans="1:20" ht="18" customHeight="1" x14ac:dyDescent="0.2">
      <c r="A10" s="542"/>
      <c r="B10" s="539"/>
      <c r="C10" s="138" t="s">
        <v>122</v>
      </c>
      <c r="D10" s="287"/>
      <c r="E10" s="287"/>
      <c r="F10" s="287"/>
      <c r="G10" s="287"/>
      <c r="H10" s="287"/>
      <c r="I10" s="287"/>
      <c r="J10" s="287"/>
      <c r="K10" s="287"/>
      <c r="L10" s="287"/>
      <c r="M10" s="287"/>
      <c r="N10" s="138">
        <f>SUM(D10:M10)</f>
        <v>0</v>
      </c>
      <c r="O10" s="424"/>
      <c r="P10" s="424"/>
      <c r="Q10" s="138">
        <f>SUM(O10:P10)</f>
        <v>0</v>
      </c>
      <c r="R10" s="114">
        <f>N10+Q10</f>
        <v>0</v>
      </c>
    </row>
    <row r="11" spans="1:20" ht="18" customHeight="1" x14ac:dyDescent="0.2">
      <c r="A11" s="542"/>
      <c r="B11" s="539"/>
      <c r="C11" s="138" t="s">
        <v>121</v>
      </c>
      <c r="D11" s="287"/>
      <c r="E11" s="287"/>
      <c r="F11" s="287"/>
      <c r="G11" s="287"/>
      <c r="H11" s="287"/>
      <c r="I11" s="287"/>
      <c r="J11" s="287"/>
      <c r="K11" s="287"/>
      <c r="L11" s="287"/>
      <c r="M11" s="287"/>
      <c r="N11" s="138">
        <f>SUM(D11:M11)</f>
        <v>0</v>
      </c>
      <c r="O11" s="424"/>
      <c r="P11" s="424"/>
      <c r="Q11" s="138">
        <f>SUM(O11:P11)</f>
        <v>0</v>
      </c>
      <c r="R11" s="114">
        <f>N11+Q11</f>
        <v>0</v>
      </c>
    </row>
    <row r="12" spans="1:20" ht="18" customHeight="1" thickBot="1" x14ac:dyDescent="0.25">
      <c r="A12" s="543"/>
      <c r="B12" s="540"/>
      <c r="C12" s="384" t="s">
        <v>42</v>
      </c>
      <c r="D12" s="427">
        <f>SUM(D9:D11)</f>
        <v>0</v>
      </c>
      <c r="E12" s="427">
        <f>SUM(E9:E11)</f>
        <v>0</v>
      </c>
      <c r="F12" s="427">
        <f t="shared" ref="F12:K12" si="0">SUM(F9:F11)</f>
        <v>0</v>
      </c>
      <c r="G12" s="427">
        <f t="shared" si="0"/>
        <v>0</v>
      </c>
      <c r="H12" s="427">
        <f t="shared" si="0"/>
        <v>0</v>
      </c>
      <c r="I12" s="427">
        <f t="shared" si="0"/>
        <v>0</v>
      </c>
      <c r="J12" s="427">
        <f t="shared" si="0"/>
        <v>0</v>
      </c>
      <c r="K12" s="427">
        <f t="shared" si="0"/>
        <v>0</v>
      </c>
      <c r="L12" s="427">
        <f t="shared" ref="L12:R12" si="1">SUM(L9:L11)</f>
        <v>0</v>
      </c>
      <c r="M12" s="427">
        <f t="shared" si="1"/>
        <v>0</v>
      </c>
      <c r="N12" s="88">
        <f t="shared" si="1"/>
        <v>0</v>
      </c>
      <c r="O12" s="427">
        <f t="shared" si="1"/>
        <v>0</v>
      </c>
      <c r="P12" s="427">
        <f t="shared" si="1"/>
        <v>0</v>
      </c>
      <c r="Q12" s="88">
        <f t="shared" si="1"/>
        <v>0</v>
      </c>
      <c r="R12" s="427">
        <f t="shared" si="1"/>
        <v>0</v>
      </c>
    </row>
    <row r="13" spans="1:20" ht="18" customHeight="1" x14ac:dyDescent="0.2">
      <c r="A13" s="544" t="s">
        <v>149</v>
      </c>
      <c r="B13" s="545">
        <f>'軽減実績管理表（ショート）'!C3</f>
        <v>0</v>
      </c>
      <c r="C13" s="138" t="s">
        <v>57</v>
      </c>
      <c r="D13" s="287"/>
      <c r="E13" s="287"/>
      <c r="F13" s="287"/>
      <c r="G13" s="287"/>
      <c r="H13" s="287"/>
      <c r="I13" s="287"/>
      <c r="J13" s="287"/>
      <c r="K13" s="287"/>
      <c r="L13" s="287"/>
      <c r="M13" s="287"/>
      <c r="N13" s="138">
        <f>SUM(D13:M13)</f>
        <v>0</v>
      </c>
      <c r="O13" s="424"/>
      <c r="P13" s="424"/>
      <c r="Q13" s="138">
        <f>SUM(O13:P13)</f>
        <v>0</v>
      </c>
      <c r="R13" s="114">
        <f>N13+Q13</f>
        <v>0</v>
      </c>
    </row>
    <row r="14" spans="1:20" ht="18" customHeight="1" x14ac:dyDescent="0.2">
      <c r="A14" s="542"/>
      <c r="B14" s="539"/>
      <c r="C14" s="382" t="s">
        <v>122</v>
      </c>
      <c r="D14" s="288"/>
      <c r="E14" s="288"/>
      <c r="F14" s="288"/>
      <c r="G14" s="288"/>
      <c r="H14" s="288"/>
      <c r="I14" s="288"/>
      <c r="J14" s="288"/>
      <c r="K14" s="288"/>
      <c r="L14" s="288"/>
      <c r="M14" s="288"/>
      <c r="N14" s="138">
        <f>SUM(D14:M14)</f>
        <v>0</v>
      </c>
      <c r="O14" s="424"/>
      <c r="P14" s="424"/>
      <c r="Q14" s="138">
        <f>SUM(O14:P14)</f>
        <v>0</v>
      </c>
      <c r="R14" s="114">
        <f>N14+Q14</f>
        <v>0</v>
      </c>
    </row>
    <row r="15" spans="1:20" ht="18" customHeight="1" x14ac:dyDescent="0.2">
      <c r="A15" s="542"/>
      <c r="B15" s="539"/>
      <c r="C15" s="382" t="s">
        <v>176</v>
      </c>
      <c r="D15" s="288"/>
      <c r="E15" s="288"/>
      <c r="F15" s="288"/>
      <c r="G15" s="288"/>
      <c r="H15" s="288"/>
      <c r="I15" s="288"/>
      <c r="J15" s="288"/>
      <c r="K15" s="288"/>
      <c r="L15" s="288"/>
      <c r="M15" s="288"/>
      <c r="N15" s="138">
        <f>SUM(D15:M15)</f>
        <v>0</v>
      </c>
      <c r="O15" s="424"/>
      <c r="P15" s="424"/>
      <c r="Q15" s="138">
        <f>SUM(O15:P15)</f>
        <v>0</v>
      </c>
      <c r="R15" s="114">
        <f>N15+Q15</f>
        <v>0</v>
      </c>
    </row>
    <row r="16" spans="1:20" ht="18" customHeight="1" thickBot="1" x14ac:dyDescent="0.25">
      <c r="A16" s="542"/>
      <c r="B16" s="539"/>
      <c r="C16" s="428" t="s">
        <v>42</v>
      </c>
      <c r="D16" s="345">
        <f>SUM(D13:D15)</f>
        <v>0</v>
      </c>
      <c r="E16" s="345">
        <f t="shared" ref="E16:M16" si="2">SUM(E13:E15)</f>
        <v>0</v>
      </c>
      <c r="F16" s="345">
        <f t="shared" si="2"/>
        <v>0</v>
      </c>
      <c r="G16" s="345">
        <f t="shared" si="2"/>
        <v>0</v>
      </c>
      <c r="H16" s="345">
        <f t="shared" si="2"/>
        <v>0</v>
      </c>
      <c r="I16" s="345">
        <f t="shared" si="2"/>
        <v>0</v>
      </c>
      <c r="J16" s="345">
        <f t="shared" si="2"/>
        <v>0</v>
      </c>
      <c r="K16" s="345">
        <f t="shared" si="2"/>
        <v>0</v>
      </c>
      <c r="L16" s="345">
        <f t="shared" si="2"/>
        <v>0</v>
      </c>
      <c r="M16" s="345">
        <f t="shared" si="2"/>
        <v>0</v>
      </c>
      <c r="N16" s="387">
        <f>SUM(N13:N15)</f>
        <v>0</v>
      </c>
      <c r="O16" s="345">
        <f>SUM(O13:O15)</f>
        <v>0</v>
      </c>
      <c r="P16" s="345">
        <f>SUM(P13:P15)</f>
        <v>0</v>
      </c>
      <c r="Q16" s="387">
        <f>SUM(Q13:Q15)</f>
        <v>0</v>
      </c>
      <c r="R16" s="345">
        <f>SUM(R13:R15)</f>
        <v>0</v>
      </c>
    </row>
    <row r="17" spans="1:18" ht="18" customHeight="1" x14ac:dyDescent="0.2">
      <c r="A17" s="541" t="s">
        <v>150</v>
      </c>
      <c r="B17" s="555">
        <f>'軽減実績管理表（デイ）'!C3</f>
        <v>0</v>
      </c>
      <c r="C17" s="84" t="s">
        <v>57</v>
      </c>
      <c r="D17" s="286"/>
      <c r="E17" s="286"/>
      <c r="F17" s="286"/>
      <c r="G17" s="286"/>
      <c r="H17" s="286"/>
      <c r="I17" s="286"/>
      <c r="J17" s="286"/>
      <c r="K17" s="286"/>
      <c r="L17" s="286"/>
      <c r="M17" s="286"/>
      <c r="N17" s="84">
        <f>SUM(D17:M17)</f>
        <v>0</v>
      </c>
      <c r="O17" s="423"/>
      <c r="P17" s="423"/>
      <c r="Q17" s="84">
        <f>SUM(O17:P17)</f>
        <v>0</v>
      </c>
      <c r="R17" s="393">
        <f>N17+Q17</f>
        <v>0</v>
      </c>
    </row>
    <row r="18" spans="1:18" ht="18" customHeight="1" x14ac:dyDescent="0.2">
      <c r="A18" s="542"/>
      <c r="B18" s="556"/>
      <c r="C18" s="387" t="s">
        <v>122</v>
      </c>
      <c r="D18" s="289"/>
      <c r="E18" s="289"/>
      <c r="F18" s="289"/>
      <c r="G18" s="289"/>
      <c r="H18" s="289"/>
      <c r="I18" s="289"/>
      <c r="J18" s="289"/>
      <c r="K18" s="289"/>
      <c r="L18" s="289"/>
      <c r="M18" s="289"/>
      <c r="N18" s="138">
        <f>SUM(D18:M18)</f>
        <v>0</v>
      </c>
      <c r="O18" s="424"/>
      <c r="P18" s="424"/>
      <c r="Q18" s="138">
        <f>SUM(O18:P18)</f>
        <v>0</v>
      </c>
      <c r="R18" s="114">
        <f>N18+Q18</f>
        <v>0</v>
      </c>
    </row>
    <row r="19" spans="1:18" ht="18" customHeight="1" x14ac:dyDescent="0.2">
      <c r="A19" s="542"/>
      <c r="B19" s="556"/>
      <c r="C19" s="388"/>
      <c r="D19" s="385"/>
      <c r="E19" s="385"/>
      <c r="F19" s="385"/>
      <c r="G19" s="385"/>
      <c r="H19" s="385"/>
      <c r="I19" s="385"/>
      <c r="J19" s="385"/>
      <c r="K19" s="385"/>
      <c r="L19" s="385"/>
      <c r="M19" s="385"/>
      <c r="N19" s="422">
        <f>SUM(D19:M19)</f>
        <v>0</v>
      </c>
      <c r="O19" s="417"/>
      <c r="P19" s="417"/>
      <c r="Q19" s="422"/>
      <c r="R19" s="417"/>
    </row>
    <row r="20" spans="1:18" ht="18" customHeight="1" thickBot="1" x14ac:dyDescent="0.25">
      <c r="A20" s="543"/>
      <c r="B20" s="557"/>
      <c r="C20" s="429" t="s">
        <v>42</v>
      </c>
      <c r="D20" s="140">
        <f>SUM(D17:D19)</f>
        <v>0</v>
      </c>
      <c r="E20" s="140">
        <f t="shared" ref="E20:M20" si="3">SUM(E17:E19)</f>
        <v>0</v>
      </c>
      <c r="F20" s="140">
        <f t="shared" si="3"/>
        <v>0</v>
      </c>
      <c r="G20" s="140">
        <f t="shared" si="3"/>
        <v>0</v>
      </c>
      <c r="H20" s="140">
        <f t="shared" si="3"/>
        <v>0</v>
      </c>
      <c r="I20" s="140">
        <f t="shared" si="3"/>
        <v>0</v>
      </c>
      <c r="J20" s="140">
        <f t="shared" si="3"/>
        <v>0</v>
      </c>
      <c r="K20" s="140">
        <f t="shared" si="3"/>
        <v>0</v>
      </c>
      <c r="L20" s="140">
        <f t="shared" si="3"/>
        <v>0</v>
      </c>
      <c r="M20" s="140">
        <f t="shared" si="3"/>
        <v>0</v>
      </c>
      <c r="N20" s="139">
        <f>SUM(N17:N18)</f>
        <v>0</v>
      </c>
      <c r="O20" s="140">
        <f>SUM(O17:O19)</f>
        <v>0</v>
      </c>
      <c r="P20" s="140">
        <f>SUM(P17:P19)</f>
        <v>0</v>
      </c>
      <c r="Q20" s="139">
        <f>SUM(Q17:Q18)</f>
        <v>0</v>
      </c>
      <c r="R20" s="140">
        <f>SUM(R17:R18)</f>
        <v>0</v>
      </c>
    </row>
    <row r="21" spans="1:18" ht="18" customHeight="1" x14ac:dyDescent="0.2">
      <c r="A21" s="544" t="s">
        <v>151</v>
      </c>
      <c r="B21" s="558">
        <f>'軽減実績管理表（ヘルプ）'!C3</f>
        <v>0</v>
      </c>
      <c r="C21" s="113" t="s">
        <v>57</v>
      </c>
      <c r="D21" s="287"/>
      <c r="E21" s="287"/>
      <c r="F21" s="287"/>
      <c r="G21" s="287"/>
      <c r="H21" s="287"/>
      <c r="I21" s="287"/>
      <c r="J21" s="287"/>
      <c r="K21" s="287"/>
      <c r="L21" s="287"/>
      <c r="M21" s="287"/>
      <c r="N21" s="138">
        <f>SUM(D21:M21)</f>
        <v>0</v>
      </c>
      <c r="O21" s="424"/>
      <c r="P21" s="424"/>
      <c r="Q21" s="138">
        <f>SUM(O21:P21)</f>
        <v>0</v>
      </c>
      <c r="R21" s="114">
        <f>N21+Q21</f>
        <v>0</v>
      </c>
    </row>
    <row r="22" spans="1:18" ht="18" customHeight="1" x14ac:dyDescent="0.2">
      <c r="A22" s="542"/>
      <c r="B22" s="559"/>
      <c r="C22" s="418"/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20"/>
      <c r="O22" s="421"/>
      <c r="P22" s="421"/>
      <c r="Q22" s="420"/>
      <c r="R22" s="421"/>
    </row>
    <row r="23" spans="1:18" ht="18" customHeight="1" thickBot="1" x14ac:dyDescent="0.25">
      <c r="A23" s="542"/>
      <c r="B23" s="559"/>
      <c r="C23" s="430" t="s">
        <v>137</v>
      </c>
      <c r="D23" s="386">
        <f>D21</f>
        <v>0</v>
      </c>
      <c r="E23" s="386">
        <f t="shared" ref="E23:M23" si="4">E21</f>
        <v>0</v>
      </c>
      <c r="F23" s="386">
        <f t="shared" si="4"/>
        <v>0</v>
      </c>
      <c r="G23" s="386">
        <f t="shared" si="4"/>
        <v>0</v>
      </c>
      <c r="H23" s="386">
        <f t="shared" si="4"/>
        <v>0</v>
      </c>
      <c r="I23" s="386">
        <f t="shared" si="4"/>
        <v>0</v>
      </c>
      <c r="J23" s="386">
        <f t="shared" si="4"/>
        <v>0</v>
      </c>
      <c r="K23" s="386">
        <f t="shared" si="4"/>
        <v>0</v>
      </c>
      <c r="L23" s="386">
        <f t="shared" si="4"/>
        <v>0</v>
      </c>
      <c r="M23" s="386">
        <f t="shared" si="4"/>
        <v>0</v>
      </c>
      <c r="N23" s="381">
        <f>N21</f>
        <v>0</v>
      </c>
      <c r="O23" s="391">
        <f>SUM(O21:O22)</f>
        <v>0</v>
      </c>
      <c r="P23" s="391">
        <f>SUM(P21:P22)</f>
        <v>0</v>
      </c>
      <c r="Q23" s="381">
        <f>Q21</f>
        <v>0</v>
      </c>
      <c r="R23" s="391">
        <f>R21</f>
        <v>0</v>
      </c>
    </row>
    <row r="24" spans="1:18" ht="18" customHeight="1" x14ac:dyDescent="0.2">
      <c r="A24" s="560" t="s">
        <v>177</v>
      </c>
      <c r="B24" s="563">
        <f>'軽減実績管理表（小規模多機能型）'!C3</f>
        <v>0</v>
      </c>
      <c r="C24" s="398" t="s">
        <v>178</v>
      </c>
      <c r="D24" s="431"/>
      <c r="E24" s="431"/>
      <c r="F24" s="431"/>
      <c r="G24" s="431"/>
      <c r="H24" s="431"/>
      <c r="I24" s="431"/>
      <c r="J24" s="431"/>
      <c r="K24" s="431"/>
      <c r="L24" s="431"/>
      <c r="M24" s="431"/>
      <c r="N24" s="84">
        <f>SUM(D24:M24)</f>
        <v>0</v>
      </c>
      <c r="O24" s="423"/>
      <c r="P24" s="423"/>
      <c r="Q24" s="84">
        <f>SUM(O24:P24)</f>
        <v>0</v>
      </c>
      <c r="R24" s="393">
        <f>N24+Q24</f>
        <v>0</v>
      </c>
    </row>
    <row r="25" spans="1:18" ht="18" customHeight="1" x14ac:dyDescent="0.2">
      <c r="A25" s="561"/>
      <c r="B25" s="564"/>
      <c r="C25" s="399" t="s">
        <v>122</v>
      </c>
      <c r="D25" s="389"/>
      <c r="E25" s="389"/>
      <c r="F25" s="389"/>
      <c r="G25" s="389"/>
      <c r="H25" s="389"/>
      <c r="I25" s="389"/>
      <c r="J25" s="389"/>
      <c r="K25" s="389"/>
      <c r="L25" s="389"/>
      <c r="M25" s="389"/>
      <c r="N25" s="382">
        <f>SUM(D25:M25)</f>
        <v>0</v>
      </c>
      <c r="O25" s="425"/>
      <c r="P25" s="425"/>
      <c r="Q25" s="382">
        <f>SUM(O25:P25)</f>
        <v>0</v>
      </c>
      <c r="R25" s="105">
        <f>N25+Q25</f>
        <v>0</v>
      </c>
    </row>
    <row r="26" spans="1:18" ht="18" customHeight="1" x14ac:dyDescent="0.2">
      <c r="A26" s="561"/>
      <c r="B26" s="564"/>
      <c r="C26" s="399" t="s">
        <v>165</v>
      </c>
      <c r="D26" s="389"/>
      <c r="E26" s="389"/>
      <c r="F26" s="389"/>
      <c r="G26" s="389"/>
      <c r="H26" s="389"/>
      <c r="I26" s="389"/>
      <c r="J26" s="389"/>
      <c r="K26" s="389"/>
      <c r="L26" s="389"/>
      <c r="M26" s="389"/>
      <c r="N26" s="382">
        <f>SUM(D26:M26)</f>
        <v>0</v>
      </c>
      <c r="O26" s="425"/>
      <c r="P26" s="425"/>
      <c r="Q26" s="382">
        <f>SUM(O26:P26)</f>
        <v>0</v>
      </c>
      <c r="R26" s="105">
        <f>N26+Q26</f>
        <v>0</v>
      </c>
    </row>
    <row r="27" spans="1:18" ht="18" customHeight="1" thickBot="1" x14ac:dyDescent="0.25">
      <c r="A27" s="562"/>
      <c r="B27" s="565"/>
      <c r="C27" s="394" t="s">
        <v>137</v>
      </c>
      <c r="D27" s="395">
        <f>SUM(D24:D26)</f>
        <v>0</v>
      </c>
      <c r="E27" s="395">
        <f t="shared" ref="E27:M27" si="5">SUM(E24:E26)</f>
        <v>0</v>
      </c>
      <c r="F27" s="395">
        <f t="shared" si="5"/>
        <v>0</v>
      </c>
      <c r="G27" s="395">
        <f t="shared" si="5"/>
        <v>0</v>
      </c>
      <c r="H27" s="395">
        <f t="shared" si="5"/>
        <v>0</v>
      </c>
      <c r="I27" s="395">
        <f t="shared" si="5"/>
        <v>0</v>
      </c>
      <c r="J27" s="395">
        <f t="shared" si="5"/>
        <v>0</v>
      </c>
      <c r="K27" s="395">
        <f t="shared" si="5"/>
        <v>0</v>
      </c>
      <c r="L27" s="395">
        <f t="shared" si="5"/>
        <v>0</v>
      </c>
      <c r="M27" s="395">
        <f t="shared" si="5"/>
        <v>0</v>
      </c>
      <c r="N27" s="432">
        <f>SUM(N24:N26)</f>
        <v>0</v>
      </c>
      <c r="O27" s="395">
        <f>SUM(O24:O26)</f>
        <v>0</v>
      </c>
      <c r="P27" s="395">
        <f>SUM(P24:P26)</f>
        <v>0</v>
      </c>
      <c r="Q27" s="396">
        <f>SUM(Q24:Q26)</f>
        <v>0</v>
      </c>
      <c r="R27" s="395">
        <f>SUM(R24:R26)</f>
        <v>0</v>
      </c>
    </row>
    <row r="28" spans="1:18" ht="18" customHeight="1" thickBot="1" x14ac:dyDescent="0.25">
      <c r="A28" s="566" t="s">
        <v>58</v>
      </c>
      <c r="B28" s="567"/>
      <c r="C28" s="567"/>
      <c r="D28" s="427">
        <f>D12+D16+D20+D23+D27</f>
        <v>0</v>
      </c>
      <c r="E28" s="427">
        <f t="shared" ref="E28:M28" si="6">E12+E16+E20+E23+E27</f>
        <v>0</v>
      </c>
      <c r="F28" s="427">
        <f t="shared" si="6"/>
        <v>0</v>
      </c>
      <c r="G28" s="427">
        <f t="shared" si="6"/>
        <v>0</v>
      </c>
      <c r="H28" s="427">
        <f t="shared" si="6"/>
        <v>0</v>
      </c>
      <c r="I28" s="427">
        <f t="shared" si="6"/>
        <v>0</v>
      </c>
      <c r="J28" s="427">
        <f t="shared" si="6"/>
        <v>0</v>
      </c>
      <c r="K28" s="427">
        <f t="shared" si="6"/>
        <v>0</v>
      </c>
      <c r="L28" s="427">
        <f t="shared" si="6"/>
        <v>0</v>
      </c>
      <c r="M28" s="427">
        <f t="shared" si="6"/>
        <v>0</v>
      </c>
      <c r="N28" s="141">
        <f>N12+N16+N20+N23+N27</f>
        <v>0</v>
      </c>
      <c r="O28" s="141">
        <f>O12+O16+O20+O23+O27</f>
        <v>0</v>
      </c>
      <c r="P28" s="141">
        <f>P12+P16+P20+P23+P27</f>
        <v>0</v>
      </c>
      <c r="Q28" s="79">
        <f>Q12+Q16+Q20+Q23+Q27</f>
        <v>0</v>
      </c>
      <c r="R28" s="81">
        <f>R12+R16+R20+R23+R27</f>
        <v>0</v>
      </c>
    </row>
    <row r="29" spans="1:18" ht="24" customHeight="1" x14ac:dyDescent="0.2">
      <c r="H29" s="177"/>
    </row>
    <row r="30" spans="1:18" ht="16" customHeight="1" thickBot="1" x14ac:dyDescent="0.25">
      <c r="H30" s="177" t="s">
        <v>70</v>
      </c>
      <c r="K30" s="178"/>
      <c r="M30" s="178"/>
      <c r="N30" s="178"/>
      <c r="O30" s="178"/>
      <c r="P30" s="178"/>
      <c r="Q30" s="178"/>
      <c r="R30" s="178"/>
    </row>
    <row r="31" spans="1:18" ht="16" customHeight="1" x14ac:dyDescent="0.2">
      <c r="H31" s="546"/>
      <c r="I31" s="547"/>
      <c r="J31" s="547"/>
      <c r="K31" s="547"/>
      <c r="L31" s="547"/>
      <c r="M31" s="547"/>
      <c r="N31" s="547"/>
      <c r="O31" s="547"/>
      <c r="P31" s="547"/>
      <c r="Q31" s="547"/>
      <c r="R31" s="548"/>
    </row>
    <row r="32" spans="1:18" ht="16" customHeight="1" x14ac:dyDescent="0.2">
      <c r="H32" s="549"/>
      <c r="I32" s="550"/>
      <c r="J32" s="550"/>
      <c r="K32" s="550"/>
      <c r="L32" s="550"/>
      <c r="M32" s="550"/>
      <c r="N32" s="550"/>
      <c r="O32" s="550"/>
      <c r="P32" s="550"/>
      <c r="Q32" s="550"/>
      <c r="R32" s="551"/>
    </row>
    <row r="33" spans="8:18" ht="16" customHeight="1" x14ac:dyDescent="0.2">
      <c r="H33" s="549"/>
      <c r="I33" s="550"/>
      <c r="J33" s="550"/>
      <c r="K33" s="550"/>
      <c r="L33" s="550"/>
      <c r="M33" s="550"/>
      <c r="N33" s="550"/>
      <c r="O33" s="550"/>
      <c r="P33" s="550"/>
      <c r="Q33" s="550"/>
      <c r="R33" s="551"/>
    </row>
    <row r="34" spans="8:18" ht="16" customHeight="1" x14ac:dyDescent="0.2">
      <c r="H34" s="549"/>
      <c r="I34" s="550"/>
      <c r="J34" s="550"/>
      <c r="K34" s="550"/>
      <c r="L34" s="550"/>
      <c r="M34" s="550"/>
      <c r="N34" s="550"/>
      <c r="O34" s="550"/>
      <c r="P34" s="550"/>
      <c r="Q34" s="550"/>
      <c r="R34" s="551"/>
    </row>
    <row r="35" spans="8:18" ht="16" customHeight="1" thickBot="1" x14ac:dyDescent="0.25">
      <c r="H35" s="552"/>
      <c r="I35" s="553"/>
      <c r="J35" s="553"/>
      <c r="K35" s="553"/>
      <c r="L35" s="553"/>
      <c r="M35" s="553"/>
      <c r="N35" s="553"/>
      <c r="O35" s="553"/>
      <c r="P35" s="553"/>
      <c r="Q35" s="553"/>
      <c r="R35" s="554"/>
    </row>
  </sheetData>
  <sheetProtection sheet="1" objects="1" scenarios="1"/>
  <mergeCells count="13">
    <mergeCell ref="H31:R35"/>
    <mergeCell ref="A17:A20"/>
    <mergeCell ref="B17:B20"/>
    <mergeCell ref="A21:A23"/>
    <mergeCell ref="B21:B23"/>
    <mergeCell ref="A24:A27"/>
    <mergeCell ref="B24:B27"/>
    <mergeCell ref="A28:C28"/>
    <mergeCell ref="A7:C7"/>
    <mergeCell ref="B9:B12"/>
    <mergeCell ref="A9:A12"/>
    <mergeCell ref="A13:A16"/>
    <mergeCell ref="B13:B16"/>
  </mergeCells>
  <phoneticPr fontId="2"/>
  <pageMargins left="0.23622047244094491" right="0.21" top="0.36" bottom="0.34" header="0.21" footer="0.27"/>
  <pageSetup paperSize="9" scale="9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5</vt:i4>
      </vt:variant>
    </vt:vector>
  </HeadingPairs>
  <TitlesOfParts>
    <vt:vector size="19" baseType="lpstr">
      <vt:lpstr>所要額調書</vt:lpstr>
      <vt:lpstr>精算額調書</vt:lpstr>
      <vt:lpstr>総括表（その１・特養）</vt:lpstr>
      <vt:lpstr>総括表（その１・ショート）</vt:lpstr>
      <vt:lpstr>総括表（その１・デイ）</vt:lpstr>
      <vt:lpstr>総括表（その１・ヘルプ）</vt:lpstr>
      <vt:lpstr>総括表（その１・小規模多機能型）</vt:lpstr>
      <vt:lpstr>総括表（その２）</vt:lpstr>
      <vt:lpstr>本来収入額算出表</vt:lpstr>
      <vt:lpstr>軽減実績管理表（特養）</vt:lpstr>
      <vt:lpstr>軽減実績管理表（ショート）</vt:lpstr>
      <vt:lpstr>軽減実績管理表（デイ）</vt:lpstr>
      <vt:lpstr>軽減実績管理表（ヘルプ）</vt:lpstr>
      <vt:lpstr>軽減実績管理表（小規模多機能型）</vt:lpstr>
      <vt:lpstr>'軽減実績管理表（ショート）'!Print_Titles</vt:lpstr>
      <vt:lpstr>'軽減実績管理表（デイ）'!Print_Titles</vt:lpstr>
      <vt:lpstr>'軽減実績管理表（ヘルプ）'!Print_Titles</vt:lpstr>
      <vt:lpstr>'軽減実績管理表（小規模多機能型）'!Print_Titles</vt:lpstr>
      <vt:lpstr>'軽減実績管理表（特養）'!Print_Titles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</dc:creator>
  <cp:lastModifiedBy>w</cp:lastModifiedBy>
  <cp:lastPrinted>2024-10-30T07:18:41Z</cp:lastPrinted>
  <dcterms:created xsi:type="dcterms:W3CDTF">2000-12-11T12:26:00Z</dcterms:created>
  <dcterms:modified xsi:type="dcterms:W3CDTF">2025-11-06T06:52:14Z</dcterms:modified>
</cp:coreProperties>
</file>