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always" codeName="ThisWorkbook" hidePivotFieldList="1" defaultThemeVersion="124226"/>
  <mc:AlternateContent xmlns:mc="http://schemas.openxmlformats.org/markup-compatibility/2006">
    <mc:Choice Requires="x15">
      <x15ac:absPath xmlns:x15ac="http://schemas.microsoft.com/office/spreadsheetml/2010/11/ac" url="\\w01\DE00$\G_環境管理係\⑨_土壌汚染\06_指定区域台帳\★区域指定状況一覧（ＨＰ掲載用）\01 区域指定状況一覧\"/>
    </mc:Choice>
  </mc:AlternateContent>
  <xr:revisionPtr revIDLastSave="0" documentId="13_ncr:1_{9BA8E671-0913-42EB-BB09-C0197FBD4295}" xr6:coauthVersionLast="47" xr6:coauthVersionMax="47" xr10:uidLastSave="{00000000-0000-0000-0000-000000000000}"/>
  <bookViews>
    <workbookView xWindow="-120" yWindow="-16320" windowWidth="29040" windowHeight="15720" tabRatio="555" xr2:uid="{00000000-000D-0000-FFFF-FFFF00000000}"/>
  </bookViews>
  <sheets>
    <sheet name="指定区域情報" sheetId="3" r:id="rId1"/>
  </sheets>
  <definedNames>
    <definedName name="_xlnm._FilterDatabase" localSheetId="0" hidden="1">指定区域情報!$B$17:$H$82</definedName>
    <definedName name="_xlnm.Print_Area" localSheetId="0">指定区域情報!$B$1:$K$82</definedName>
    <definedName name="_xlnm.Print_Titles" localSheetId="0">指定区域情報!$17:$18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3" l="1"/>
  <c r="J5" i="3"/>
  <c r="J11" i="3" l="1"/>
  <c r="J10" i="3"/>
  <c r="J9" i="3" l="1"/>
  <c r="L5" i="3" l="1"/>
  <c r="F5" i="3" s="1"/>
  <c r="J6" i="3"/>
  <c r="L6" i="3"/>
  <c r="J7" i="3"/>
  <c r="L7" i="3"/>
  <c r="F7" i="3" s="1"/>
  <c r="J8" i="3"/>
  <c r="L8" i="3"/>
  <c r="F8" i="3" s="1"/>
  <c r="L9" i="3"/>
  <c r="F9" i="3" s="1"/>
  <c r="L10" i="3"/>
  <c r="F10" i="3" s="1"/>
  <c r="L11" i="3"/>
  <c r="F11" i="3" s="1"/>
  <c r="L12" i="3"/>
  <c r="F12" i="3" s="1"/>
  <c r="L13" i="3"/>
  <c r="F13" i="3" s="1"/>
  <c r="L14" i="3"/>
  <c r="F14" i="3" s="1"/>
  <c r="F6" i="3" l="1"/>
</calcChain>
</file>

<file path=xl/sharedStrings.xml><?xml version="1.0" encoding="utf-8"?>
<sst xmlns="http://schemas.openxmlformats.org/spreadsheetml/2006/main" count="487" uniqueCount="254">
  <si>
    <t>都道府県
政令市</t>
    <rPh sb="0" eb="4">
      <t>トドウフケン</t>
    </rPh>
    <rPh sb="5" eb="8">
      <t>セイレイシ</t>
    </rPh>
    <phoneticPr fontId="12"/>
  </si>
  <si>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12"/>
  </si>
  <si>
    <t>契機</t>
    <rPh sb="0" eb="2">
      <t>ケイキ</t>
    </rPh>
    <phoneticPr fontId="12"/>
  </si>
  <si>
    <t>件数</t>
    <rPh sb="0" eb="2">
      <t>ケンスウ</t>
    </rPh>
    <phoneticPr fontId="12"/>
  </si>
  <si>
    <t>鉛及びその化合物</t>
    <rPh sb="0" eb="1">
      <t>ナマリ</t>
    </rPh>
    <rPh sb="1" eb="2">
      <t>オヨ</t>
    </rPh>
    <rPh sb="5" eb="8">
      <t>カゴウブツ</t>
    </rPh>
    <phoneticPr fontId="12"/>
  </si>
  <si>
    <t>ふっ素及びその化合物</t>
    <rPh sb="2" eb="3">
      <t>ソ</t>
    </rPh>
    <rPh sb="3" eb="4">
      <t>オヨ</t>
    </rPh>
    <rPh sb="7" eb="10">
      <t>カゴウブツ</t>
    </rPh>
    <phoneticPr fontId="12"/>
  </si>
  <si>
    <t>所在地</t>
    <rPh sb="0" eb="3">
      <t>ショザイチ</t>
    </rPh>
    <phoneticPr fontId="12"/>
  </si>
  <si>
    <t>特定有害物質の種類</t>
    <rPh sb="7" eb="9">
      <t>シュルイ</t>
    </rPh>
    <phoneticPr fontId="12"/>
  </si>
  <si>
    <t>特定有害物質の項目</t>
    <rPh sb="7" eb="9">
      <t>コウモク</t>
    </rPh>
    <phoneticPr fontId="12"/>
  </si>
  <si>
    <t>溶出</t>
    <rPh sb="0" eb="2">
      <t>ヨウシュツ</t>
    </rPh>
    <phoneticPr fontId="12"/>
  </si>
  <si>
    <t>含有</t>
    <rPh sb="0" eb="2">
      <t>ガンユウ</t>
    </rPh>
    <phoneticPr fontId="12"/>
  </si>
  <si>
    <t>―</t>
    <phoneticPr fontId="12"/>
  </si>
  <si>
    <t>第３条</t>
  </si>
  <si>
    <t>ふっ素及びその化合物</t>
    <phoneticPr fontId="12"/>
  </si>
  <si>
    <t>形質変更時要届出区域</t>
  </si>
  <si>
    <t>鉛及びその化合物</t>
  </si>
  <si>
    <t>要措置区域</t>
  </si>
  <si>
    <t>砒素及びその化合物</t>
    <rPh sb="0" eb="2">
      <t>ヒソ</t>
    </rPh>
    <rPh sb="2" eb="3">
      <t>オヨ</t>
    </rPh>
    <rPh sb="6" eb="9">
      <t>カゴウブツ</t>
    </rPh>
    <phoneticPr fontId="12"/>
  </si>
  <si>
    <t>要措置区域</t>
    <rPh sb="0" eb="3">
      <t>ヨウソチ</t>
    </rPh>
    <rPh sb="3" eb="5">
      <t>クイキ</t>
    </rPh>
    <phoneticPr fontId="12"/>
  </si>
  <si>
    <t>ベンゼン</t>
    <phoneticPr fontId="12"/>
  </si>
  <si>
    <t>※　○：基準値超過　　―：基準値以下</t>
    <rPh sb="4" eb="7">
      <t>キジュンチ</t>
    </rPh>
    <rPh sb="7" eb="9">
      <t>チョウカ</t>
    </rPh>
    <rPh sb="13" eb="16">
      <t>キジュンチ</t>
    </rPh>
    <rPh sb="16" eb="18">
      <t>イカ</t>
    </rPh>
    <phoneticPr fontId="12"/>
  </si>
  <si>
    <t>●法第５条（旧第４条）</t>
    <rPh sb="1" eb="2">
      <t>ホウ</t>
    </rPh>
    <rPh sb="2" eb="3">
      <t>ダイ</t>
    </rPh>
    <rPh sb="4" eb="5">
      <t>ジョウ</t>
    </rPh>
    <phoneticPr fontId="12"/>
  </si>
  <si>
    <t>指定
年月日</t>
    <rPh sb="0" eb="2">
      <t>シテイ</t>
    </rPh>
    <rPh sb="3" eb="6">
      <t>ネンガッピ</t>
    </rPh>
    <phoneticPr fontId="12"/>
  </si>
  <si>
    <t>　　　形質変更時要届出区域</t>
    <phoneticPr fontId="12"/>
  </si>
  <si>
    <t>鉛及びその化合物
砒素及びその化合物</t>
    <rPh sb="9" eb="11">
      <t>ヒソ</t>
    </rPh>
    <rPh sb="11" eb="12">
      <t>オヨ</t>
    </rPh>
    <rPh sb="15" eb="18">
      <t>カゴウブツ</t>
    </rPh>
    <phoneticPr fontId="12"/>
  </si>
  <si>
    <t>形質変更時要届出区域</t>
    <rPh sb="0" eb="2">
      <t>ケイシツ</t>
    </rPh>
    <rPh sb="2" eb="5">
      <t>ヘンコウジ</t>
    </rPh>
    <rPh sb="5" eb="6">
      <t>ヨウ</t>
    </rPh>
    <rPh sb="6" eb="8">
      <t>トドケデ</t>
    </rPh>
    <rPh sb="8" eb="10">
      <t>クイキ</t>
    </rPh>
    <phoneticPr fontId="12"/>
  </si>
  <si>
    <t>砒素及びその化合物
ふっ素及びその化合物</t>
    <phoneticPr fontId="12"/>
  </si>
  <si>
    <t>砒素及びその化合物
ふっ素及びその化合物</t>
    <rPh sb="0" eb="2">
      <t>ヒソ</t>
    </rPh>
    <rPh sb="2" eb="3">
      <t>オヨ</t>
    </rPh>
    <rPh sb="6" eb="9">
      <t>カゴウブツ</t>
    </rPh>
    <rPh sb="12" eb="13">
      <t>ソ</t>
    </rPh>
    <rPh sb="13" eb="14">
      <t>オヨ</t>
    </rPh>
    <rPh sb="17" eb="20">
      <t>カゴウブツ</t>
    </rPh>
    <phoneticPr fontId="12"/>
  </si>
  <si>
    <t>ふっ素及びその化合物</t>
  </si>
  <si>
    <t>自然由来特例区域</t>
    <rPh sb="0" eb="2">
      <t>シゼン</t>
    </rPh>
    <rPh sb="2" eb="4">
      <t>ユライ</t>
    </rPh>
    <rPh sb="4" eb="6">
      <t>トクレイ</t>
    </rPh>
    <rPh sb="6" eb="8">
      <t>クイキ</t>
    </rPh>
    <phoneticPr fontId="12"/>
  </si>
  <si>
    <t>埋立地特例区域</t>
    <rPh sb="0" eb="3">
      <t>ウメタテチ</t>
    </rPh>
    <rPh sb="3" eb="5">
      <t>トクレイ</t>
    </rPh>
    <rPh sb="5" eb="7">
      <t>クイキ</t>
    </rPh>
    <phoneticPr fontId="12"/>
  </si>
  <si>
    <t>埋立地管理区域</t>
    <rPh sb="0" eb="3">
      <t>ウメタテチ</t>
    </rPh>
    <rPh sb="3" eb="5">
      <t>カンリ</t>
    </rPh>
    <rPh sb="5" eb="7">
      <t>クイキ</t>
    </rPh>
    <phoneticPr fontId="12"/>
  </si>
  <si>
    <t>このうち</t>
    <phoneticPr fontId="12"/>
  </si>
  <si>
    <t>鉛及びその化合物
ふっ素及びその化合物</t>
    <phoneticPr fontId="12"/>
  </si>
  <si>
    <t>　　　要措置区域</t>
    <phoneticPr fontId="12"/>
  </si>
  <si>
    <t>―</t>
  </si>
  <si>
    <t>○</t>
  </si>
  <si>
    <t>砒素及びその化合物
ふっ素及びその化合物</t>
    <rPh sb="0" eb="2">
      <t>ヒソ</t>
    </rPh>
    <rPh sb="2" eb="3">
      <t>オヨ</t>
    </rPh>
    <rPh sb="6" eb="9">
      <t>カゴウブツ</t>
    </rPh>
    <rPh sb="12" eb="13">
      <t>ソ</t>
    </rPh>
    <rPh sb="13" eb="14">
      <t>オヨ</t>
    </rPh>
    <rPh sb="17" eb="20">
      <t>カゴウブツ</t>
    </rPh>
    <phoneticPr fontId="11"/>
  </si>
  <si>
    <t>トリクロロエチレン</t>
  </si>
  <si>
    <t>●処理業省令第1３条</t>
    <rPh sb="1" eb="4">
      <t>ショリギョウ</t>
    </rPh>
    <rPh sb="4" eb="6">
      <t>ショウレイ</t>
    </rPh>
    <phoneticPr fontId="12"/>
  </si>
  <si>
    <t>●法第14条</t>
    <rPh sb="1" eb="2">
      <t>ホウ</t>
    </rPh>
    <phoneticPr fontId="12"/>
  </si>
  <si>
    <t>第14条</t>
    <phoneticPr fontId="11"/>
  </si>
  <si>
    <t>●法第３条</t>
    <rPh sb="1" eb="2">
      <t>ホウ</t>
    </rPh>
    <phoneticPr fontId="12"/>
  </si>
  <si>
    <t>●法第４条</t>
    <rPh sb="1" eb="2">
      <t>ホウ</t>
    </rPh>
    <phoneticPr fontId="12"/>
  </si>
  <si>
    <t>●法第４条・法第14条</t>
    <rPh sb="1" eb="2">
      <t>ホウ</t>
    </rPh>
    <phoneticPr fontId="12"/>
  </si>
  <si>
    <t>第４条</t>
    <phoneticPr fontId="11"/>
  </si>
  <si>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12"/>
  </si>
  <si>
    <t>第３条</t>
    <rPh sb="0" eb="1">
      <t>ダイ</t>
    </rPh>
    <rPh sb="2" eb="3">
      <t>ジョウ</t>
    </rPh>
    <phoneticPr fontId="12"/>
  </si>
  <si>
    <t>第４条</t>
    <rPh sb="0" eb="1">
      <t>ダイ</t>
    </rPh>
    <rPh sb="2" eb="3">
      <t>ジョウ</t>
    </rPh>
    <phoneticPr fontId="12"/>
  </si>
  <si>
    <t>滋賀県湖南市朝国字梅ヶ谷2番､字平山1番の各一部</t>
  </si>
  <si>
    <t>滋賀県草津市野路東一丁目字小ｶｽ1916番4の一部</t>
  </si>
  <si>
    <t>一部自然由来特例区域</t>
    <rPh sb="0" eb="2">
      <t>イチブ</t>
    </rPh>
    <rPh sb="2" eb="4">
      <t>シゼン</t>
    </rPh>
    <rPh sb="4" eb="6">
      <t>ユライ</t>
    </rPh>
    <rPh sb="6" eb="8">
      <t>トクレイ</t>
    </rPh>
    <rPh sb="8" eb="10">
      <t>クイキ</t>
    </rPh>
    <phoneticPr fontId="12"/>
  </si>
  <si>
    <t>埋立地管理区域・埋立地特例区域</t>
    <rPh sb="0" eb="3">
      <t>ウメタテチ</t>
    </rPh>
    <rPh sb="3" eb="5">
      <t>カンリ</t>
    </rPh>
    <rPh sb="5" eb="7">
      <t>クイキ</t>
    </rPh>
    <rPh sb="8" eb="11">
      <t>ウメタテチ</t>
    </rPh>
    <rPh sb="11" eb="13">
      <t>トクレイ</t>
    </rPh>
    <rPh sb="13" eb="15">
      <t>クイキ</t>
    </rPh>
    <phoneticPr fontId="12"/>
  </si>
  <si>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12"/>
  </si>
  <si>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12"/>
  </si>
  <si>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12"/>
  </si>
  <si>
    <t>一部埋立地管理区域</t>
    <rPh sb="0" eb="2">
      <t>イチブ</t>
    </rPh>
    <rPh sb="2" eb="5">
      <t>ウメタテチ</t>
    </rPh>
    <rPh sb="5" eb="7">
      <t>カンリ</t>
    </rPh>
    <rPh sb="7" eb="9">
      <t>クイキ</t>
    </rPh>
    <phoneticPr fontId="12"/>
  </si>
  <si>
    <t>砒素及びその化合物</t>
  </si>
  <si>
    <t>一部埋立地特例区域</t>
    <rPh sb="0" eb="2">
      <t>イチブ</t>
    </rPh>
    <rPh sb="2" eb="4">
      <t>ウメタテ</t>
    </rPh>
    <rPh sb="4" eb="5">
      <t>チ</t>
    </rPh>
    <rPh sb="5" eb="7">
      <t>トクレイ</t>
    </rPh>
    <rPh sb="7" eb="9">
      <t>クイキ</t>
    </rPh>
    <phoneticPr fontId="12"/>
  </si>
  <si>
    <t>テトラクロロエチレン</t>
    <phoneticPr fontId="12"/>
  </si>
  <si>
    <t>臨海部特例区域</t>
    <rPh sb="0" eb="2">
      <t>リンカイ</t>
    </rPh>
    <rPh sb="2" eb="3">
      <t>ブ</t>
    </rPh>
    <rPh sb="3" eb="7">
      <t>トクレイクイキ</t>
    </rPh>
    <phoneticPr fontId="12"/>
  </si>
  <si>
    <t>第14条</t>
    <rPh sb="0" eb="1">
      <t>ダイ</t>
    </rPh>
    <rPh sb="3" eb="4">
      <t>ジョウ</t>
    </rPh>
    <phoneticPr fontId="9"/>
  </si>
  <si>
    <t>第４条</t>
    <rPh sb="0" eb="1">
      <t>ダイ</t>
    </rPh>
    <rPh sb="2" eb="3">
      <t>ジョウ</t>
    </rPh>
    <phoneticPr fontId="9"/>
  </si>
  <si>
    <t>鉛及びその化合物
ふっ素及びその化合物</t>
    <phoneticPr fontId="12"/>
  </si>
  <si>
    <t>滋賀県野洲市上屋字下芝原88番1の一部</t>
    <rPh sb="0" eb="3">
      <t>シガケン</t>
    </rPh>
    <phoneticPr fontId="12"/>
  </si>
  <si>
    <t>滋賀県米原市米原989番の一部､米原市梅ヶ原2231番の一部</t>
    <rPh sb="0" eb="3">
      <t>シガケン</t>
    </rPh>
    <rPh sb="13" eb="15">
      <t>イチブ</t>
    </rPh>
    <phoneticPr fontId="9"/>
  </si>
  <si>
    <t>形質変更時要届出区域（一部自然由来特例区域）</t>
    <rPh sb="11" eb="13">
      <t>イチブ</t>
    </rPh>
    <phoneticPr fontId="12"/>
  </si>
  <si>
    <t>形質変更時要届出区域（自然由来特例区域）</t>
    <rPh sb="11" eb="13">
      <t>シゼン</t>
    </rPh>
    <rPh sb="13" eb="15">
      <t>ユライ</t>
    </rPh>
    <rPh sb="15" eb="17">
      <t>トクレイ</t>
    </rPh>
    <rPh sb="17" eb="19">
      <t>クイキ</t>
    </rPh>
    <phoneticPr fontId="9"/>
  </si>
  <si>
    <t>滋賀県米原市米原989番の一部､米原市梅ヶ原2231番の一部</t>
    <rPh sb="0" eb="3">
      <t>シガケン</t>
    </rPh>
    <phoneticPr fontId="12"/>
  </si>
  <si>
    <t>鉛及びその化合物</t>
    <rPh sb="0" eb="1">
      <t>ナマリ</t>
    </rPh>
    <phoneticPr fontId="9"/>
  </si>
  <si>
    <t>滋賀県甲賀市水口町笹が丘1番3の一部</t>
    <rPh sb="0" eb="3">
      <t>シガケン</t>
    </rPh>
    <phoneticPr fontId="12"/>
  </si>
  <si>
    <t>滋賀県湖南市柑子袋字河原373番34の一部</t>
    <rPh sb="0" eb="3">
      <t>シガケン</t>
    </rPh>
    <phoneticPr fontId="12"/>
  </si>
  <si>
    <t>滋賀県栗東市野尻字横田1番1､字宮ﾉ前80番､栗東市蜂屋字畑堂412番1</t>
    <rPh sb="0" eb="3">
      <t>シガケン</t>
    </rPh>
    <phoneticPr fontId="12"/>
  </si>
  <si>
    <t>第４条</t>
    <rPh sb="0" eb="1">
      <t>ダイ</t>
    </rPh>
    <rPh sb="2" eb="3">
      <t>ジョウ</t>
    </rPh>
    <phoneticPr fontId="8"/>
  </si>
  <si>
    <t>第14条</t>
    <rPh sb="0" eb="1">
      <t>ダイ</t>
    </rPh>
    <rPh sb="3" eb="4">
      <t>ジョウ</t>
    </rPh>
    <phoneticPr fontId="8"/>
  </si>
  <si>
    <t>滋賀県野洲市上屋字大別当173番の一部</t>
    <rPh sb="0" eb="3">
      <t>シガケン</t>
    </rPh>
    <phoneticPr fontId="12"/>
  </si>
  <si>
    <t>滋賀県蒲生郡竜王町大字西横関字中島385番の一部､397番の一部</t>
    <phoneticPr fontId="12"/>
  </si>
  <si>
    <t>H27.10.16
一部解除
H28.6.29</t>
  </si>
  <si>
    <t>H30.9.21
一部解除
H31.2.22</t>
  </si>
  <si>
    <t>鉛及びその化合物
砒素及びその化合物</t>
    <rPh sb="0" eb="1">
      <t>ナマリ</t>
    </rPh>
    <rPh sb="1" eb="2">
      <t>オヨ</t>
    </rPh>
    <rPh sb="5" eb="8">
      <t>カゴウブツ</t>
    </rPh>
    <rPh sb="9" eb="11">
      <t>ヒソ</t>
    </rPh>
    <rPh sb="11" eb="12">
      <t>オヨ</t>
    </rPh>
    <rPh sb="15" eb="18">
      <t>カゴウブツ</t>
    </rPh>
    <phoneticPr fontId="3"/>
  </si>
  <si>
    <t>第14条</t>
    <rPh sb="0" eb="1">
      <t>ダイ</t>
    </rPh>
    <rPh sb="3" eb="4">
      <t>ジョウ</t>
    </rPh>
    <phoneticPr fontId="3"/>
  </si>
  <si>
    <t>砒素及びその化合物</t>
    <rPh sb="0" eb="2">
      <t>ヒソ</t>
    </rPh>
    <rPh sb="2" eb="3">
      <t>オヨ</t>
    </rPh>
    <rPh sb="6" eb="9">
      <t>カゴウブツ</t>
    </rPh>
    <phoneticPr fontId="3"/>
  </si>
  <si>
    <t>第４条</t>
    <rPh sb="0" eb="1">
      <t>ダイ</t>
    </rPh>
    <rPh sb="2" eb="3">
      <t>ジョウ</t>
    </rPh>
    <phoneticPr fontId="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</si>
  <si>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
  </si>
  <si>
    <t>六価クロム化合物</t>
    <rPh sb="0" eb="2">
      <t>ロッカ</t>
    </rPh>
    <rPh sb="5" eb="8">
      <t>カゴウブツ</t>
    </rPh>
    <phoneticPr fontId="3"/>
  </si>
  <si>
    <t>鉛及びその化合物</t>
    <rPh sb="0" eb="1">
      <t>ナマリ</t>
    </rPh>
    <rPh sb="1" eb="2">
      <t>オヨ</t>
    </rPh>
    <rPh sb="5" eb="8">
      <t>カゴウブツ</t>
    </rPh>
    <phoneticPr fontId="3"/>
  </si>
  <si>
    <t>第３条</t>
    <rPh sb="0" eb="1">
      <t>ダイ</t>
    </rPh>
    <rPh sb="2" eb="3">
      <t>ジョウ</t>
    </rPh>
    <phoneticPr fontId="3"/>
  </si>
  <si>
    <t>形質変更時要届出区域（一部自然由来特例区域）</t>
    <rPh sb="11" eb="13">
      <t>イチブ</t>
    </rPh>
    <rPh sb="13" eb="15">
      <t>シゼン</t>
    </rPh>
    <rPh sb="15" eb="17">
      <t>ユライ</t>
    </rPh>
    <rPh sb="17" eb="19">
      <t>トクレイ</t>
    </rPh>
    <rPh sb="19" eb="21">
      <t>クイキ</t>
    </rPh>
    <phoneticPr fontId="3"/>
  </si>
  <si>
    <t>●法第３条・法第14条</t>
    <phoneticPr fontId="12"/>
  </si>
  <si>
    <t>滋賀県米原市米原967番､988番､米原市梅ヶ原2230番</t>
    <rPh sb="0" eb="3">
      <t>シガケン</t>
    </rPh>
    <phoneticPr fontId="12"/>
  </si>
  <si>
    <t>滋賀県長浜市鐘紡町字南香長141番の一部､長浜市鐘紡町字二ﾉ江入146番の一部</t>
    <rPh sb="0" eb="3">
      <t>シガケン</t>
    </rPh>
    <phoneticPr fontId="12"/>
  </si>
  <si>
    <t>面積（㎡）</t>
    <phoneticPr fontId="12"/>
  </si>
  <si>
    <t>鉛及びその化合物
砒素及びその化合物</t>
    <rPh sb="9" eb="11">
      <t>ヒソ</t>
    </rPh>
    <phoneticPr fontId="3"/>
  </si>
  <si>
    <t>滋賀県野洲市上屋字下芝原88番1､字大別当173番､字高井狩432番1の各一部</t>
    <phoneticPr fontId="12"/>
  </si>
  <si>
    <t>クロロエチレン</t>
  </si>
  <si>
    <t>滋賀県草津市上笠二丁目字鯰147番6､147番7の各一部</t>
    <phoneticPr fontId="12"/>
  </si>
  <si>
    <t>ふっ素及びその化合物</t>
    <rPh sb="3" eb="4">
      <t>オヨ</t>
    </rPh>
    <phoneticPr fontId="3"/>
  </si>
  <si>
    <t>滋賀県東近江市平柳町字北浦557番､555番4の各一部</t>
    <phoneticPr fontId="12"/>
  </si>
  <si>
    <t>R1.7.2
一部解除
R3.3.12</t>
    <rPh sb="7" eb="9">
      <t>イチブ</t>
    </rPh>
    <rPh sb="9" eb="11">
      <t>カイジョ</t>
    </rPh>
    <phoneticPr fontId="3"/>
  </si>
  <si>
    <t>H30.11.9
一部解除
H31.3.22</t>
    <phoneticPr fontId="12"/>
  </si>
  <si>
    <t>滋賀県甲賀市水口町笹が丘1番3の一部</t>
  </si>
  <si>
    <t>滋賀県草津市野路東二丁目字観音堂2275番2の一部</t>
    <rPh sb="23" eb="25">
      <t>イチブ</t>
    </rPh>
    <phoneticPr fontId="12"/>
  </si>
  <si>
    <t>H30.10.19
一部解除
R3.6.1</t>
    <rPh sb="10" eb="12">
      <t>イチブ</t>
    </rPh>
    <rPh sb="12" eb="14">
      <t>カイジョ</t>
    </rPh>
    <phoneticPr fontId="3"/>
  </si>
  <si>
    <t>滋賀県犬上郡多賀町大字四手字諏訪348番3の一部</t>
    <rPh sb="0" eb="3">
      <t>シガケン</t>
    </rPh>
    <phoneticPr fontId="3"/>
  </si>
  <si>
    <t>滋賀県米原市大鹿字堀58番､60番､60番1､61番1､62番の各一部</t>
    <phoneticPr fontId="12"/>
  </si>
  <si>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
  </si>
  <si>
    <t>滋賀県彦根市正法寺町字竹之内562番2および字下山之越658番の各一部</t>
    <phoneticPr fontId="12"/>
  </si>
  <si>
    <t>滋賀県野洲市吉川3365番2､3367番23､3367番49､3382番､4449番､4474番､4547番の各一部</t>
  </si>
  <si>
    <t>鉛及びその化合物</t>
    <rPh sb="0" eb="1">
      <t>ナマリ</t>
    </rPh>
    <phoneticPr fontId="4"/>
  </si>
  <si>
    <t>六価クロム化合物
ほう素及びその化合物</t>
    <rPh sb="0" eb="2">
      <t>ロッカ</t>
    </rPh>
    <phoneticPr fontId="3"/>
  </si>
  <si>
    <t>滋賀県東近江市五個荘簗瀬町10番6の一部</t>
  </si>
  <si>
    <t>滋賀県湖南市朝国字平山1番､平山1番512および平山1番514の各一部</t>
  </si>
  <si>
    <t>滋賀県草津市野路東七丁目字砂池2258番5の一部</t>
    <rPh sb="0" eb="3">
      <t>シガケン</t>
    </rPh>
    <phoneticPr fontId="12"/>
  </si>
  <si>
    <t>ふっ素及びその化合物</t>
    <rPh sb="2" eb="3">
      <t>ソ</t>
    </rPh>
    <phoneticPr fontId="4"/>
  </si>
  <si>
    <t>調査
契機</t>
    <rPh sb="0" eb="2">
      <t>チョウサ</t>
    </rPh>
    <phoneticPr fontId="12"/>
  </si>
  <si>
    <t>●要措置区域等から指定変更</t>
    <rPh sb="1" eb="6">
      <t>ヨウソチクイキ</t>
    </rPh>
    <rPh sb="6" eb="7">
      <t>トウ</t>
    </rPh>
    <rPh sb="9" eb="11">
      <t>シテイ</t>
    </rPh>
    <rPh sb="11" eb="13">
      <t>ヘンコウ</t>
    </rPh>
    <phoneticPr fontId="12"/>
  </si>
  <si>
    <t>R4.4.8
一部解除
R5.1.24</t>
    <rPh sb="7" eb="9">
      <t>イチブ</t>
    </rPh>
    <rPh sb="9" eb="11">
      <t>カイジョ</t>
    </rPh>
    <phoneticPr fontId="12"/>
  </si>
  <si>
    <t>滋賀県彦根市高宮町字六斗代480番１の一部</t>
    <phoneticPr fontId="3"/>
  </si>
  <si>
    <t>滋賀県湖南市朝国字平山１番の一部</t>
    <rPh sb="0" eb="3">
      <t>シガケン</t>
    </rPh>
    <phoneticPr fontId="7"/>
  </si>
  <si>
    <t>滋賀県甲賀市信楽町長野字三代出498番および500番４の各一部</t>
    <rPh sb="0" eb="3">
      <t>シガケン</t>
    </rPh>
    <phoneticPr fontId="7"/>
  </si>
  <si>
    <t>砒素及びその化合物</t>
    <rPh sb="0" eb="3">
      <t>ヒソオヨ</t>
    </rPh>
    <rPh sb="6" eb="9">
      <t>カゴウブツ</t>
    </rPh>
    <phoneticPr fontId="6"/>
  </si>
  <si>
    <t>滋賀県湖南市高松町2番1の一部</t>
    <rPh sb="0" eb="3">
      <t>シガケン</t>
    </rPh>
    <phoneticPr fontId="7"/>
  </si>
  <si>
    <t>○滋賀県の要措置区域等の現在の指定件数</t>
    <rPh sb="1" eb="4">
      <t>シガケン</t>
    </rPh>
    <phoneticPr fontId="12"/>
  </si>
  <si>
    <t>　※滋賀県公報および当課および各環境事務所において閲覧に供している要措置区域・形質変更時要届出区域台帳に基づいて掲載しています。
　　 詳細は滋賀県公報および要措置区域・形質変更時要届出区域台帳を御確認ください。</t>
    <rPh sb="2" eb="5">
      <t>シガケン</t>
    </rPh>
    <rPh sb="5" eb="7">
      <t>コウホウ</t>
    </rPh>
    <rPh sb="10" eb="12">
      <t>トウカ</t>
    </rPh>
    <rPh sb="15" eb="18">
      <t>カクカンキョウ</t>
    </rPh>
    <rPh sb="18" eb="20">
      <t>ジム</t>
    </rPh>
    <rPh sb="20" eb="21">
      <t>ショ</t>
    </rPh>
    <rPh sb="25" eb="27">
      <t>エツラン</t>
    </rPh>
    <rPh sb="28" eb="29">
      <t>キョウ</t>
    </rPh>
    <rPh sb="33" eb="34">
      <t>ヨウ</t>
    </rPh>
    <rPh sb="34" eb="36">
      <t>ソチ</t>
    </rPh>
    <rPh sb="36" eb="38">
      <t>クイキ</t>
    </rPh>
    <rPh sb="39" eb="41">
      <t>ケイシツ</t>
    </rPh>
    <rPh sb="41" eb="43">
      <t>ヘンコウ</t>
    </rPh>
    <rPh sb="43" eb="44">
      <t>ジ</t>
    </rPh>
    <rPh sb="44" eb="45">
      <t>ヨウ</t>
    </rPh>
    <rPh sb="45" eb="46">
      <t>トド</t>
    </rPh>
    <rPh sb="46" eb="47">
      <t>デ</t>
    </rPh>
    <rPh sb="47" eb="49">
      <t>クイキ</t>
    </rPh>
    <rPh sb="49" eb="51">
      <t>ダイチョウ</t>
    </rPh>
    <rPh sb="52" eb="53">
      <t>モト</t>
    </rPh>
    <rPh sb="56" eb="58">
      <t>ケイサイ</t>
    </rPh>
    <rPh sb="68" eb="70">
      <t>ショウサイ</t>
    </rPh>
    <rPh sb="71" eb="74">
      <t>シガケン</t>
    </rPh>
    <rPh sb="74" eb="76">
      <t>コウホウ</t>
    </rPh>
    <rPh sb="79" eb="80">
      <t>ヨウ</t>
    </rPh>
    <rPh sb="80" eb="82">
      <t>ソチ</t>
    </rPh>
    <rPh sb="82" eb="84">
      <t>クイキ</t>
    </rPh>
    <rPh sb="85" eb="87">
      <t>ケイシツ</t>
    </rPh>
    <rPh sb="87" eb="89">
      <t>ヘンコウ</t>
    </rPh>
    <rPh sb="89" eb="90">
      <t>ジ</t>
    </rPh>
    <rPh sb="90" eb="91">
      <t>ヨウ</t>
    </rPh>
    <rPh sb="91" eb="92">
      <t>トド</t>
    </rPh>
    <rPh sb="92" eb="93">
      <t>デ</t>
    </rPh>
    <rPh sb="93" eb="95">
      <t>クイキ</t>
    </rPh>
    <rPh sb="95" eb="97">
      <t>ダイチョウ</t>
    </rPh>
    <rPh sb="98" eb="101">
      <t>ゴカクニン</t>
    </rPh>
    <phoneticPr fontId="12"/>
  </si>
  <si>
    <t>区域指定番号</t>
    <phoneticPr fontId="12"/>
  </si>
  <si>
    <t>土壌汚染対策法第６条第１項に基づく要措置区域及び第11条第１項に基づく形質変更時要届出区域の指定状況は以下のとおりです。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2" eb="33">
      <t>モト</t>
    </rPh>
    <rPh sb="35" eb="37">
      <t>ケイシツ</t>
    </rPh>
    <rPh sb="37" eb="39">
      <t>ヘンコウ</t>
    </rPh>
    <rPh sb="39" eb="40">
      <t>ジ</t>
    </rPh>
    <rPh sb="40" eb="41">
      <t>ヨウ</t>
    </rPh>
    <rPh sb="41" eb="43">
      <t>トドケデ</t>
    </rPh>
    <rPh sb="43" eb="45">
      <t>クイキ</t>
    </rPh>
    <rPh sb="46" eb="48">
      <t>シテイ</t>
    </rPh>
    <rPh sb="48" eb="50">
      <t>ジョウキョウ</t>
    </rPh>
    <rPh sb="51" eb="53">
      <t>イカ</t>
    </rPh>
    <phoneticPr fontId="12"/>
  </si>
  <si>
    <r>
      <t xml:space="preserve">R5.6.20
</t>
    </r>
    <r>
      <rPr>
        <sz val="10"/>
        <color theme="1"/>
        <rFont val="BIZ UDPゴシック"/>
        <family val="3"/>
        <charset val="128"/>
      </rPr>
      <t>一部解除
R5.11.7</t>
    </r>
    <rPh sb="8" eb="10">
      <t>イチブ</t>
    </rPh>
    <rPh sb="10" eb="12">
      <t>カイジョ</t>
    </rPh>
    <phoneticPr fontId="5"/>
  </si>
  <si>
    <t>滋賀県草津市草津市矢橋町字帰帆2108番の一部</t>
    <rPh sb="0" eb="3">
      <t>シガケン</t>
    </rPh>
    <rPh sb="3" eb="6">
      <t>クサツシ</t>
    </rPh>
    <rPh sb="21" eb="23">
      <t>イチブ</t>
    </rPh>
    <phoneticPr fontId="2"/>
  </si>
  <si>
    <t>第３条</t>
    <rPh sb="0" eb="1">
      <t>ダイ</t>
    </rPh>
    <rPh sb="2" eb="3">
      <t>ジョウ</t>
    </rPh>
    <phoneticPr fontId="2"/>
  </si>
  <si>
    <t>カドミウム及びその化合物、鉛及びその化合物、砒素及びその化合物、ふっ素及びその化合物</t>
  </si>
  <si>
    <t>滋賀県栗東市蜂屋字辻513の一部､字七反田522の一部</t>
    <rPh sb="0" eb="3">
      <t>シガケン</t>
    </rPh>
    <rPh sb="14" eb="16">
      <t>イチブ</t>
    </rPh>
    <rPh sb="25" eb="27">
      <t>イチブ</t>
    </rPh>
    <phoneticPr fontId="1"/>
  </si>
  <si>
    <t>H26.8.6
一部追加
H26.10.10</t>
    <phoneticPr fontId="12"/>
  </si>
  <si>
    <t>H26.5.30
一部追加
H27.9.9
H31.4.9</t>
    <phoneticPr fontId="12"/>
  </si>
  <si>
    <t>滋賀県草津市野路東七丁目字中島2247番8､字清水作2251番､2251番1､2276番､2276番4､字砂池2258番5､字観音堂2275番60</t>
    <rPh sb="62" eb="63">
      <t>アザ</t>
    </rPh>
    <phoneticPr fontId="12"/>
  </si>
  <si>
    <t>H26.9.1
一部解除
H27.3.25</t>
    <phoneticPr fontId="12"/>
  </si>
  <si>
    <t>滋賀県湖南市吉永字中川原361番1､364番1､364番6の各一部</t>
    <rPh sb="30" eb="31">
      <t>カク</t>
    </rPh>
    <phoneticPr fontId="12"/>
  </si>
  <si>
    <t>滋賀県甲賀市信楽町勅旨字岩ﾉ谷2188番9､2195番1､2198番､2199番2､2200番及び2200番1の各一部</t>
    <rPh sb="0" eb="3">
      <t>シガケン</t>
    </rPh>
    <rPh sb="56" eb="57">
      <t>カク</t>
    </rPh>
    <rPh sb="57" eb="59">
      <t>イチブ</t>
    </rPh>
    <phoneticPr fontId="12"/>
  </si>
  <si>
    <t>R2.8.7
一部解除
R2.12.18
R4.6.21</t>
    <rPh sb="7" eb="9">
      <t>イチブ</t>
    </rPh>
    <rPh sb="9" eb="11">
      <t>カイジョ</t>
    </rPh>
    <phoneticPr fontId="1"/>
  </si>
  <si>
    <t>滋賀県湖南市石部北三丁目2212番2､2212番5､2213番､2213番3､2214番､2215番､2216番､2217番､2218番1､2219番､滋賀県栗東市伊勢落字粟畑横田川筋632番1の各一部</t>
    <rPh sb="76" eb="79">
      <t>シガケン</t>
    </rPh>
    <phoneticPr fontId="12"/>
  </si>
  <si>
    <t>滋賀県守山市小島町字中島532番、守山市川田町字南林252番１の各一部</t>
    <rPh sb="0" eb="3">
      <t>シガケン</t>
    </rPh>
    <rPh sb="17" eb="19">
      <t>モリヤマ</t>
    </rPh>
    <rPh sb="32" eb="35">
      <t>カクイチブ</t>
    </rPh>
    <phoneticPr fontId="1"/>
  </si>
  <si>
    <t>滋賀県東近江市平柳町字北浦514番6および555番1の各一部</t>
    <rPh sb="27" eb="30">
      <t>カクイチブ</t>
    </rPh>
    <phoneticPr fontId="12"/>
  </si>
  <si>
    <r>
      <t>滋賀県長浜市</t>
    </r>
    <r>
      <rPr>
        <sz val="9"/>
        <color theme="1"/>
        <rFont val="ＭＳ Ｐゴシック"/>
        <family val="3"/>
        <charset val="128"/>
        <scheme val="major"/>
      </rPr>
      <t>祇󠄀</t>
    </r>
    <r>
      <rPr>
        <sz val="9"/>
        <color theme="1"/>
        <rFont val="BIZ UDPゴシック"/>
        <family val="3"/>
        <charset val="128"/>
      </rPr>
      <t>園町字飯次852番37</t>
    </r>
    <rPh sb="0" eb="2">
      <t>シガ</t>
    </rPh>
    <rPh sb="2" eb="3">
      <t>ケン</t>
    </rPh>
    <rPh sb="3" eb="6">
      <t>ナガハマシ</t>
    </rPh>
    <rPh sb="6" eb="10">
      <t>ギオン</t>
    </rPh>
    <rPh sb="10" eb="11">
      <t>チョウ</t>
    </rPh>
    <rPh sb="11" eb="12">
      <t>ジ</t>
    </rPh>
    <rPh sb="12" eb="13">
      <t>メシ</t>
    </rPh>
    <rPh sb="13" eb="14">
      <t>ツギ</t>
    </rPh>
    <rPh sb="17" eb="18">
      <t>バン</t>
    </rPh>
    <phoneticPr fontId="1"/>
  </si>
  <si>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
  </si>
  <si>
    <t>滋賀県甲賀市水口町笹が丘１番２の一部</t>
    <rPh sb="0" eb="3">
      <t>シガケン</t>
    </rPh>
    <rPh sb="3" eb="6">
      <t>コウカシ</t>
    </rPh>
    <rPh sb="6" eb="8">
      <t>ミナクチ</t>
    </rPh>
    <rPh sb="8" eb="9">
      <t>チョウ</t>
    </rPh>
    <rPh sb="9" eb="10">
      <t>ササ</t>
    </rPh>
    <rPh sb="11" eb="12">
      <t>オカ</t>
    </rPh>
    <rPh sb="13" eb="14">
      <t>バン</t>
    </rPh>
    <rPh sb="16" eb="18">
      <t>イチブ</t>
    </rPh>
    <phoneticPr fontId="1"/>
  </si>
  <si>
    <t>滋賀県東近江市東沖野四丁目字奥山1264番1の一部</t>
    <rPh sb="23" eb="25">
      <t>イチブ</t>
    </rPh>
    <phoneticPr fontId="12"/>
  </si>
  <si>
    <t>第３条</t>
    <phoneticPr fontId="12"/>
  </si>
  <si>
    <t>第３条第14条</t>
    <phoneticPr fontId="1"/>
  </si>
  <si>
    <t>滋賀県米原市志賀谷字滝ヶ鼻1045番１の一部</t>
  </si>
  <si>
    <t>第14条</t>
    <rPh sb="0" eb="1">
      <t>ダイ</t>
    </rPh>
    <rPh sb="3" eb="4">
      <t>ジョウ</t>
    </rPh>
    <phoneticPr fontId="1"/>
  </si>
  <si>
    <t>第３条</t>
    <rPh sb="0" eb="1">
      <t>ダイ</t>
    </rPh>
    <rPh sb="2" eb="3">
      <t>ジョウ</t>
    </rPh>
    <phoneticPr fontId="1"/>
  </si>
  <si>
    <t>ふっ素及びその化合物</t>
    <rPh sb="2" eb="3">
      <t>ソ</t>
    </rPh>
    <rPh sb="3" eb="4">
      <t>オヨ</t>
    </rPh>
    <rPh sb="7" eb="10">
      <t>カゴウブツ</t>
    </rPh>
    <phoneticPr fontId="1"/>
  </si>
  <si>
    <t>滋賀県草津市野路東七丁目字砂池2258番５の一部</t>
    <rPh sb="0" eb="3">
      <t>シガケン</t>
    </rPh>
    <rPh sb="22" eb="24">
      <t>イチブ</t>
    </rPh>
    <phoneticPr fontId="1"/>
  </si>
  <si>
    <t>第４条</t>
    <rPh sb="0" eb="1">
      <t>ダイ</t>
    </rPh>
    <rPh sb="2" eb="3">
      <t>ジョウ</t>
    </rPh>
    <phoneticPr fontId="1"/>
  </si>
  <si>
    <t>六価クロム化合物</t>
    <rPh sb="0" eb="2">
      <t>ロッカ</t>
    </rPh>
    <rPh sb="5" eb="8">
      <t>カゴウブツ</t>
    </rPh>
    <phoneticPr fontId="2"/>
  </si>
  <si>
    <t>滋賀県蒲生郡日野町大字蓮花寺字東山1488番の一部</t>
    <rPh sb="23" eb="25">
      <t>イチブ</t>
    </rPh>
    <phoneticPr fontId="12"/>
  </si>
  <si>
    <t>形質変更時要届出区域</t>
    <phoneticPr fontId="12"/>
  </si>
  <si>
    <t>水銀及びその化合物
鉛及びその化合物</t>
    <rPh sb="0" eb="2">
      <t>スイギン</t>
    </rPh>
    <rPh sb="2" eb="3">
      <t>オヨ</t>
    </rPh>
    <rPh sb="6" eb="9">
      <t>カゴウブツ</t>
    </rPh>
    <rPh sb="10" eb="11">
      <t>ナマリ</t>
    </rPh>
    <rPh sb="11" eb="12">
      <t>オヨ</t>
    </rPh>
    <rPh sb="15" eb="18">
      <t>カゴウブツ</t>
    </rPh>
    <phoneticPr fontId="2"/>
  </si>
  <si>
    <t>滋賀県草津市野路東一丁目字サブ山2362番５の一部</t>
    <rPh sb="0" eb="3">
      <t>シガケン</t>
    </rPh>
    <rPh sb="23" eb="25">
      <t>イチブ</t>
    </rPh>
    <phoneticPr fontId="1"/>
  </si>
  <si>
    <t>滋賀県甲賀市水口町笹が丘１番２および１番３の各一部</t>
  </si>
  <si>
    <t>滋賀県草津市草津市矢橋町字帰帆2108番の一部</t>
    <rPh sb="0" eb="3">
      <t>シガケン</t>
    </rPh>
    <rPh sb="3" eb="6">
      <t>クサツシ</t>
    </rPh>
    <rPh sb="21" eb="23">
      <t>イチブ</t>
    </rPh>
    <phoneticPr fontId="1"/>
  </si>
  <si>
    <t>第４条</t>
    <phoneticPr fontId="12"/>
  </si>
  <si>
    <t>カドミウム及びその化合物、六価クロム化合物、鉛及びその化合物、砒素及びその化合物、ふっ素及びその化合物</t>
    <rPh sb="5" eb="6">
      <t>オヨ</t>
    </rPh>
    <rPh sb="9" eb="12">
      <t>カゴウブツ</t>
    </rPh>
    <rPh sb="13" eb="15">
      <t>ロッカ</t>
    </rPh>
    <rPh sb="18" eb="21">
      <t>カゴウブツ</t>
    </rPh>
    <rPh sb="22" eb="23">
      <t>ナマリ</t>
    </rPh>
    <rPh sb="23" eb="24">
      <t>オヨ</t>
    </rPh>
    <rPh sb="27" eb="30">
      <t>カゴウブツ</t>
    </rPh>
    <rPh sb="31" eb="34">
      <t>ヒソオヨ</t>
    </rPh>
    <rPh sb="37" eb="40">
      <t>カゴウブツ</t>
    </rPh>
    <rPh sb="43" eb="45">
      <t>ソオヨ</t>
    </rPh>
    <rPh sb="48" eb="51">
      <t>カゴウブツ</t>
    </rPh>
    <phoneticPr fontId="2"/>
  </si>
  <si>
    <t>滋賀県東近江市園町字瓦塚27番1の一部</t>
    <rPh sb="3" eb="7">
      <t>ヒガシオウミシ</t>
    </rPh>
    <rPh sb="7" eb="9">
      <t>ソノチョウ</t>
    </rPh>
    <rPh sb="9" eb="10">
      <t>アザ</t>
    </rPh>
    <rPh sb="10" eb="11">
      <t>カワラ</t>
    </rPh>
    <rPh sb="11" eb="12">
      <t>ツカ</t>
    </rPh>
    <rPh sb="14" eb="15">
      <t>バン</t>
    </rPh>
    <rPh sb="17" eb="19">
      <t>イチブ</t>
    </rPh>
    <phoneticPr fontId="1"/>
  </si>
  <si>
    <t>要措置区域</t>
    <phoneticPr fontId="12"/>
  </si>
  <si>
    <t>野洲市野洲字川原端844番１、860番、860番３、860番４、860番５の各一部</t>
    <rPh sb="38" eb="41">
      <t>カクイチブ</t>
    </rPh>
    <phoneticPr fontId="1"/>
  </si>
  <si>
    <t>砒素及びその化合物
ふっ素及びその化合物</t>
    <rPh sb="0" eb="2">
      <t>ヒソ</t>
    </rPh>
    <rPh sb="2" eb="3">
      <t>オヨ</t>
    </rPh>
    <rPh sb="6" eb="9">
      <t>カゴウブツ</t>
    </rPh>
    <rPh sb="12" eb="13">
      <t>ソ</t>
    </rPh>
    <rPh sb="13" eb="14">
      <t>オヨ</t>
    </rPh>
    <rPh sb="17" eb="20">
      <t>カゴウブツ</t>
    </rPh>
    <phoneticPr fontId="1"/>
  </si>
  <si>
    <t>野洲市野洲字川原端860番の一部</t>
    <rPh sb="14" eb="16">
      <t>イチブ</t>
    </rPh>
    <phoneticPr fontId="1"/>
  </si>
  <si>
    <t>水銀及びその化合物
鉛及びその化合物</t>
    <rPh sb="0" eb="2">
      <t>スイギン</t>
    </rPh>
    <rPh sb="2" eb="3">
      <t>オヨ</t>
    </rPh>
    <rPh sb="6" eb="9">
      <t>カゴウブツ</t>
    </rPh>
    <rPh sb="10" eb="11">
      <t>ナマリ</t>
    </rPh>
    <rPh sb="11" eb="12">
      <t>オヨ</t>
    </rPh>
    <rPh sb="15" eb="18">
      <t>カゴウブツ</t>
    </rPh>
    <phoneticPr fontId="1"/>
  </si>
  <si>
    <t>滋賀県甲賀市水口町北脇240番5の一部</t>
    <phoneticPr fontId="12"/>
  </si>
  <si>
    <t>滋賀県甲賀市水口町ひのきが丘27番３の一部</t>
    <rPh sb="0" eb="3">
      <t>シガケン</t>
    </rPh>
    <rPh sb="3" eb="6">
      <t>コウカシ</t>
    </rPh>
    <rPh sb="6" eb="9">
      <t>ミナクチチョウ</t>
    </rPh>
    <rPh sb="13" eb="14">
      <t>オカ</t>
    </rPh>
    <rPh sb="16" eb="17">
      <t>バン</t>
    </rPh>
    <rPh sb="19" eb="21">
      <t>イチブ</t>
    </rPh>
    <phoneticPr fontId="22"/>
  </si>
  <si>
    <t>ふっ素及びその化合物</t>
    <rPh sb="9" eb="10">
      <t>モノ</t>
    </rPh>
    <phoneticPr fontId="22"/>
  </si>
  <si>
    <t>R6.7.2
一部解除
R7.6.3</t>
    <phoneticPr fontId="12"/>
  </si>
  <si>
    <t>滋賀県栗東市出庭字蛸田484番、484番3、485番、485番2、486番、486番3の各一部</t>
    <rPh sb="0" eb="3">
      <t>シガケン</t>
    </rPh>
    <rPh sb="3" eb="6">
      <t>リットウシ</t>
    </rPh>
    <rPh sb="6" eb="7">
      <t>デ</t>
    </rPh>
    <rPh sb="7" eb="8">
      <t>ニワ</t>
    </rPh>
    <rPh sb="8" eb="9">
      <t>アザ</t>
    </rPh>
    <rPh sb="9" eb="10">
      <t>タコ</t>
    </rPh>
    <rPh sb="10" eb="11">
      <t>タ</t>
    </rPh>
    <rPh sb="14" eb="15">
      <t>バン</t>
    </rPh>
    <rPh sb="19" eb="20">
      <t>バン</t>
    </rPh>
    <rPh sb="25" eb="26">
      <t>バン</t>
    </rPh>
    <rPh sb="30" eb="31">
      <t>バン</t>
    </rPh>
    <rPh sb="36" eb="37">
      <t>バン</t>
    </rPh>
    <rPh sb="41" eb="42">
      <t>バン</t>
    </rPh>
    <rPh sb="44" eb="47">
      <t>カクイチブ</t>
    </rPh>
    <phoneticPr fontId="1"/>
  </si>
  <si>
    <t>滋賀県野洲市野洲字苦菜島1041番の一部</t>
    <rPh sb="0" eb="3">
      <t>シガケン</t>
    </rPh>
    <rPh sb="11" eb="12">
      <t>シマ</t>
    </rPh>
    <phoneticPr fontId="12"/>
  </si>
  <si>
    <t>滋賀県野洲市野洲字苦菜島1041番の一部</t>
    <rPh sb="0" eb="3">
      <t>シガケン</t>
    </rPh>
    <phoneticPr fontId="12"/>
  </si>
  <si>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
  </si>
  <si>
    <t>鉛及びその化合物
砒素及びその化合物</t>
    <rPh sb="0" eb="1">
      <t>ナマリ</t>
    </rPh>
    <rPh sb="1" eb="2">
      <t>オヨ</t>
    </rPh>
    <rPh sb="5" eb="8">
      <t>カゴウブツ</t>
    </rPh>
    <rPh sb="9" eb="12">
      <t>ヒソオヨ</t>
    </rPh>
    <rPh sb="15" eb="18">
      <t>カゴウブツ</t>
    </rPh>
    <phoneticPr fontId="2"/>
  </si>
  <si>
    <t>R3.9.14
一部解除
R7.8.5</t>
    <rPh sb="8" eb="10">
      <t>イチブ</t>
    </rPh>
    <rPh sb="10" eb="12">
      <t>カイジョ</t>
    </rPh>
    <phoneticPr fontId="12"/>
  </si>
  <si>
    <t>野洲市野洲字苦川原端860番の一部</t>
    <rPh sb="7" eb="9">
      <t>カワラ</t>
    </rPh>
    <rPh sb="9" eb="10">
      <t>ハシ</t>
    </rPh>
    <rPh sb="13" eb="14">
      <t>バン</t>
    </rPh>
    <rPh sb="15" eb="17">
      <t>イチブ</t>
    </rPh>
    <phoneticPr fontId="12"/>
  </si>
  <si>
    <t>ふっ素及びその化合物</t>
    <rPh sb="2" eb="3">
      <t>ソ</t>
    </rPh>
    <rPh sb="3" eb="4">
      <t>オヨ</t>
    </rPh>
    <rPh sb="7" eb="10">
      <t>カゴウブツ</t>
    </rPh>
    <phoneticPr fontId="3"/>
  </si>
  <si>
    <t>滋賀県</t>
    <rPh sb="0" eb="3">
      <t>シガケン</t>
    </rPh>
    <phoneticPr fontId="12"/>
  </si>
  <si>
    <t>滋賀県蒲生郡竜王町大字鏡字老々塚2291番7の一部</t>
  </si>
  <si>
    <t>滋賀県湖南市大池町6番2の一部</t>
  </si>
  <si>
    <t>第４条</t>
  </si>
  <si>
    <t>六価クロム化合物</t>
  </si>
  <si>
    <t>形―5</t>
    <rPh sb="0" eb="1">
      <t>ケイ</t>
    </rPh>
    <phoneticPr fontId="2"/>
  </si>
  <si>
    <t>形―7</t>
    <rPh sb="0" eb="1">
      <t>ケイ</t>
    </rPh>
    <phoneticPr fontId="2"/>
  </si>
  <si>
    <t>形―9</t>
    <rPh sb="0" eb="1">
      <t>ケイ</t>
    </rPh>
    <phoneticPr fontId="2"/>
  </si>
  <si>
    <t>形―11</t>
    <rPh sb="0" eb="1">
      <t>ケイ</t>
    </rPh>
    <phoneticPr fontId="2"/>
  </si>
  <si>
    <t>形―10</t>
    <rPh sb="0" eb="1">
      <t>ケイ</t>
    </rPh>
    <phoneticPr fontId="2"/>
  </si>
  <si>
    <t>要―6</t>
    <rPh sb="0" eb="1">
      <t>ヨウ</t>
    </rPh>
    <phoneticPr fontId="12"/>
  </si>
  <si>
    <t>形―13</t>
    <rPh sb="0" eb="1">
      <t>ケイ</t>
    </rPh>
    <phoneticPr fontId="2"/>
  </si>
  <si>
    <t>要―8</t>
    <rPh sb="0" eb="1">
      <t>ヨウ</t>
    </rPh>
    <phoneticPr fontId="12"/>
  </si>
  <si>
    <t>要―10</t>
    <rPh sb="0" eb="1">
      <t>ヨウ</t>
    </rPh>
    <phoneticPr fontId="12"/>
  </si>
  <si>
    <t>クロロエチレン
シスｰ1,2―ジクロロエチレン
テトラクロロエチレン
トリクロロエチレン</t>
  </si>
  <si>
    <t>形―19</t>
    <rPh sb="0" eb="1">
      <t>ケイ</t>
    </rPh>
    <phoneticPr fontId="2"/>
  </si>
  <si>
    <t>形―20</t>
    <rPh sb="0" eb="1">
      <t>ケイ</t>
    </rPh>
    <phoneticPr fontId="2"/>
  </si>
  <si>
    <t>形―21</t>
    <rPh sb="0" eb="1">
      <t>ケイ</t>
    </rPh>
    <phoneticPr fontId="2"/>
  </si>
  <si>
    <t>形―22</t>
    <rPh sb="0" eb="1">
      <t>ケイ</t>
    </rPh>
    <phoneticPr fontId="2"/>
  </si>
  <si>
    <t>形―23</t>
    <rPh sb="0" eb="1">
      <t>ケイ</t>
    </rPh>
    <phoneticPr fontId="2"/>
  </si>
  <si>
    <t>形―24</t>
    <rPh sb="0" eb="1">
      <t>ケイ</t>
    </rPh>
    <phoneticPr fontId="2"/>
  </si>
  <si>
    <t>形―25</t>
    <rPh sb="0" eb="1">
      <t>ケイ</t>
    </rPh>
    <phoneticPr fontId="2"/>
  </si>
  <si>
    <t>形―26</t>
    <rPh sb="0" eb="1">
      <t>ケイ</t>
    </rPh>
    <phoneticPr fontId="2"/>
  </si>
  <si>
    <t>形―29</t>
    <rPh sb="0" eb="1">
      <t>ケイ</t>
    </rPh>
    <phoneticPr fontId="2"/>
  </si>
  <si>
    <t>形―30</t>
    <rPh sb="0" eb="1">
      <t>ケイ</t>
    </rPh>
    <phoneticPr fontId="2"/>
  </si>
  <si>
    <t>形―31</t>
    <rPh sb="0" eb="1">
      <t>ケイ</t>
    </rPh>
    <phoneticPr fontId="2"/>
  </si>
  <si>
    <t>形―32</t>
    <rPh sb="0" eb="1">
      <t>ケイ</t>
    </rPh>
    <phoneticPr fontId="2"/>
  </si>
  <si>
    <t>形―33</t>
    <rPh sb="0" eb="1">
      <t>ケイ</t>
    </rPh>
    <phoneticPr fontId="2"/>
  </si>
  <si>
    <t>形―35</t>
    <rPh sb="0" eb="1">
      <t>ケイ</t>
    </rPh>
    <phoneticPr fontId="2"/>
  </si>
  <si>
    <t>形―36</t>
    <rPh sb="0" eb="1">
      <t>ケイ</t>
    </rPh>
    <phoneticPr fontId="2"/>
  </si>
  <si>
    <t>形―38</t>
    <rPh sb="0" eb="1">
      <t>ケイ</t>
    </rPh>
    <phoneticPr fontId="2"/>
  </si>
  <si>
    <t>形―39</t>
    <rPh sb="0" eb="1">
      <t>ケイ</t>
    </rPh>
    <phoneticPr fontId="2"/>
  </si>
  <si>
    <t>形―40</t>
    <rPh sb="0" eb="1">
      <t>ケイ</t>
    </rPh>
    <phoneticPr fontId="2"/>
  </si>
  <si>
    <t>要―12</t>
    <rPh sb="0" eb="1">
      <t>ヨウ</t>
    </rPh>
    <phoneticPr fontId="2"/>
  </si>
  <si>
    <t>形―43</t>
    <rPh sb="0" eb="1">
      <t>ケイ</t>
    </rPh>
    <phoneticPr fontId="2"/>
  </si>
  <si>
    <t>要―13</t>
    <rPh sb="0" eb="1">
      <t>ヨウ</t>
    </rPh>
    <phoneticPr fontId="2"/>
  </si>
  <si>
    <t>要―14</t>
    <rPh sb="0" eb="1">
      <t>ヨウ</t>
    </rPh>
    <phoneticPr fontId="2"/>
  </si>
  <si>
    <t>形―44</t>
    <rPh sb="0" eb="1">
      <t>ケイ</t>
    </rPh>
    <phoneticPr fontId="2"/>
  </si>
  <si>
    <t>要―15</t>
    <rPh sb="0" eb="1">
      <t>ヨウ</t>
    </rPh>
    <phoneticPr fontId="2"/>
  </si>
  <si>
    <t>形―47</t>
    <rPh sb="0" eb="1">
      <t>ケイ</t>
    </rPh>
    <phoneticPr fontId="2"/>
  </si>
  <si>
    <t>形―48</t>
    <rPh sb="0" eb="1">
      <t>ケイ</t>
    </rPh>
    <phoneticPr fontId="2"/>
  </si>
  <si>
    <t>形―49</t>
    <rPh sb="0" eb="1">
      <t>ケイ</t>
    </rPh>
    <phoneticPr fontId="2"/>
  </si>
  <si>
    <t>形―51</t>
    <rPh sb="0" eb="1">
      <t>ケイ</t>
    </rPh>
    <phoneticPr fontId="2"/>
  </si>
  <si>
    <t>形―52</t>
    <rPh sb="0" eb="1">
      <t>ケイ</t>
    </rPh>
    <phoneticPr fontId="2"/>
  </si>
  <si>
    <t>形―54</t>
    <rPh sb="0" eb="1">
      <t>ケイ</t>
    </rPh>
    <phoneticPr fontId="2"/>
  </si>
  <si>
    <t>形―55</t>
    <rPh sb="0" eb="1">
      <t>ケイ</t>
    </rPh>
    <phoneticPr fontId="2"/>
  </si>
  <si>
    <t>形―56</t>
    <rPh sb="0" eb="1">
      <t>ケイ</t>
    </rPh>
    <phoneticPr fontId="2"/>
  </si>
  <si>
    <t>形―61</t>
    <rPh sb="0" eb="1">
      <t>ケイ</t>
    </rPh>
    <phoneticPr fontId="2"/>
  </si>
  <si>
    <t>1,2―ジクロロエチレン
テトラクロロエチレン
トリクロロエチレン</t>
  </si>
  <si>
    <t>形―62</t>
    <rPh sb="0" eb="1">
      <t>ケイ</t>
    </rPh>
    <phoneticPr fontId="2"/>
  </si>
  <si>
    <t>形―63</t>
    <rPh sb="0" eb="1">
      <t>ケイ</t>
    </rPh>
    <phoneticPr fontId="2"/>
  </si>
  <si>
    <t>形―65</t>
  </si>
  <si>
    <t>形―66</t>
  </si>
  <si>
    <t>要―18</t>
  </si>
  <si>
    <t>テトラクロロエチレン
トリクロロエチレン
1,2―ジクロロエチレン</t>
  </si>
  <si>
    <t>形―67</t>
  </si>
  <si>
    <t>形―68</t>
    <rPh sb="0" eb="1">
      <t>ケイ</t>
    </rPh>
    <phoneticPr fontId="12"/>
  </si>
  <si>
    <t>形―69</t>
    <rPh sb="0" eb="1">
      <t>ケイ</t>
    </rPh>
    <phoneticPr fontId="12"/>
  </si>
  <si>
    <t>形―70</t>
    <rPh sb="0" eb="1">
      <t>ケイ</t>
    </rPh>
    <phoneticPr fontId="12"/>
  </si>
  <si>
    <t>形―72</t>
    <rPh sb="0" eb="1">
      <t>ケイ</t>
    </rPh>
    <phoneticPr fontId="12"/>
  </si>
  <si>
    <t>1,2―ジクロロエチレン
ほう素及びその化合物</t>
  </si>
  <si>
    <t>形―73</t>
    <rPh sb="0" eb="1">
      <t>ケイ</t>
    </rPh>
    <phoneticPr fontId="12"/>
  </si>
  <si>
    <t>形―7５</t>
  </si>
  <si>
    <t>要―20</t>
  </si>
  <si>
    <t>形―76</t>
  </si>
  <si>
    <t>形―77</t>
  </si>
  <si>
    <t>要―21</t>
  </si>
  <si>
    <t>形―78</t>
  </si>
  <si>
    <t>形―79</t>
  </si>
  <si>
    <t>形―80</t>
  </si>
  <si>
    <t>次に示す土地の一部の区域
滋賀県蒲生郡竜王町大字西川字下中筋1312番１</t>
  </si>
  <si>
    <t>鉛及びその化合物</t>
    <rPh sb="0" eb="1">
      <t>ナマリ</t>
    </rPh>
    <rPh sb="1" eb="2">
      <t>オヨ</t>
    </rPh>
    <rPh sb="5" eb="8">
      <t>カゴウブツ</t>
    </rPh>
    <phoneticPr fontId="2"/>
  </si>
  <si>
    <t>形―81</t>
    <phoneticPr fontId="12"/>
  </si>
  <si>
    <t>（令和7年9月26日現在）</t>
    <rPh sb="1" eb="2">
      <t>レイ</t>
    </rPh>
    <rPh sb="2" eb="3">
      <t>ワ</t>
    </rPh>
    <rPh sb="9" eb="10">
      <t>ニチ</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</si>
</sst>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Red]\(0\)"/>
    <numFmt numFmtId="178" formatCode="#,##0.00_);[Red]\(#,##0.00\)"/>
    <numFmt numFmtId="179" formatCode="#,##0.0_);[Red]\(#,##0.0\)"/>
    <numFmt numFmtId="180" formatCode="#,##0.000_);[Red]\(#,##0.000\)"/>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9"/>
      <name val="ＭＳ Ｐゴシック"/>
      <family val="3"/>
      <charset val="128"/>
    </font>
    <font>
      <sz val="9"/>
      <name val="ＭＳ ゴシック"/>
      <family val="3"/>
      <charset val="128"/>
    </font>
    <font>
      <sz val="11"/>
      <color theme="1"/>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9"/>
      <color theme="0"/>
      <name val="ＭＳ ゴシック"/>
      <family val="3"/>
      <charset val="128"/>
    </font>
    <font>
      <b/>
      <sz val="9"/>
      <name val="BIZ UDPゴシック"/>
      <family val="3"/>
      <charset val="128"/>
    </font>
    <font>
      <sz val="9"/>
      <name val="BIZ UDPゴシック"/>
      <family val="3"/>
      <charset val="128"/>
    </font>
    <font>
      <sz val="9"/>
      <color theme="1"/>
      <name val="BIZ UDPゴシック"/>
      <family val="3"/>
      <charset val="128"/>
    </font>
    <font>
      <sz val="10"/>
      <color theme="1"/>
      <name val="BIZ UDPゴシック"/>
      <family val="3"/>
      <charset val="128"/>
    </font>
    <font>
      <sz val="9"/>
      <color theme="1"/>
      <name val="ＭＳ Ｐゴシック"/>
      <family val="3"/>
      <charset val="128"/>
      <scheme val="major"/>
    </font>
  </fonts>
  <fills count="62">
    <fill>
      <patternFill patternType="none"/>
    </fill>
    <fill>
      <patternFill patternType="gray125"/>
    </fill>
    <fill>
      <patternFill patternType="solid">
        <fgColor rgb="FF92D05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2370372631001"/>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2">
    <xf numFmtId="0" fontId="0" fillId="0" borderId="0"/>
    <xf numFmtId="0" fontId="13" fillId="0" borderId="0" applyNumberFormat="0" applyFill="0" applyBorder="0" applyAlignment="0" applyProtection="0">
      <alignment vertical="top"/>
      <protection locked="0"/>
    </xf>
    <xf numFmtId="38" fontId="16" fillId="0" borderId="0" applyFont="0" applyFill="0" applyBorder="0" applyAlignment="0" applyProtection="0">
      <alignment vertical="center"/>
    </xf>
    <xf numFmtId="38" fontId="11" fillId="0" borderId="0" applyFont="0" applyFill="0" applyBorder="0" applyAlignment="0" applyProtection="0"/>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6"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alignment vertical="center"/>
    </xf>
    <xf numFmtId="0" fontId="11" fillId="0" borderId="0">
      <alignment vertical="center"/>
    </xf>
    <xf numFmtId="0" fontId="16" fillId="0" borderId="0">
      <alignment vertical="center"/>
    </xf>
    <xf numFmtId="176" fontId="11" fillId="0" borderId="0">
      <alignment vertical="center"/>
    </xf>
    <xf numFmtId="0" fontId="16" fillId="0" borderId="0">
      <alignment vertical="center"/>
    </xf>
    <xf numFmtId="0" fontId="11" fillId="0" borderId="0"/>
    <xf numFmtId="0" fontId="28" fillId="0" borderId="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8"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29" fillId="1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17" applyNumberFormat="0" applyAlignment="0" applyProtection="0">
      <alignment vertical="center"/>
    </xf>
    <xf numFmtId="0" fontId="17" fillId="29" borderId="0" applyNumberFormat="0" applyBorder="0" applyAlignment="0" applyProtection="0">
      <alignment vertical="center"/>
    </xf>
    <xf numFmtId="0" fontId="10" fillId="7" borderId="18" applyNumberFormat="0" applyFont="0" applyAlignment="0" applyProtection="0">
      <alignment vertical="center"/>
    </xf>
    <xf numFmtId="0" fontId="18" fillId="0" borderId="16" applyNumberFormat="0" applyFill="0" applyAlignment="0" applyProtection="0">
      <alignment vertical="center"/>
    </xf>
    <xf numFmtId="0" fontId="19" fillId="30" borderId="0" applyNumberFormat="0" applyBorder="0" applyAlignment="0" applyProtection="0">
      <alignment vertical="center"/>
    </xf>
    <xf numFmtId="0" fontId="20" fillId="31" borderId="14" applyNumberFormat="0" applyAlignment="0" applyProtection="0">
      <alignment vertical="center"/>
    </xf>
    <xf numFmtId="0" fontId="32"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20"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33" fillId="0" borderId="19" applyNumberFormat="0" applyFill="0" applyAlignment="0" applyProtection="0">
      <alignment vertical="center"/>
    </xf>
    <xf numFmtId="0" fontId="24" fillId="31" borderId="15" applyNumberFormat="0" applyAlignment="0" applyProtection="0">
      <alignment vertical="center"/>
    </xf>
    <xf numFmtId="0" fontId="25" fillId="0" borderId="0" applyNumberFormat="0" applyFill="0" applyBorder="0" applyAlignment="0" applyProtection="0">
      <alignment vertical="center"/>
    </xf>
    <xf numFmtId="0" fontId="26" fillId="9" borderId="14" applyNumberFormat="0" applyAlignment="0" applyProtection="0">
      <alignment vertical="center"/>
    </xf>
    <xf numFmtId="0" fontId="27" fillId="32" borderId="0" applyNumberFormat="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Border="0" applyProtection="0">
      <alignment vertical="center"/>
    </xf>
    <xf numFmtId="0" fontId="34" fillId="0" borderId="0">
      <alignment vertical="center"/>
    </xf>
    <xf numFmtId="38" fontId="16" fillId="0" borderId="0" applyFont="0" applyFill="0" applyBorder="0" applyAlignment="0" applyProtection="0">
      <alignment vertical="center"/>
    </xf>
    <xf numFmtId="0" fontId="16" fillId="0" borderId="0">
      <alignment vertical="center"/>
    </xf>
    <xf numFmtId="38" fontId="10" fillId="0" borderId="0" applyFont="0" applyFill="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2" fillId="0" borderId="21" applyNumberFormat="0" applyFill="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10" fillId="42" borderId="0" applyNumberFormat="0" applyBorder="0" applyAlignment="0" applyProtection="0">
      <alignment vertical="center"/>
    </xf>
    <xf numFmtId="0" fontId="10" fillId="43" borderId="0" applyNumberFormat="0" applyBorder="0" applyAlignment="0" applyProtection="0">
      <alignment vertical="center"/>
    </xf>
    <xf numFmtId="0" fontId="10" fillId="44" borderId="0" applyNumberFormat="0" applyBorder="0" applyAlignment="0" applyProtection="0">
      <alignment vertical="center"/>
    </xf>
    <xf numFmtId="0" fontId="10" fillId="45" borderId="0" applyNumberFormat="0" applyBorder="0" applyAlignment="0" applyProtection="0">
      <alignment vertical="center"/>
    </xf>
    <xf numFmtId="0" fontId="10" fillId="46" borderId="0" applyNumberFormat="0" applyBorder="0" applyAlignment="0" applyProtection="0">
      <alignment vertical="center"/>
    </xf>
    <xf numFmtId="0" fontId="10" fillId="47" borderId="0" applyNumberFormat="0" applyBorder="0" applyAlignment="0" applyProtection="0">
      <alignment vertical="center"/>
    </xf>
    <xf numFmtId="0" fontId="10" fillId="48" borderId="0" applyNumberFormat="0" applyBorder="0" applyAlignment="0" applyProtection="0">
      <alignment vertical="center"/>
    </xf>
    <xf numFmtId="0" fontId="10" fillId="43" borderId="0" applyNumberFormat="0" applyBorder="0" applyAlignment="0" applyProtection="0">
      <alignment vertical="center"/>
    </xf>
    <xf numFmtId="0" fontId="10" fillId="46" borderId="0" applyNumberFormat="0" applyBorder="0" applyAlignment="0" applyProtection="0">
      <alignment vertical="center"/>
    </xf>
    <xf numFmtId="0" fontId="10" fillId="49" borderId="0" applyNumberFormat="0" applyBorder="0" applyAlignment="0" applyProtection="0">
      <alignment vertical="center"/>
    </xf>
    <xf numFmtId="0" fontId="36" fillId="50"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6" fillId="51" borderId="0" applyNumberFormat="0" applyBorder="0" applyAlignment="0" applyProtection="0">
      <alignment vertical="center"/>
    </xf>
    <xf numFmtId="0" fontId="36" fillId="52" borderId="0" applyNumberFormat="0" applyBorder="0" applyAlignment="0" applyProtection="0">
      <alignment vertical="center"/>
    </xf>
    <xf numFmtId="0" fontId="36" fillId="53" borderId="0" applyNumberFormat="0" applyBorder="0" applyAlignment="0" applyProtection="0">
      <alignment vertical="center"/>
    </xf>
    <xf numFmtId="0" fontId="37" fillId="54" borderId="0" applyNumberFormat="0" applyBorder="0" applyAlignment="0" applyProtection="0">
      <alignment vertical="center"/>
    </xf>
    <xf numFmtId="0" fontId="36" fillId="55" borderId="0" applyNumberFormat="0" applyBorder="0" applyAlignment="0" applyProtection="0">
      <alignment vertical="center"/>
    </xf>
    <xf numFmtId="0" fontId="36" fillId="56" borderId="0" applyNumberFormat="0" applyBorder="0" applyAlignment="0" applyProtection="0">
      <alignment vertical="center"/>
    </xf>
    <xf numFmtId="0" fontId="36" fillId="57" borderId="0" applyNumberFormat="0" applyBorder="0" applyAlignment="0" applyProtection="0">
      <alignment vertical="center"/>
    </xf>
    <xf numFmtId="0" fontId="36" fillId="51" borderId="0" applyNumberFormat="0" applyBorder="0" applyAlignment="0" applyProtection="0">
      <alignment vertical="center"/>
    </xf>
    <xf numFmtId="0" fontId="36" fillId="52" borderId="0" applyNumberFormat="0" applyBorder="0" applyAlignment="0" applyProtection="0">
      <alignment vertical="center"/>
    </xf>
    <xf numFmtId="0" fontId="36" fillId="58" borderId="0" applyNumberFormat="0" applyBorder="0" applyAlignment="0" applyProtection="0">
      <alignment vertical="center"/>
    </xf>
    <xf numFmtId="0" fontId="38" fillId="0" borderId="0" applyNumberFormat="0" applyFill="0" applyBorder="0" applyAlignment="0" applyProtection="0">
      <alignment vertical="center"/>
    </xf>
    <xf numFmtId="0" fontId="39" fillId="59" borderId="23" applyNumberFormat="0" applyAlignment="0" applyProtection="0">
      <alignment vertical="center"/>
    </xf>
    <xf numFmtId="0" fontId="10" fillId="60" borderId="24" applyNumberFormat="0" applyFont="0" applyAlignment="0" applyProtection="0">
      <alignment vertical="center"/>
    </xf>
    <xf numFmtId="0" fontId="40" fillId="0" borderId="25" applyNumberFormat="0" applyFill="0" applyAlignment="0" applyProtection="0">
      <alignment vertical="center"/>
    </xf>
    <xf numFmtId="0" fontId="41" fillId="45" borderId="26" applyNumberFormat="0" applyAlignment="0" applyProtection="0">
      <alignment vertical="center"/>
    </xf>
    <xf numFmtId="0" fontId="42" fillId="61" borderId="27" applyNumberFormat="0" applyAlignment="0" applyProtection="0">
      <alignment vertical="center"/>
    </xf>
    <xf numFmtId="0" fontId="43" fillId="41" borderId="0" applyNumberFormat="0" applyBorder="0" applyAlignment="0" applyProtection="0">
      <alignment vertical="center"/>
    </xf>
    <xf numFmtId="0" fontId="44" fillId="42" borderId="0" applyNumberFormat="0" applyBorder="0" applyAlignment="0" applyProtection="0">
      <alignment vertical="center"/>
    </xf>
    <xf numFmtId="0" fontId="45" fillId="0" borderId="28" applyNumberFormat="0" applyFill="0" applyAlignment="0" applyProtection="0">
      <alignment vertical="center"/>
    </xf>
    <xf numFmtId="0" fontId="46" fillId="0" borderId="29" applyNumberFormat="0" applyFill="0" applyAlignment="0" applyProtection="0">
      <alignment vertical="center"/>
    </xf>
    <xf numFmtId="0" fontId="47" fillId="0" borderId="30" applyNumberFormat="0" applyFill="0" applyAlignment="0" applyProtection="0">
      <alignment vertical="center"/>
    </xf>
    <xf numFmtId="0" fontId="47" fillId="0" borderId="0" applyNumberFormat="0" applyFill="0" applyBorder="0" applyAlignment="0" applyProtection="0">
      <alignment vertical="center"/>
    </xf>
    <xf numFmtId="0" fontId="48" fillId="61" borderId="26"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5" fillId="0" borderId="31" applyNumberFormat="0" applyFill="0" applyAlignment="0" applyProtection="0">
      <alignment vertical="center"/>
    </xf>
  </cellStyleXfs>
  <cellXfs count="132">
    <xf numFmtId="0" fontId="0" fillId="0" borderId="0" xfId="0"/>
    <xf numFmtId="0" fontId="15" fillId="0" borderId="0" xfId="0" applyFont="1"/>
    <xf numFmtId="0" fontId="15" fillId="0" borderId="0" xfId="0" applyFont="1" applyAlignment="1">
      <alignment horizontal="center" vertical="center" shrinkToFit="1"/>
    </xf>
    <xf numFmtId="0" fontId="15" fillId="0" borderId="0" xfId="0" applyFont="1" applyAlignment="1">
      <alignment horizontal="center" wrapText="1"/>
    </xf>
    <xf numFmtId="0" fontId="14" fillId="0" borderId="0" xfId="0" applyFont="1" applyAlignment="1">
      <alignment vertical="center"/>
    </xf>
    <xf numFmtId="178" fontId="14" fillId="0" borderId="0" xfId="0" applyNumberFormat="1" applyFont="1" applyAlignment="1">
      <alignment horizontal="right"/>
    </xf>
    <xf numFmtId="0" fontId="14" fillId="0" borderId="0" xfId="0" applyFont="1" applyAlignment="1">
      <alignment vertical="center" wrapText="1" shrinkToFit="1"/>
    </xf>
    <xf numFmtId="0" fontId="14" fillId="0" borderId="0" xfId="0" applyFont="1" applyAlignment="1">
      <alignment horizontal="left" vertical="center" wrapText="1" shrinkToFit="1"/>
    </xf>
    <xf numFmtId="0" fontId="15" fillId="0" borderId="0" xfId="0" applyFont="1" applyAlignment="1">
      <alignment horizontal="center"/>
    </xf>
    <xf numFmtId="0" fontId="15" fillId="0" borderId="0" xfId="0" applyFont="1" applyAlignment="1">
      <alignment horizontal="right" vertical="center"/>
    </xf>
    <xf numFmtId="176" fontId="14" fillId="0" borderId="0" xfId="0" applyNumberFormat="1" applyFont="1" applyAlignment="1">
      <alignment horizontal="center" vertical="center" wrapText="1"/>
    </xf>
    <xf numFmtId="0" fontId="15" fillId="0" borderId="0" xfId="0" applyFont="1" applyAlignment="1">
      <alignment wrapText="1"/>
    </xf>
    <xf numFmtId="177" fontId="15" fillId="0" borderId="0" xfId="0" applyNumberFormat="1" applyFont="1" applyAlignment="1">
      <alignment vertical="center" wrapText="1" shrinkToFit="1"/>
    </xf>
    <xf numFmtId="0" fontId="14" fillId="0" borderId="0" xfId="0" applyFont="1"/>
    <xf numFmtId="0" fontId="15" fillId="0" borderId="0" xfId="0" applyFont="1" applyAlignment="1">
      <alignment vertical="center" wrapText="1" shrinkToFit="1"/>
    </xf>
    <xf numFmtId="0" fontId="14" fillId="0" borderId="0" xfId="0" applyFont="1" applyAlignment="1">
      <alignment horizontal="left" wrapText="1" shrinkToFit="1"/>
    </xf>
    <xf numFmtId="176" fontId="15" fillId="0" borderId="0" xfId="0" applyNumberFormat="1" applyFont="1" applyAlignment="1">
      <alignment vertical="top" wrapText="1"/>
    </xf>
    <xf numFmtId="0" fontId="51" fillId="0" borderId="0" xfId="0" applyFont="1" applyAlignment="1">
      <alignment horizontal="left"/>
    </xf>
    <xf numFmtId="0" fontId="15" fillId="0" borderId="0" xfId="0" applyFont="1"/>
    <xf numFmtId="0" fontId="53" fillId="0" borderId="0" xfId="0" applyFont="1" applyAlignment="1">
      <alignment horizontal="center" vertical="center" shrinkToFit="1"/>
    </xf>
    <xf numFmtId="0" fontId="53" fillId="0" borderId="0" xfId="0" applyFont="1" applyAlignment="1">
      <alignment horizontal="center" wrapText="1"/>
    </xf>
    <xf numFmtId="0" fontId="53" fillId="0" borderId="0" xfId="0" applyFont="1"/>
    <xf numFmtId="0" fontId="53" fillId="0" borderId="0" xfId="0" applyFont="1" applyAlignment="1">
      <alignment vertical="center"/>
    </xf>
    <xf numFmtId="178" fontId="53" fillId="0" borderId="0" xfId="0" applyNumberFormat="1" applyFont="1" applyAlignment="1">
      <alignment horizontal="right"/>
    </xf>
    <xf numFmtId="0" fontId="53" fillId="0" borderId="0" xfId="0" applyFont="1" applyAlignment="1">
      <alignment vertical="center" wrapText="1" shrinkToFit="1"/>
    </xf>
    <xf numFmtId="0" fontId="53" fillId="0" borderId="1" xfId="0" applyFont="1" applyBorder="1" applyAlignment="1">
      <alignment horizontal="left" vertical="center" wrapText="1" shrinkToFit="1"/>
    </xf>
    <xf numFmtId="0" fontId="53" fillId="0" borderId="1" xfId="0" applyFont="1" applyBorder="1" applyAlignment="1">
      <alignment horizontal="center" vertical="center" wrapText="1"/>
    </xf>
    <xf numFmtId="0" fontId="53" fillId="0" borderId="0" xfId="0" applyFont="1" applyAlignment="1">
      <alignment horizontal="left" vertical="center" wrapText="1"/>
    </xf>
    <xf numFmtId="0" fontId="53" fillId="0" borderId="1" xfId="0" applyFont="1" applyBorder="1" applyAlignment="1">
      <alignment horizontal="center" vertical="center"/>
    </xf>
    <xf numFmtId="0" fontId="53" fillId="0" borderId="0" xfId="0" applyFont="1" applyAlignment="1">
      <alignment horizontal="left" vertical="center"/>
    </xf>
    <xf numFmtId="0" fontId="53" fillId="0" borderId="0" xfId="0" applyFont="1" applyAlignment="1">
      <alignment horizontal="center" vertical="center" wrapText="1" shrinkToFit="1"/>
    </xf>
    <xf numFmtId="0" fontId="53" fillId="0" borderId="0" xfId="0" applyFont="1" applyAlignment="1">
      <alignment vertical="top" wrapText="1" shrinkToFit="1"/>
    </xf>
    <xf numFmtId="0" fontId="53" fillId="0" borderId="32" xfId="0" applyFont="1" applyBorder="1" applyAlignment="1">
      <alignment horizontal="left" vertical="center" wrapText="1" shrinkToFit="1"/>
    </xf>
    <xf numFmtId="0" fontId="53" fillId="0" borderId="0" xfId="0" applyFont="1" applyAlignment="1">
      <alignment horizontal="left" vertical="center" wrapText="1" shrinkToFit="1"/>
    </xf>
    <xf numFmtId="0" fontId="53" fillId="0" borderId="0" xfId="0" applyFont="1" applyAlignment="1">
      <alignment horizontal="center"/>
    </xf>
    <xf numFmtId="0" fontId="53" fillId="0" borderId="0" xfId="0" applyFont="1" applyAlignment="1">
      <alignment horizontal="center" vertical="center" wrapText="1"/>
    </xf>
    <xf numFmtId="0" fontId="53" fillId="0" borderId="0" xfId="0" applyFont="1" applyAlignment="1">
      <alignment horizontal="right" vertical="center"/>
    </xf>
    <xf numFmtId="178" fontId="53" fillId="0" borderId="0" xfId="0" applyNumberFormat="1" applyFont="1" applyAlignment="1">
      <alignment horizontal="right" vertical="center"/>
    </xf>
    <xf numFmtId="0" fontId="53" fillId="2" borderId="1" xfId="0" applyFont="1" applyFill="1" applyBorder="1" applyAlignment="1">
      <alignment horizontal="center" vertical="center" wrapText="1" shrinkToFit="1"/>
    </xf>
    <xf numFmtId="177" fontId="53" fillId="2" borderId="2" xfId="0" applyNumberFormat="1" applyFont="1" applyFill="1" applyBorder="1" applyAlignment="1">
      <alignment horizontal="center" vertical="center" wrapText="1" shrinkToFit="1"/>
    </xf>
    <xf numFmtId="0" fontId="53" fillId="0" borderId="1" xfId="0" applyFont="1" applyBorder="1" applyAlignment="1">
      <alignment horizontal="left" vertical="center" wrapText="1"/>
    </xf>
    <xf numFmtId="0" fontId="53" fillId="0" borderId="0" xfId="0" applyFont="1" applyAlignment="1">
      <alignment horizontal="left" wrapText="1" shrinkToFit="1"/>
    </xf>
    <xf numFmtId="176" fontId="54" fillId="0" borderId="1" xfId="0" applyNumberFormat="1" applyFont="1" applyFill="1" applyBorder="1" applyAlignment="1">
      <alignment horizontal="center" vertical="center" wrapText="1"/>
    </xf>
    <xf numFmtId="176" fontId="54" fillId="0" borderId="1" xfId="0" applyNumberFormat="1" applyFont="1" applyFill="1" applyBorder="1" applyAlignment="1">
      <alignment horizontal="left" vertical="center" wrapText="1"/>
    </xf>
    <xf numFmtId="0" fontId="54" fillId="0" borderId="1" xfId="0" applyFont="1" applyFill="1" applyBorder="1" applyAlignment="1">
      <alignment horizontal="left" vertical="center" wrapText="1"/>
    </xf>
    <xf numFmtId="178" fontId="54" fillId="0" borderId="1" xfId="2" applyNumberFormat="1" applyFont="1" applyFill="1" applyBorder="1" applyAlignment="1">
      <alignment horizontal="right" vertical="center"/>
    </xf>
    <xf numFmtId="0" fontId="54" fillId="0" borderId="1" xfId="0" applyFont="1" applyFill="1" applyBorder="1" applyAlignment="1">
      <alignment horizontal="left" vertical="center" wrapText="1" shrinkToFit="1"/>
    </xf>
    <xf numFmtId="0" fontId="54" fillId="0" borderId="1" xfId="0" applyFont="1" applyFill="1" applyBorder="1" applyAlignment="1">
      <alignment horizontal="center" vertical="center" wrapText="1"/>
    </xf>
    <xf numFmtId="0" fontId="54" fillId="0" borderId="2" xfId="0" applyFont="1" applyFill="1" applyBorder="1" applyAlignment="1">
      <alignment horizontal="center" vertical="center" wrapText="1"/>
    </xf>
    <xf numFmtId="178" fontId="54" fillId="0" borderId="1" xfId="3" applyNumberFormat="1" applyFont="1" applyFill="1" applyBorder="1" applyAlignment="1">
      <alignment horizontal="right" vertical="center"/>
    </xf>
    <xf numFmtId="179" fontId="54" fillId="0" borderId="1" xfId="3" applyNumberFormat="1" applyFont="1" applyFill="1" applyBorder="1" applyAlignment="1">
      <alignment horizontal="right" vertical="center"/>
    </xf>
    <xf numFmtId="180" fontId="54" fillId="0" borderId="1" xfId="3" applyNumberFormat="1" applyFont="1" applyFill="1" applyBorder="1" applyAlignment="1">
      <alignment horizontal="right" vertical="center"/>
    </xf>
    <xf numFmtId="0" fontId="53" fillId="0" borderId="22" xfId="0" applyFont="1" applyBorder="1" applyAlignment="1">
      <alignment horizontal="left" vertical="center" wrapText="1"/>
    </xf>
    <xf numFmtId="0" fontId="54" fillId="0" borderId="22" xfId="0" applyFont="1" applyFill="1" applyBorder="1" applyAlignment="1">
      <alignment horizontal="left" vertical="center" wrapText="1"/>
    </xf>
    <xf numFmtId="176" fontId="54" fillId="0" borderId="22" xfId="0" applyNumberFormat="1" applyFont="1" applyFill="1" applyBorder="1" applyAlignment="1">
      <alignment horizontal="left" vertical="center" wrapText="1"/>
    </xf>
    <xf numFmtId="178" fontId="54" fillId="0" borderId="22" xfId="3" applyNumberFormat="1" applyFont="1" applyFill="1" applyBorder="1" applyAlignment="1">
      <alignment horizontal="right" vertical="center"/>
    </xf>
    <xf numFmtId="176" fontId="54" fillId="0" borderId="3" xfId="0" applyNumberFormat="1" applyFont="1" applyFill="1" applyBorder="1" applyAlignment="1">
      <alignment horizontal="left" vertical="center" wrapText="1"/>
    </xf>
    <xf numFmtId="179" fontId="54" fillId="0" borderId="3" xfId="3" applyNumberFormat="1" applyFont="1" applyFill="1" applyBorder="1" applyAlignment="1">
      <alignment horizontal="right" vertical="center"/>
    </xf>
    <xf numFmtId="176" fontId="54" fillId="0" borderId="22" xfId="0" applyNumberFormat="1" applyFont="1" applyFill="1" applyBorder="1" applyAlignment="1">
      <alignment horizontal="center" vertical="center" wrapText="1"/>
    </xf>
    <xf numFmtId="176" fontId="54" fillId="0" borderId="3" xfId="0" applyNumberFormat="1" applyFont="1" applyFill="1" applyBorder="1" applyAlignment="1">
      <alignment horizontal="center" vertical="center" wrapText="1"/>
    </xf>
    <xf numFmtId="0" fontId="54" fillId="0" borderId="22"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4" fillId="0" borderId="33" xfId="0" applyFont="1" applyFill="1" applyBorder="1" applyAlignment="1">
      <alignment horizontal="center" vertical="center" wrapText="1"/>
    </xf>
    <xf numFmtId="0" fontId="53" fillId="0" borderId="22" xfId="0" applyFont="1" applyBorder="1" applyAlignment="1">
      <alignment vertical="center" wrapText="1"/>
    </xf>
    <xf numFmtId="0" fontId="54" fillId="0" borderId="22" xfId="0" applyFont="1" applyFill="1" applyBorder="1" applyAlignment="1">
      <alignment vertical="center" wrapText="1"/>
    </xf>
    <xf numFmtId="176" fontId="54" fillId="0" borderId="22" xfId="0" applyNumberFormat="1" applyFont="1" applyFill="1" applyBorder="1" applyAlignment="1">
      <alignment horizontal="center" vertical="center" wrapText="1"/>
    </xf>
    <xf numFmtId="176" fontId="54" fillId="0" borderId="22" xfId="0" applyNumberFormat="1" applyFont="1" applyFill="1" applyBorder="1" applyAlignment="1">
      <alignment vertical="center" wrapText="1"/>
    </xf>
    <xf numFmtId="178" fontId="54" fillId="0" borderId="22" xfId="3" applyNumberFormat="1" applyFont="1" applyFill="1" applyBorder="1" applyAlignment="1">
      <alignment horizontal="center" vertical="center"/>
    </xf>
    <xf numFmtId="0" fontId="54" fillId="0" borderId="22" xfId="0" applyFont="1" applyFill="1" applyBorder="1" applyAlignment="1">
      <alignment horizontal="center" vertical="center" wrapText="1"/>
    </xf>
    <xf numFmtId="0" fontId="54" fillId="0" borderId="33" xfId="0" applyFont="1" applyFill="1" applyBorder="1" applyAlignment="1">
      <alignment horizontal="center" vertical="center" wrapText="1"/>
    </xf>
    <xf numFmtId="0" fontId="53" fillId="0" borderId="1" xfId="0" applyFont="1" applyBorder="1" applyAlignment="1">
      <alignment vertical="center" wrapText="1"/>
    </xf>
    <xf numFmtId="0" fontId="54" fillId="0" borderId="1" xfId="0" applyFont="1" applyFill="1" applyBorder="1" applyAlignment="1">
      <alignment vertical="center" wrapText="1"/>
    </xf>
    <xf numFmtId="176" fontId="54" fillId="0" borderId="1" xfId="0" applyNumberFormat="1" applyFont="1" applyFill="1" applyBorder="1" applyAlignment="1">
      <alignment vertical="center" wrapText="1"/>
    </xf>
    <xf numFmtId="178" fontId="54" fillId="0" borderId="1" xfId="3" applyNumberFormat="1" applyFont="1" applyFill="1" applyBorder="1" applyAlignment="1">
      <alignment horizontal="center" vertical="center"/>
    </xf>
    <xf numFmtId="176" fontId="53" fillId="0" borderId="1" xfId="0" applyNumberFormat="1" applyFont="1" applyFill="1" applyBorder="1" applyAlignment="1">
      <alignment horizontal="center" vertical="center" wrapText="1"/>
    </xf>
    <xf numFmtId="176" fontId="53" fillId="0" borderId="1" xfId="0" applyNumberFormat="1" applyFont="1" applyFill="1" applyBorder="1" applyAlignment="1">
      <alignment horizontal="left" vertical="center" wrapText="1"/>
    </xf>
    <xf numFmtId="179" fontId="53" fillId="0" borderId="1" xfId="3" applyNumberFormat="1" applyFont="1" applyFill="1" applyBorder="1" applyAlignment="1">
      <alignment horizontal="right" vertical="center"/>
    </xf>
    <xf numFmtId="0" fontId="53" fillId="0" borderId="22" xfId="0" applyFont="1" applyBorder="1" applyAlignment="1">
      <alignment vertical="center" wrapText="1"/>
    </xf>
    <xf numFmtId="0" fontId="54" fillId="0" borderId="22" xfId="0" applyFont="1" applyFill="1" applyBorder="1" applyAlignment="1">
      <alignment vertical="center" wrapText="1"/>
    </xf>
    <xf numFmtId="176" fontId="54" fillId="0" borderId="22" xfId="0" applyNumberFormat="1" applyFont="1" applyFill="1" applyBorder="1" applyAlignment="1">
      <alignment horizontal="center" vertical="center" wrapText="1"/>
    </xf>
    <xf numFmtId="176" fontId="54" fillId="0" borderId="22" xfId="0" applyNumberFormat="1" applyFont="1" applyFill="1" applyBorder="1" applyAlignment="1">
      <alignment vertical="center" wrapText="1"/>
    </xf>
    <xf numFmtId="178" fontId="54" fillId="0" borderId="22" xfId="3" applyNumberFormat="1" applyFont="1" applyFill="1" applyBorder="1" applyAlignment="1">
      <alignment horizontal="center" vertical="center"/>
    </xf>
    <xf numFmtId="0" fontId="54" fillId="0" borderId="22" xfId="0" applyFont="1" applyFill="1" applyBorder="1" applyAlignment="1">
      <alignment horizontal="center" vertical="center" wrapText="1"/>
    </xf>
    <xf numFmtId="0" fontId="54" fillId="0" borderId="33" xfId="0" applyFont="1" applyFill="1" applyBorder="1" applyAlignment="1">
      <alignment horizontal="center" vertical="center" wrapText="1"/>
    </xf>
    <xf numFmtId="0" fontId="53" fillId="0" borderId="38" xfId="0" applyFont="1" applyBorder="1" applyAlignment="1">
      <alignment vertical="center" wrapText="1"/>
    </xf>
    <xf numFmtId="0" fontId="54" fillId="0" borderId="38" xfId="0" applyFont="1" applyFill="1" applyBorder="1" applyAlignment="1">
      <alignment vertical="center" wrapText="1"/>
    </xf>
    <xf numFmtId="176" fontId="54" fillId="0" borderId="38" xfId="0" applyNumberFormat="1" applyFont="1" applyFill="1" applyBorder="1" applyAlignment="1">
      <alignment horizontal="center" vertical="center" wrapText="1"/>
    </xf>
    <xf numFmtId="176" fontId="54" fillId="0" borderId="38" xfId="0" applyNumberFormat="1" applyFont="1" applyFill="1" applyBorder="1" applyAlignment="1">
      <alignment vertical="center" wrapText="1"/>
    </xf>
    <xf numFmtId="178" fontId="54" fillId="0" borderId="38" xfId="3" applyNumberFormat="1" applyFont="1" applyFill="1" applyBorder="1" applyAlignment="1">
      <alignment horizontal="center" vertical="center"/>
    </xf>
    <xf numFmtId="0" fontId="54" fillId="0" borderId="38" xfId="0" applyFont="1" applyFill="1" applyBorder="1" applyAlignment="1">
      <alignment horizontal="center" vertical="center" wrapText="1"/>
    </xf>
    <xf numFmtId="0" fontId="54" fillId="0" borderId="39" xfId="0" applyFont="1" applyFill="1" applyBorder="1" applyAlignment="1">
      <alignment horizontal="center" vertical="center" wrapText="1"/>
    </xf>
    <xf numFmtId="176" fontId="53" fillId="0" borderId="1" xfId="61" applyNumberFormat="1" applyFont="1" applyFill="1" applyBorder="1" applyAlignment="1">
      <alignment horizontal="left" vertical="center" wrapText="1"/>
    </xf>
    <xf numFmtId="176" fontId="54" fillId="0" borderId="22" xfId="0" applyNumberFormat="1" applyFont="1" applyFill="1" applyBorder="1" applyAlignment="1">
      <alignment vertical="center" wrapText="1"/>
    </xf>
    <xf numFmtId="0" fontId="53" fillId="0" borderId="0" xfId="0" applyFont="1" applyAlignment="1">
      <alignment horizontal="left" vertical="center" shrinkToFit="1"/>
    </xf>
    <xf numFmtId="0" fontId="54" fillId="0" borderId="0" xfId="0" applyFont="1" applyFill="1" applyAlignment="1">
      <alignment horizontal="left" vertical="center" wrapText="1"/>
    </xf>
    <xf numFmtId="0" fontId="53" fillId="2" borderId="5" xfId="0" applyFont="1" applyFill="1" applyBorder="1" applyAlignment="1">
      <alignment horizontal="center" vertical="center" wrapText="1" shrinkToFit="1"/>
    </xf>
    <xf numFmtId="0" fontId="53" fillId="2" borderId="3" xfId="0" applyFont="1" applyFill="1" applyBorder="1" applyAlignment="1">
      <alignment horizontal="center" vertical="center" wrapText="1" shrinkToFit="1"/>
    </xf>
    <xf numFmtId="0" fontId="53" fillId="0" borderId="22" xfId="0" applyFont="1" applyBorder="1" applyAlignment="1">
      <alignment vertical="center" wrapText="1"/>
    </xf>
    <xf numFmtId="0" fontId="53" fillId="0" borderId="3" xfId="0" applyFont="1" applyBorder="1" applyAlignment="1">
      <alignment vertical="center" wrapText="1"/>
    </xf>
    <xf numFmtId="0" fontId="54" fillId="0" borderId="22" xfId="0" applyFont="1" applyFill="1" applyBorder="1" applyAlignment="1">
      <alignment vertical="center" wrapText="1"/>
    </xf>
    <xf numFmtId="0" fontId="54" fillId="0" borderId="3" xfId="0" applyFont="1" applyFill="1" applyBorder="1" applyAlignment="1">
      <alignment vertical="center" wrapText="1"/>
    </xf>
    <xf numFmtId="176" fontId="54" fillId="0" borderId="22" xfId="0" applyNumberFormat="1" applyFont="1" applyFill="1" applyBorder="1" applyAlignment="1">
      <alignment horizontal="center" vertical="center" wrapText="1"/>
    </xf>
    <xf numFmtId="176" fontId="54" fillId="0" borderId="3" xfId="0" applyNumberFormat="1" applyFont="1" applyFill="1" applyBorder="1" applyAlignment="1">
      <alignment horizontal="center" vertical="center" wrapText="1"/>
    </xf>
    <xf numFmtId="176" fontId="54" fillId="0" borderId="22" xfId="0" applyNumberFormat="1" applyFont="1" applyFill="1" applyBorder="1" applyAlignment="1">
      <alignment vertical="center" wrapText="1"/>
    </xf>
    <xf numFmtId="176" fontId="54" fillId="0" borderId="3" xfId="0" applyNumberFormat="1" applyFont="1" applyFill="1" applyBorder="1" applyAlignment="1">
      <alignment vertical="center" wrapText="1"/>
    </xf>
    <xf numFmtId="178" fontId="54" fillId="0" borderId="22" xfId="3" applyNumberFormat="1" applyFont="1" applyFill="1" applyBorder="1" applyAlignment="1">
      <alignment horizontal="center" vertical="center"/>
    </xf>
    <xf numFmtId="178" fontId="54" fillId="0" borderId="3" xfId="3" applyNumberFormat="1" applyFont="1" applyFill="1" applyBorder="1" applyAlignment="1">
      <alignment horizontal="center" vertical="center"/>
    </xf>
    <xf numFmtId="0" fontId="54" fillId="0" borderId="22"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4" fillId="0" borderId="33" xfId="0" applyFont="1" applyFill="1" applyBorder="1" applyAlignment="1">
      <alignment horizontal="center" vertical="center" wrapText="1"/>
    </xf>
    <xf numFmtId="0" fontId="54" fillId="0" borderId="34" xfId="0" applyFont="1" applyFill="1" applyBorder="1" applyAlignment="1">
      <alignment horizontal="center" vertical="center"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36" xfId="0" applyFont="1" applyBorder="1" applyAlignment="1">
      <alignment horizontal="center" vertical="center" wrapText="1"/>
    </xf>
    <xf numFmtId="0" fontId="54" fillId="0" borderId="0" xfId="0" applyFont="1" applyFill="1" applyAlignment="1">
      <alignment horizontal="left" vertical="center"/>
    </xf>
    <xf numFmtId="0" fontId="15" fillId="0" borderId="0" xfId="0" applyFont="1" applyBorder="1" applyAlignment="1">
      <alignment horizontal="center" vertical="center"/>
    </xf>
    <xf numFmtId="0" fontId="52" fillId="0" borderId="8" xfId="0" applyFont="1" applyBorder="1" applyAlignment="1">
      <alignment horizontal="center" vertical="center" wrapText="1"/>
    </xf>
    <xf numFmtId="0" fontId="53" fillId="0" borderId="8" xfId="0" applyFont="1" applyBorder="1" applyAlignment="1">
      <alignment horizontal="center" vertical="center"/>
    </xf>
    <xf numFmtId="0" fontId="53" fillId="0" borderId="0" xfId="0" applyFont="1" applyAlignment="1">
      <alignment horizontal="right" vertical="center"/>
    </xf>
    <xf numFmtId="0" fontId="53" fillId="2" borderId="9" xfId="0" applyFont="1" applyFill="1" applyBorder="1" applyAlignment="1">
      <alignment horizontal="center" vertical="center" wrapText="1" shrinkToFit="1"/>
    </xf>
    <xf numFmtId="0" fontId="53" fillId="2" borderId="10" xfId="0" applyFont="1" applyFill="1" applyBorder="1" applyAlignment="1">
      <alignment horizontal="center" vertical="center" wrapText="1" shrinkToFit="1"/>
    </xf>
    <xf numFmtId="0" fontId="53" fillId="2" borderId="11" xfId="0" applyFont="1" applyFill="1" applyBorder="1" applyAlignment="1">
      <alignment horizontal="center" vertical="center" wrapText="1" shrinkToFit="1"/>
    </xf>
    <xf numFmtId="178" fontId="53" fillId="2" borderId="5" xfId="0" applyNumberFormat="1" applyFont="1" applyFill="1" applyBorder="1" applyAlignment="1">
      <alignment horizontal="right" vertical="center" shrinkToFit="1"/>
    </xf>
    <xf numFmtId="178" fontId="53" fillId="2" borderId="3" xfId="0" applyNumberFormat="1" applyFont="1" applyFill="1" applyBorder="1" applyAlignment="1">
      <alignment horizontal="right" vertical="center" shrinkToFit="1"/>
    </xf>
    <xf numFmtId="0" fontId="53" fillId="0" borderId="0" xfId="0" applyFont="1" applyAlignment="1">
      <alignment horizontal="left" vertical="center" wrapText="1"/>
    </xf>
    <xf numFmtId="0" fontId="53" fillId="0" borderId="0" xfId="0" applyFont="1" applyAlignment="1">
      <alignment horizontal="left" vertical="center"/>
    </xf>
    <xf numFmtId="0" fontId="53" fillId="2" borderId="5" xfId="0" applyFont="1" applyFill="1" applyBorder="1" applyAlignment="1">
      <alignment horizontal="center" vertical="center" shrinkToFit="1"/>
    </xf>
    <xf numFmtId="0" fontId="53" fillId="2" borderId="3" xfId="0" applyFont="1" applyFill="1" applyBorder="1" applyAlignment="1">
      <alignment horizontal="center" vertical="center" shrinkToFit="1"/>
    </xf>
    <xf numFmtId="0" fontId="53" fillId="0" borderId="7" xfId="0" applyFont="1" applyBorder="1" applyAlignment="1">
      <alignment horizontal="center" vertical="center" wrapText="1"/>
    </xf>
    <xf numFmtId="0" fontId="53" fillId="0" borderId="7" xfId="0" applyFont="1" applyBorder="1" applyAlignment="1">
      <alignment horizontal="center" vertical="center"/>
    </xf>
    <xf numFmtId="0" fontId="53" fillId="2" borderId="6" xfId="0" applyFont="1" applyFill="1" applyBorder="1" applyAlignment="1">
      <alignment horizontal="center" vertical="center" wrapText="1"/>
    </xf>
    <xf numFmtId="0" fontId="53" fillId="2" borderId="4" xfId="0" applyFont="1" applyFill="1" applyBorder="1" applyAlignment="1">
      <alignment horizontal="center" vertical="center" wrapText="1"/>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844"/>
  <sheetViews>
    <sheetView tabSelected="1" zoomScale="85" zoomScaleNormal="85" zoomScaleSheetLayoutView="50" zoomScalePageLayoutView="50" workbookViewId="0">
      <pane ySplit="18" topLeftCell="A19" activePane="bottomLeft" state="frozen"/>
      <selection pane="bottomLeft"/>
    </sheetView>
  </sheetViews>
  <sheetFormatPr defaultColWidth="9" defaultRowHeight="11" x14ac:dyDescent="0.2"/>
  <cols>
    <col min="1" max="1" width="2.6328125" style="1" customWidth="1"/>
    <col min="2" max="2" width="10.6328125" style="2" customWidth="1"/>
    <col min="3" max="3" width="19.1796875" style="3" customWidth="1"/>
    <col min="4" max="4" width="15.453125" style="3" customWidth="1"/>
    <col min="5" max="5" width="13.1796875" style="1" customWidth="1"/>
    <col min="6" max="6" width="28.81640625" style="4" customWidth="1"/>
    <col min="7" max="7" width="11.90625" style="5" customWidth="1"/>
    <col min="8" max="8" width="11.453125" style="6" customWidth="1"/>
    <col min="9" max="9" width="22.90625" style="7" customWidth="1"/>
    <col min="10" max="10" width="7.6328125" style="14" customWidth="1"/>
    <col min="11" max="11" width="7.6328125" style="12" customWidth="1"/>
    <col min="12" max="12" width="7.36328125" style="1" customWidth="1"/>
    <col min="13" max="16384" width="9" style="1"/>
  </cols>
  <sheetData>
    <row r="1" spans="2:12" ht="18.75" customHeight="1" thickBot="1" x14ac:dyDescent="0.25">
      <c r="B1" s="116" t="s">
        <v>1</v>
      </c>
      <c r="C1" s="117"/>
      <c r="D1" s="117"/>
      <c r="E1" s="117"/>
      <c r="F1" s="117"/>
      <c r="G1" s="117"/>
      <c r="H1" s="117"/>
      <c r="I1" s="117"/>
      <c r="J1" s="117"/>
      <c r="K1" s="117"/>
    </row>
    <row r="2" spans="2:12" ht="22.5" customHeight="1" x14ac:dyDescent="0.2">
      <c r="B2" s="128" t="s">
        <v>125</v>
      </c>
      <c r="C2" s="129"/>
      <c r="D2" s="129"/>
      <c r="E2" s="129"/>
      <c r="F2" s="129"/>
      <c r="G2" s="129"/>
      <c r="H2" s="129"/>
      <c r="I2" s="129"/>
      <c r="J2" s="129"/>
      <c r="K2" s="129"/>
    </row>
    <row r="3" spans="2:12" ht="16" customHeight="1" x14ac:dyDescent="0.2">
      <c r="B3" s="19"/>
      <c r="C3" s="20"/>
      <c r="D3" s="20"/>
      <c r="E3" s="21"/>
      <c r="F3" s="22"/>
      <c r="G3" s="23"/>
      <c r="H3" s="24"/>
      <c r="I3" s="25" t="s">
        <v>2</v>
      </c>
      <c r="J3" s="26" t="s">
        <v>3</v>
      </c>
      <c r="K3" s="27"/>
    </row>
    <row r="4" spans="2:12" ht="16" customHeight="1" x14ac:dyDescent="0.2">
      <c r="B4" s="114" t="s">
        <v>122</v>
      </c>
      <c r="C4" s="114"/>
      <c r="D4" s="114"/>
      <c r="E4" s="21"/>
      <c r="F4" s="22"/>
      <c r="G4" s="23"/>
      <c r="H4" s="24"/>
      <c r="I4" s="25" t="s">
        <v>42</v>
      </c>
      <c r="J4" s="28">
        <f>COUNTIF(H19:H89,"第３条")</f>
        <v>28</v>
      </c>
      <c r="K4" s="21"/>
    </row>
    <row r="5" spans="2:12" x14ac:dyDescent="0.2">
      <c r="B5" s="29" t="s">
        <v>34</v>
      </c>
      <c r="C5" s="30"/>
      <c r="D5" s="30"/>
      <c r="E5" s="21"/>
      <c r="F5" s="22">
        <f>L5</f>
        <v>10</v>
      </c>
      <c r="G5" s="23"/>
      <c r="H5" s="22"/>
      <c r="I5" s="25" t="s">
        <v>43</v>
      </c>
      <c r="J5" s="28">
        <f>COUNTIF(H19:H89,"第４条")</f>
        <v>25</v>
      </c>
      <c r="K5" s="21"/>
      <c r="L5" s="17">
        <f>COUNTIF(C19:C84,"要措置区域")</f>
        <v>10</v>
      </c>
    </row>
    <row r="6" spans="2:12" x14ac:dyDescent="0.2">
      <c r="B6" s="29" t="s">
        <v>23</v>
      </c>
      <c r="C6" s="20"/>
      <c r="D6" s="20"/>
      <c r="E6" s="21"/>
      <c r="F6" s="22">
        <f>L6+L7+L9+L11+L8+L13+L14+L12+L10</f>
        <v>52</v>
      </c>
      <c r="G6" s="23"/>
      <c r="H6" s="24"/>
      <c r="I6" s="25" t="s">
        <v>21</v>
      </c>
      <c r="J6" s="28">
        <f>COUNTIF(H19:H89,"（旧）第４条")+COUNTIF(H19:H89,"第５条")</f>
        <v>0</v>
      </c>
      <c r="K6" s="21"/>
      <c r="L6" s="17">
        <f>COUNTIF(C19:C84,"形質変更時要届出区域")</f>
        <v>49</v>
      </c>
    </row>
    <row r="7" spans="2:12" x14ac:dyDescent="0.2">
      <c r="B7" s="19" t="s">
        <v>32</v>
      </c>
      <c r="C7" s="124" t="s">
        <v>29</v>
      </c>
      <c r="D7" s="124"/>
      <c r="E7" s="125"/>
      <c r="F7" s="22">
        <f t="shared" ref="F7:F14" si="0">L7</f>
        <v>1</v>
      </c>
      <c r="G7" s="23"/>
      <c r="H7" s="24"/>
      <c r="I7" s="25" t="s">
        <v>40</v>
      </c>
      <c r="J7" s="28">
        <f>COUNTIF(H19:H89,"第14条")</f>
        <v>9</v>
      </c>
      <c r="K7" s="21"/>
      <c r="L7" s="17">
        <f>COUNTIF(C19:C84,"形質変更時要届出区域（自然由来特例区域）")</f>
        <v>1</v>
      </c>
    </row>
    <row r="8" spans="2:12" x14ac:dyDescent="0.2">
      <c r="B8" s="19"/>
      <c r="C8" s="124" t="s">
        <v>51</v>
      </c>
      <c r="D8" s="124"/>
      <c r="E8" s="125"/>
      <c r="F8" s="22">
        <f t="shared" si="0"/>
        <v>2</v>
      </c>
      <c r="G8" s="23"/>
      <c r="H8" s="24"/>
      <c r="I8" s="25" t="s">
        <v>44</v>
      </c>
      <c r="J8" s="28">
        <f>COUNTIF(H19:H89,"第４条第14条")</f>
        <v>0</v>
      </c>
      <c r="K8" s="21"/>
      <c r="L8" s="17">
        <f>COUNTIF(C19:C84,"形質変更時要届出区域（一部自然由来特例区域）")</f>
        <v>2</v>
      </c>
    </row>
    <row r="9" spans="2:12" x14ac:dyDescent="0.2">
      <c r="B9" s="19"/>
      <c r="C9" s="124" t="s">
        <v>30</v>
      </c>
      <c r="D9" s="124"/>
      <c r="E9" s="124"/>
      <c r="F9" s="22">
        <f t="shared" si="0"/>
        <v>0</v>
      </c>
      <c r="G9" s="23"/>
      <c r="H9" s="24"/>
      <c r="I9" s="25" t="s">
        <v>39</v>
      </c>
      <c r="J9" s="28">
        <f>COUNTIF(H19:H89,"処理業省令
 第13条")</f>
        <v>0</v>
      </c>
      <c r="K9" s="21"/>
      <c r="L9" s="17">
        <f>COUNTIF(C19:C84,"形質変更時要届出区域（埋立地特例区域）")</f>
        <v>0</v>
      </c>
    </row>
    <row r="10" spans="2:12" x14ac:dyDescent="0.2">
      <c r="B10" s="19"/>
      <c r="C10" s="27" t="s">
        <v>58</v>
      </c>
      <c r="D10" s="27"/>
      <c r="E10" s="27"/>
      <c r="F10" s="22">
        <f t="shared" si="0"/>
        <v>0</v>
      </c>
      <c r="G10" s="23"/>
      <c r="H10" s="24"/>
      <c r="I10" s="25" t="s">
        <v>88</v>
      </c>
      <c r="J10" s="28">
        <f>COUNTIF(H19:H89,"第３条第14条")</f>
        <v>1</v>
      </c>
      <c r="K10" s="21"/>
      <c r="L10" s="17">
        <f>COUNTIF(C19:C84,"形質変更時要届出区域（一部埋立地特例区域）")</f>
        <v>0</v>
      </c>
    </row>
    <row r="11" spans="2:12" x14ac:dyDescent="0.2">
      <c r="B11" s="19"/>
      <c r="C11" s="124" t="s">
        <v>31</v>
      </c>
      <c r="D11" s="124"/>
      <c r="E11" s="124"/>
      <c r="F11" s="22">
        <f t="shared" si="0"/>
        <v>0</v>
      </c>
      <c r="G11" s="23"/>
      <c r="H11" s="31"/>
      <c r="I11" s="32" t="s">
        <v>115</v>
      </c>
      <c r="J11" s="28">
        <f>COUNTIF(H19:H89,"要措置区域等から指定変更")</f>
        <v>0</v>
      </c>
      <c r="K11" s="21"/>
      <c r="L11" s="17">
        <f>COUNTIF(C19:C84,"形質変更時要届出区域（埋立地管理区域）")</f>
        <v>0</v>
      </c>
    </row>
    <row r="12" spans="2:12" x14ac:dyDescent="0.2">
      <c r="B12" s="19"/>
      <c r="C12" s="27" t="s">
        <v>56</v>
      </c>
      <c r="D12" s="27"/>
      <c r="E12" s="27"/>
      <c r="F12" s="22">
        <f t="shared" si="0"/>
        <v>0</v>
      </c>
      <c r="G12" s="23"/>
      <c r="H12" s="31"/>
      <c r="I12" s="33"/>
      <c r="J12" s="34"/>
      <c r="K12" s="21"/>
      <c r="L12" s="17">
        <f>COUNTIF(C19:C84,"形質変更時要届出区域（一部埋立地管理区域）")</f>
        <v>0</v>
      </c>
    </row>
    <row r="13" spans="2:12" x14ac:dyDescent="0.2">
      <c r="B13" s="19"/>
      <c r="C13" s="93" t="s">
        <v>52</v>
      </c>
      <c r="D13" s="93"/>
      <c r="E13" s="93"/>
      <c r="F13" s="22">
        <f t="shared" si="0"/>
        <v>0</v>
      </c>
      <c r="G13" s="23"/>
      <c r="H13" s="31"/>
      <c r="I13" s="33"/>
      <c r="J13" s="34"/>
      <c r="K13" s="21"/>
      <c r="L13" s="17">
        <f>COUNTIF(C19:C84,"形質変更時要届出区域（埋立地管理区域・埋立地特例区域）")</f>
        <v>0</v>
      </c>
    </row>
    <row r="14" spans="2:12" x14ac:dyDescent="0.2">
      <c r="B14" s="19"/>
      <c r="C14" s="27" t="s">
        <v>60</v>
      </c>
      <c r="D14" s="27"/>
      <c r="E14" s="21"/>
      <c r="F14" s="22">
        <f t="shared" si="0"/>
        <v>0</v>
      </c>
      <c r="G14" s="23"/>
      <c r="H14" s="31"/>
      <c r="I14" s="33"/>
      <c r="J14" s="34"/>
      <c r="K14" s="21"/>
      <c r="L14" s="17">
        <f>COUNTIF(C19:C84,"形質変更時要届出区域（臨海部特例区域）")</f>
        <v>0</v>
      </c>
    </row>
    <row r="15" spans="2:12" ht="26.25" customHeight="1" x14ac:dyDescent="0.2">
      <c r="B15" s="94" t="s">
        <v>123</v>
      </c>
      <c r="C15" s="94"/>
      <c r="D15" s="94"/>
      <c r="E15" s="94"/>
      <c r="F15" s="94"/>
      <c r="G15" s="94"/>
      <c r="H15" s="94"/>
      <c r="I15" s="94"/>
      <c r="J15" s="94"/>
      <c r="K15" s="94"/>
    </row>
    <row r="16" spans="2:12" ht="14.25" customHeight="1" thickBot="1" x14ac:dyDescent="0.25">
      <c r="B16" s="19"/>
      <c r="C16" s="35"/>
      <c r="D16" s="35"/>
      <c r="E16" s="36"/>
      <c r="F16" s="22"/>
      <c r="G16" s="37"/>
      <c r="H16" s="118" t="s">
        <v>253</v>
      </c>
      <c r="I16" s="118"/>
      <c r="J16" s="118"/>
      <c r="K16" s="118"/>
    </row>
    <row r="17" spans="2:12" s="8" customFormat="1" ht="21" customHeight="1" x14ac:dyDescent="0.2">
      <c r="B17" s="130" t="s">
        <v>0</v>
      </c>
      <c r="C17" s="95" t="s">
        <v>46</v>
      </c>
      <c r="D17" s="95" t="s">
        <v>124</v>
      </c>
      <c r="E17" s="95" t="s">
        <v>22</v>
      </c>
      <c r="F17" s="126" t="s">
        <v>6</v>
      </c>
      <c r="G17" s="122" t="s">
        <v>91</v>
      </c>
      <c r="H17" s="95" t="s">
        <v>114</v>
      </c>
      <c r="I17" s="119" t="s">
        <v>8</v>
      </c>
      <c r="J17" s="120"/>
      <c r="K17" s="121"/>
      <c r="L17" s="115"/>
    </row>
    <row r="18" spans="2:12" s="8" customFormat="1" ht="20.25" customHeight="1" x14ac:dyDescent="0.2">
      <c r="B18" s="131"/>
      <c r="C18" s="96"/>
      <c r="D18" s="96"/>
      <c r="E18" s="96"/>
      <c r="F18" s="127"/>
      <c r="G18" s="123"/>
      <c r="H18" s="96"/>
      <c r="I18" s="38" t="s">
        <v>7</v>
      </c>
      <c r="J18" s="38" t="s">
        <v>9</v>
      </c>
      <c r="K18" s="39" t="s">
        <v>10</v>
      </c>
      <c r="L18" s="115"/>
    </row>
    <row r="19" spans="2:12" ht="33" customHeight="1" x14ac:dyDescent="0.2">
      <c r="B19" s="111" t="s">
        <v>180</v>
      </c>
      <c r="C19" s="40" t="s">
        <v>25</v>
      </c>
      <c r="D19" s="44" t="s">
        <v>185</v>
      </c>
      <c r="E19" s="42">
        <v>40984</v>
      </c>
      <c r="F19" s="43" t="s">
        <v>49</v>
      </c>
      <c r="G19" s="45">
        <v>180</v>
      </c>
      <c r="H19" s="42" t="s">
        <v>41</v>
      </c>
      <c r="I19" s="46" t="s">
        <v>37</v>
      </c>
      <c r="J19" s="47" t="s">
        <v>36</v>
      </c>
      <c r="K19" s="48" t="s">
        <v>35</v>
      </c>
    </row>
    <row r="20" spans="2:12" ht="52.5" customHeight="1" x14ac:dyDescent="0.2">
      <c r="B20" s="111"/>
      <c r="C20" s="40" t="s">
        <v>25</v>
      </c>
      <c r="D20" s="44" t="s">
        <v>186</v>
      </c>
      <c r="E20" s="42">
        <v>41507</v>
      </c>
      <c r="F20" s="43" t="s">
        <v>50</v>
      </c>
      <c r="G20" s="45">
        <v>90.85</v>
      </c>
      <c r="H20" s="42" t="s">
        <v>45</v>
      </c>
      <c r="I20" s="46" t="s">
        <v>4</v>
      </c>
      <c r="J20" s="47" t="s">
        <v>36</v>
      </c>
      <c r="K20" s="48" t="s">
        <v>35</v>
      </c>
    </row>
    <row r="21" spans="2:12" ht="53.15" customHeight="1" x14ac:dyDescent="0.2">
      <c r="B21" s="111"/>
      <c r="C21" s="52" t="s">
        <v>25</v>
      </c>
      <c r="D21" s="53" t="s">
        <v>187</v>
      </c>
      <c r="E21" s="58" t="s">
        <v>132</v>
      </c>
      <c r="F21" s="54" t="s">
        <v>133</v>
      </c>
      <c r="G21" s="55">
        <v>7205.9170000000004</v>
      </c>
      <c r="H21" s="58" t="s">
        <v>146</v>
      </c>
      <c r="I21" s="54" t="s">
        <v>27</v>
      </c>
      <c r="J21" s="60" t="s">
        <v>36</v>
      </c>
      <c r="K21" s="62" t="s">
        <v>35</v>
      </c>
    </row>
    <row r="22" spans="2:12" ht="52.5" customHeight="1" x14ac:dyDescent="0.2">
      <c r="B22" s="111"/>
      <c r="C22" s="40" t="s">
        <v>25</v>
      </c>
      <c r="D22" s="44" t="s">
        <v>188</v>
      </c>
      <c r="E22" s="42" t="s">
        <v>134</v>
      </c>
      <c r="F22" s="43" t="s">
        <v>53</v>
      </c>
      <c r="G22" s="49">
        <v>67.17</v>
      </c>
      <c r="H22" s="42" t="s">
        <v>48</v>
      </c>
      <c r="I22" s="43" t="s">
        <v>17</v>
      </c>
      <c r="J22" s="47" t="s">
        <v>36</v>
      </c>
      <c r="K22" s="48" t="s">
        <v>35</v>
      </c>
    </row>
    <row r="23" spans="2:12" ht="52.5" customHeight="1" x14ac:dyDescent="0.2">
      <c r="B23" s="111"/>
      <c r="C23" s="40" t="s">
        <v>25</v>
      </c>
      <c r="D23" s="44" t="s">
        <v>189</v>
      </c>
      <c r="E23" s="42" t="s">
        <v>131</v>
      </c>
      <c r="F23" s="43" t="s">
        <v>54</v>
      </c>
      <c r="G23" s="50">
        <v>862.8</v>
      </c>
      <c r="H23" s="42" t="s">
        <v>48</v>
      </c>
      <c r="I23" s="43" t="s">
        <v>24</v>
      </c>
      <c r="J23" s="47" t="s">
        <v>36</v>
      </c>
      <c r="K23" s="48" t="s">
        <v>35</v>
      </c>
    </row>
    <row r="24" spans="2:12" ht="52.5" customHeight="1" x14ac:dyDescent="0.2">
      <c r="B24" s="111"/>
      <c r="C24" s="40" t="s">
        <v>18</v>
      </c>
      <c r="D24" s="44" t="s">
        <v>190</v>
      </c>
      <c r="E24" s="42">
        <v>42172</v>
      </c>
      <c r="F24" s="43" t="s">
        <v>135</v>
      </c>
      <c r="G24" s="49">
        <v>117.6</v>
      </c>
      <c r="H24" s="42" t="s">
        <v>48</v>
      </c>
      <c r="I24" s="43" t="s">
        <v>59</v>
      </c>
      <c r="J24" s="47" t="s">
        <v>36</v>
      </c>
      <c r="K24" s="48" t="s">
        <v>35</v>
      </c>
    </row>
    <row r="25" spans="2:12" ht="52.5" customHeight="1" x14ac:dyDescent="0.2">
      <c r="B25" s="111"/>
      <c r="C25" s="40" t="s">
        <v>25</v>
      </c>
      <c r="D25" s="44" t="s">
        <v>191</v>
      </c>
      <c r="E25" s="42" t="s">
        <v>77</v>
      </c>
      <c r="F25" s="43" t="s">
        <v>55</v>
      </c>
      <c r="G25" s="49">
        <v>700</v>
      </c>
      <c r="H25" s="42" t="s">
        <v>47</v>
      </c>
      <c r="I25" s="43" t="s">
        <v>5</v>
      </c>
      <c r="J25" s="47" t="s">
        <v>36</v>
      </c>
      <c r="K25" s="48" t="s">
        <v>35</v>
      </c>
    </row>
    <row r="26" spans="2:12" ht="52.5" customHeight="1" x14ac:dyDescent="0.2">
      <c r="B26" s="111"/>
      <c r="C26" s="40" t="s">
        <v>18</v>
      </c>
      <c r="D26" s="44" t="s">
        <v>192</v>
      </c>
      <c r="E26" s="42">
        <v>42454</v>
      </c>
      <c r="F26" s="43" t="s">
        <v>168</v>
      </c>
      <c r="G26" s="49">
        <v>59.54</v>
      </c>
      <c r="H26" s="42" t="s">
        <v>48</v>
      </c>
      <c r="I26" s="43" t="s">
        <v>19</v>
      </c>
      <c r="J26" s="47" t="s">
        <v>36</v>
      </c>
      <c r="K26" s="48" t="s">
        <v>35</v>
      </c>
    </row>
    <row r="27" spans="2:12" ht="60" customHeight="1" x14ac:dyDescent="0.2">
      <c r="B27" s="111"/>
      <c r="C27" s="40" t="s">
        <v>16</v>
      </c>
      <c r="D27" s="44" t="s">
        <v>193</v>
      </c>
      <c r="E27" s="42">
        <v>43112</v>
      </c>
      <c r="F27" s="43" t="s">
        <v>76</v>
      </c>
      <c r="G27" s="49">
        <v>860.34</v>
      </c>
      <c r="H27" s="42" t="s">
        <v>62</v>
      </c>
      <c r="I27" s="43" t="s">
        <v>194</v>
      </c>
      <c r="J27" s="47" t="s">
        <v>36</v>
      </c>
      <c r="K27" s="48" t="s">
        <v>35</v>
      </c>
    </row>
    <row r="28" spans="2:12" ht="52.5" customHeight="1" x14ac:dyDescent="0.2">
      <c r="B28" s="111"/>
      <c r="C28" s="40" t="s">
        <v>14</v>
      </c>
      <c r="D28" s="44" t="s">
        <v>195</v>
      </c>
      <c r="E28" s="42">
        <v>43168</v>
      </c>
      <c r="F28" s="43" t="s">
        <v>64</v>
      </c>
      <c r="G28" s="49">
        <v>201.24</v>
      </c>
      <c r="H28" s="42" t="s">
        <v>62</v>
      </c>
      <c r="I28" s="43" t="s">
        <v>63</v>
      </c>
      <c r="J28" s="47" t="s">
        <v>36</v>
      </c>
      <c r="K28" s="48" t="s">
        <v>35</v>
      </c>
    </row>
    <row r="29" spans="2:12" ht="52.5" customHeight="1" x14ac:dyDescent="0.2">
      <c r="B29" s="111"/>
      <c r="C29" s="40" t="s">
        <v>66</v>
      </c>
      <c r="D29" s="44" t="s">
        <v>196</v>
      </c>
      <c r="E29" s="42">
        <v>43361</v>
      </c>
      <c r="F29" s="43" t="s">
        <v>65</v>
      </c>
      <c r="G29" s="49">
        <v>10336.299999999999</v>
      </c>
      <c r="H29" s="42" t="s">
        <v>61</v>
      </c>
      <c r="I29" s="43" t="s">
        <v>92</v>
      </c>
      <c r="J29" s="47" t="s">
        <v>36</v>
      </c>
      <c r="K29" s="48" t="s">
        <v>36</v>
      </c>
    </row>
    <row r="30" spans="2:12" ht="52.5" customHeight="1" x14ac:dyDescent="0.2">
      <c r="B30" s="111"/>
      <c r="C30" s="40" t="s">
        <v>67</v>
      </c>
      <c r="D30" s="44" t="s">
        <v>197</v>
      </c>
      <c r="E30" s="42">
        <v>43361</v>
      </c>
      <c r="F30" s="43" t="s">
        <v>68</v>
      </c>
      <c r="G30" s="49">
        <v>10736</v>
      </c>
      <c r="H30" s="42" t="s">
        <v>61</v>
      </c>
      <c r="I30" s="43" t="s">
        <v>57</v>
      </c>
      <c r="J30" s="47" t="s">
        <v>36</v>
      </c>
      <c r="K30" s="48" t="s">
        <v>35</v>
      </c>
    </row>
    <row r="31" spans="2:12" ht="52.5" customHeight="1" x14ac:dyDescent="0.2">
      <c r="B31" s="111"/>
      <c r="C31" s="40" t="s">
        <v>14</v>
      </c>
      <c r="D31" s="44" t="s">
        <v>198</v>
      </c>
      <c r="E31" s="42" t="s">
        <v>78</v>
      </c>
      <c r="F31" s="43" t="s">
        <v>70</v>
      </c>
      <c r="G31" s="49">
        <v>206.9</v>
      </c>
      <c r="H31" s="42" t="s">
        <v>62</v>
      </c>
      <c r="I31" s="43" t="s">
        <v>69</v>
      </c>
      <c r="J31" s="47" t="s">
        <v>36</v>
      </c>
      <c r="K31" s="48" t="s">
        <v>35</v>
      </c>
    </row>
    <row r="32" spans="2:12" ht="52.5" customHeight="1" x14ac:dyDescent="0.2">
      <c r="B32" s="111"/>
      <c r="C32" s="40" t="s">
        <v>14</v>
      </c>
      <c r="D32" s="44" t="s">
        <v>199</v>
      </c>
      <c r="E32" s="42" t="s">
        <v>102</v>
      </c>
      <c r="F32" s="43" t="s">
        <v>71</v>
      </c>
      <c r="G32" s="49">
        <v>192.77</v>
      </c>
      <c r="H32" s="42" t="s">
        <v>62</v>
      </c>
      <c r="I32" s="43" t="s">
        <v>28</v>
      </c>
      <c r="J32" s="47" t="s">
        <v>36</v>
      </c>
      <c r="K32" s="48" t="s">
        <v>35</v>
      </c>
    </row>
    <row r="33" spans="2:11" ht="52.5" customHeight="1" x14ac:dyDescent="0.2">
      <c r="B33" s="111"/>
      <c r="C33" s="40" t="s">
        <v>14</v>
      </c>
      <c r="D33" s="44" t="s">
        <v>200</v>
      </c>
      <c r="E33" s="42" t="s">
        <v>99</v>
      </c>
      <c r="F33" s="43" t="s">
        <v>72</v>
      </c>
      <c r="G33" s="49">
        <v>200</v>
      </c>
      <c r="H33" s="42" t="s">
        <v>61</v>
      </c>
      <c r="I33" s="43" t="s">
        <v>69</v>
      </c>
      <c r="J33" s="47" t="s">
        <v>36</v>
      </c>
      <c r="K33" s="48" t="s">
        <v>11</v>
      </c>
    </row>
    <row r="34" spans="2:11" ht="52.5" customHeight="1" x14ac:dyDescent="0.2">
      <c r="B34" s="111"/>
      <c r="C34" s="40" t="s">
        <v>14</v>
      </c>
      <c r="D34" s="44" t="s">
        <v>201</v>
      </c>
      <c r="E34" s="42" t="s">
        <v>98</v>
      </c>
      <c r="F34" s="43" t="s">
        <v>100</v>
      </c>
      <c r="G34" s="49">
        <v>100</v>
      </c>
      <c r="H34" s="42" t="s">
        <v>62</v>
      </c>
      <c r="I34" s="43" t="s">
        <v>15</v>
      </c>
      <c r="J34" s="47" t="s">
        <v>36</v>
      </c>
      <c r="K34" s="48" t="s">
        <v>35</v>
      </c>
    </row>
    <row r="35" spans="2:11" ht="52.5" customHeight="1" x14ac:dyDescent="0.2">
      <c r="B35" s="111"/>
      <c r="C35" s="40" t="s">
        <v>14</v>
      </c>
      <c r="D35" s="44" t="s">
        <v>202</v>
      </c>
      <c r="E35" s="42">
        <v>43686</v>
      </c>
      <c r="F35" s="43" t="s">
        <v>130</v>
      </c>
      <c r="G35" s="49">
        <v>400</v>
      </c>
      <c r="H35" s="42" t="s">
        <v>73</v>
      </c>
      <c r="I35" s="43" t="s">
        <v>15</v>
      </c>
      <c r="J35" s="47" t="s">
        <v>36</v>
      </c>
      <c r="K35" s="48" t="s">
        <v>36</v>
      </c>
    </row>
    <row r="36" spans="2:11" ht="52.5" customHeight="1" x14ac:dyDescent="0.2">
      <c r="B36" s="111"/>
      <c r="C36" s="40" t="s">
        <v>14</v>
      </c>
      <c r="D36" s="44" t="s">
        <v>203</v>
      </c>
      <c r="E36" s="42">
        <v>43879</v>
      </c>
      <c r="F36" s="43" t="s">
        <v>75</v>
      </c>
      <c r="G36" s="49">
        <v>400</v>
      </c>
      <c r="H36" s="42" t="s">
        <v>73</v>
      </c>
      <c r="I36" s="43" t="s">
        <v>15</v>
      </c>
      <c r="J36" s="47" t="s">
        <v>36</v>
      </c>
      <c r="K36" s="48" t="s">
        <v>35</v>
      </c>
    </row>
    <row r="37" spans="2:11" ht="52.5" customHeight="1" x14ac:dyDescent="0.2">
      <c r="B37" s="111"/>
      <c r="C37" s="40" t="s">
        <v>14</v>
      </c>
      <c r="D37" s="44" t="s">
        <v>204</v>
      </c>
      <c r="E37" s="42">
        <v>43921</v>
      </c>
      <c r="F37" s="43" t="s">
        <v>136</v>
      </c>
      <c r="G37" s="49">
        <v>1063.97</v>
      </c>
      <c r="H37" s="42" t="s">
        <v>74</v>
      </c>
      <c r="I37" s="43" t="s">
        <v>33</v>
      </c>
      <c r="J37" s="47" t="s">
        <v>36</v>
      </c>
      <c r="K37" s="48" t="s">
        <v>35</v>
      </c>
    </row>
    <row r="38" spans="2:11" ht="52.5" customHeight="1" x14ac:dyDescent="0.2">
      <c r="B38" s="111"/>
      <c r="C38" s="40" t="s">
        <v>87</v>
      </c>
      <c r="D38" s="44" t="s">
        <v>205</v>
      </c>
      <c r="E38" s="42">
        <v>43998</v>
      </c>
      <c r="F38" s="43" t="s">
        <v>89</v>
      </c>
      <c r="G38" s="49">
        <v>14183.5</v>
      </c>
      <c r="H38" s="42" t="s">
        <v>80</v>
      </c>
      <c r="I38" s="43" t="s">
        <v>79</v>
      </c>
      <c r="J38" s="47" t="s">
        <v>36</v>
      </c>
      <c r="K38" s="48" t="s">
        <v>36</v>
      </c>
    </row>
    <row r="39" spans="2:11" ht="52.5" customHeight="1" x14ac:dyDescent="0.2">
      <c r="B39" s="111"/>
      <c r="C39" s="40" t="s">
        <v>14</v>
      </c>
      <c r="D39" s="44" t="s">
        <v>206</v>
      </c>
      <c r="E39" s="42" t="s">
        <v>137</v>
      </c>
      <c r="F39" s="43" t="s">
        <v>107</v>
      </c>
      <c r="G39" s="49">
        <v>356.50099999999998</v>
      </c>
      <c r="H39" s="42" t="s">
        <v>82</v>
      </c>
      <c r="I39" s="43" t="s">
        <v>83</v>
      </c>
      <c r="J39" s="47" t="s">
        <v>36</v>
      </c>
      <c r="K39" s="48" t="s">
        <v>36</v>
      </c>
    </row>
    <row r="40" spans="2:11" ht="52.5" customHeight="1" x14ac:dyDescent="0.2">
      <c r="B40" s="111"/>
      <c r="C40" s="40" t="s">
        <v>14</v>
      </c>
      <c r="D40" s="44" t="s">
        <v>207</v>
      </c>
      <c r="E40" s="42">
        <v>44099</v>
      </c>
      <c r="F40" s="43" t="s">
        <v>90</v>
      </c>
      <c r="G40" s="49">
        <v>94</v>
      </c>
      <c r="H40" s="42" t="s">
        <v>82</v>
      </c>
      <c r="I40" s="43" t="s">
        <v>15</v>
      </c>
      <c r="J40" s="47" t="s">
        <v>36</v>
      </c>
      <c r="K40" s="48" t="s">
        <v>35</v>
      </c>
    </row>
    <row r="41" spans="2:11" ht="52.5" customHeight="1" x14ac:dyDescent="0.2">
      <c r="B41" s="111"/>
      <c r="C41" s="40" t="s">
        <v>14</v>
      </c>
      <c r="D41" s="44" t="s">
        <v>208</v>
      </c>
      <c r="E41" s="42">
        <v>44218</v>
      </c>
      <c r="F41" s="43" t="s">
        <v>93</v>
      </c>
      <c r="G41" s="49">
        <v>300</v>
      </c>
      <c r="H41" s="42" t="s">
        <v>82</v>
      </c>
      <c r="I41" s="43" t="s">
        <v>85</v>
      </c>
      <c r="J41" s="47" t="s">
        <v>36</v>
      </c>
      <c r="K41" s="48" t="s">
        <v>35</v>
      </c>
    </row>
    <row r="42" spans="2:11" ht="52.5" customHeight="1" x14ac:dyDescent="0.2">
      <c r="B42" s="111"/>
      <c r="C42" s="40" t="s">
        <v>14</v>
      </c>
      <c r="D42" s="44" t="s">
        <v>209</v>
      </c>
      <c r="E42" s="42">
        <v>44225</v>
      </c>
      <c r="F42" s="43" t="s">
        <v>95</v>
      </c>
      <c r="G42" s="49">
        <v>221.14</v>
      </c>
      <c r="H42" s="42" t="s">
        <v>86</v>
      </c>
      <c r="I42" s="43" t="s">
        <v>94</v>
      </c>
      <c r="J42" s="47" t="s">
        <v>36</v>
      </c>
      <c r="K42" s="48" t="s">
        <v>35</v>
      </c>
    </row>
    <row r="43" spans="2:11" ht="52.5" customHeight="1" x14ac:dyDescent="0.2">
      <c r="B43" s="111"/>
      <c r="C43" s="40" t="s">
        <v>14</v>
      </c>
      <c r="D43" s="44" t="s">
        <v>210</v>
      </c>
      <c r="E43" s="42">
        <v>44239</v>
      </c>
      <c r="F43" s="43" t="s">
        <v>97</v>
      </c>
      <c r="G43" s="50">
        <v>595.5</v>
      </c>
      <c r="H43" s="42" t="s">
        <v>82</v>
      </c>
      <c r="I43" s="43" t="s">
        <v>96</v>
      </c>
      <c r="J43" s="47" t="s">
        <v>36</v>
      </c>
      <c r="K43" s="48" t="s">
        <v>35</v>
      </c>
    </row>
    <row r="44" spans="2:11" ht="52.5" customHeight="1" x14ac:dyDescent="0.2">
      <c r="B44" s="111"/>
      <c r="C44" s="40" t="s">
        <v>14</v>
      </c>
      <c r="D44" s="44" t="s">
        <v>211</v>
      </c>
      <c r="E44" s="42">
        <v>44327</v>
      </c>
      <c r="F44" s="43" t="s">
        <v>101</v>
      </c>
      <c r="G44" s="49">
        <v>207.08</v>
      </c>
      <c r="H44" s="42" t="s">
        <v>86</v>
      </c>
      <c r="I44" s="43" t="s">
        <v>57</v>
      </c>
      <c r="J44" s="47" t="s">
        <v>36</v>
      </c>
      <c r="K44" s="48" t="s">
        <v>35</v>
      </c>
    </row>
    <row r="45" spans="2:11" ht="52.5" customHeight="1" x14ac:dyDescent="0.2">
      <c r="B45" s="111"/>
      <c r="C45" s="40" t="s">
        <v>14</v>
      </c>
      <c r="D45" s="44" t="s">
        <v>212</v>
      </c>
      <c r="E45" s="42">
        <v>44358</v>
      </c>
      <c r="F45" s="43" t="s">
        <v>103</v>
      </c>
      <c r="G45" s="49">
        <v>273.7</v>
      </c>
      <c r="H45" s="42" t="s">
        <v>82</v>
      </c>
      <c r="I45" s="43" t="s">
        <v>57</v>
      </c>
      <c r="J45" s="47" t="s">
        <v>36</v>
      </c>
      <c r="K45" s="48" t="s">
        <v>35</v>
      </c>
    </row>
    <row r="46" spans="2:11" ht="52.5" customHeight="1" x14ac:dyDescent="0.2">
      <c r="B46" s="111"/>
      <c r="C46" s="40" t="s">
        <v>16</v>
      </c>
      <c r="D46" s="44" t="s">
        <v>213</v>
      </c>
      <c r="E46" s="42">
        <v>44376</v>
      </c>
      <c r="F46" s="43" t="s">
        <v>104</v>
      </c>
      <c r="G46" s="49">
        <v>340.64</v>
      </c>
      <c r="H46" s="42" t="s">
        <v>80</v>
      </c>
      <c r="I46" s="43" t="s">
        <v>84</v>
      </c>
      <c r="J46" s="47" t="s">
        <v>36</v>
      </c>
      <c r="K46" s="48" t="s">
        <v>35</v>
      </c>
    </row>
    <row r="47" spans="2:11" ht="72" customHeight="1" x14ac:dyDescent="0.2">
      <c r="B47" s="111"/>
      <c r="C47" s="40" t="s">
        <v>14</v>
      </c>
      <c r="D47" s="44" t="s">
        <v>214</v>
      </c>
      <c r="E47" s="42" t="s">
        <v>177</v>
      </c>
      <c r="F47" s="91" t="s">
        <v>178</v>
      </c>
      <c r="G47" s="49">
        <v>200</v>
      </c>
      <c r="H47" s="42" t="s">
        <v>86</v>
      </c>
      <c r="I47" s="43" t="s">
        <v>179</v>
      </c>
      <c r="J47" s="47" t="s">
        <v>36</v>
      </c>
      <c r="K47" s="48" t="s">
        <v>35</v>
      </c>
    </row>
    <row r="48" spans="2:11" ht="72" customHeight="1" x14ac:dyDescent="0.2">
      <c r="B48" s="111"/>
      <c r="C48" s="40" t="s">
        <v>16</v>
      </c>
      <c r="D48" s="44" t="s">
        <v>215</v>
      </c>
      <c r="E48" s="42">
        <v>44460</v>
      </c>
      <c r="F48" s="43" t="s">
        <v>138</v>
      </c>
      <c r="G48" s="49">
        <v>4131.41</v>
      </c>
      <c r="H48" s="42" t="s">
        <v>82</v>
      </c>
      <c r="I48" s="43" t="s">
        <v>84</v>
      </c>
      <c r="J48" s="47" t="s">
        <v>36</v>
      </c>
      <c r="K48" s="48" t="s">
        <v>35</v>
      </c>
    </row>
    <row r="49" spans="2:11" ht="52.5" customHeight="1" x14ac:dyDescent="0.2">
      <c r="B49" s="111"/>
      <c r="C49" s="40" t="s">
        <v>16</v>
      </c>
      <c r="D49" s="44" t="s">
        <v>216</v>
      </c>
      <c r="E49" s="42">
        <v>44610</v>
      </c>
      <c r="F49" s="43" t="s">
        <v>106</v>
      </c>
      <c r="G49" s="49">
        <v>289.74</v>
      </c>
      <c r="H49" s="42" t="s">
        <v>12</v>
      </c>
      <c r="I49" s="43" t="s">
        <v>13</v>
      </c>
      <c r="J49" s="47" t="s">
        <v>36</v>
      </c>
      <c r="K49" s="48" t="s">
        <v>35</v>
      </c>
    </row>
    <row r="50" spans="2:11" ht="52.5" customHeight="1" x14ac:dyDescent="0.2">
      <c r="B50" s="111"/>
      <c r="C50" s="40" t="s">
        <v>14</v>
      </c>
      <c r="D50" s="44" t="s">
        <v>217</v>
      </c>
      <c r="E50" s="42">
        <v>44610</v>
      </c>
      <c r="F50" s="43" t="s">
        <v>106</v>
      </c>
      <c r="G50" s="49">
        <v>194.25</v>
      </c>
      <c r="H50" s="42" t="s">
        <v>145</v>
      </c>
      <c r="I50" s="43" t="s">
        <v>15</v>
      </c>
      <c r="J50" s="47" t="s">
        <v>36</v>
      </c>
      <c r="K50" s="48" t="s">
        <v>36</v>
      </c>
    </row>
    <row r="51" spans="2:11" ht="52.5" customHeight="1" x14ac:dyDescent="0.2">
      <c r="B51" s="111"/>
      <c r="C51" s="40" t="s">
        <v>16</v>
      </c>
      <c r="D51" s="44" t="s">
        <v>218</v>
      </c>
      <c r="E51" s="42" t="s">
        <v>116</v>
      </c>
      <c r="F51" s="43" t="s">
        <v>117</v>
      </c>
      <c r="G51" s="49">
        <v>249.94</v>
      </c>
      <c r="H51" s="42" t="s">
        <v>12</v>
      </c>
      <c r="I51" s="43" t="s">
        <v>26</v>
      </c>
      <c r="J51" s="47" t="s">
        <v>36</v>
      </c>
      <c r="K51" s="48" t="s">
        <v>35</v>
      </c>
    </row>
    <row r="52" spans="2:11" ht="52.5" customHeight="1" x14ac:dyDescent="0.2">
      <c r="B52" s="111"/>
      <c r="C52" s="40" t="s">
        <v>14</v>
      </c>
      <c r="D52" s="44" t="s">
        <v>219</v>
      </c>
      <c r="E52" s="42">
        <v>44799</v>
      </c>
      <c r="F52" s="43" t="s">
        <v>112</v>
      </c>
      <c r="G52" s="49">
        <v>63.53</v>
      </c>
      <c r="H52" s="42" t="s">
        <v>82</v>
      </c>
      <c r="I52" s="43" t="s">
        <v>28</v>
      </c>
      <c r="J52" s="47" t="s">
        <v>36</v>
      </c>
      <c r="K52" s="48" t="s">
        <v>35</v>
      </c>
    </row>
    <row r="53" spans="2:11" ht="52.5" customHeight="1" x14ac:dyDescent="0.2">
      <c r="B53" s="111"/>
      <c r="C53" s="40" t="s">
        <v>14</v>
      </c>
      <c r="D53" s="44" t="s">
        <v>220</v>
      </c>
      <c r="E53" s="42">
        <v>44869</v>
      </c>
      <c r="F53" s="43" t="s">
        <v>110</v>
      </c>
      <c r="G53" s="51">
        <v>719.05899999999997</v>
      </c>
      <c r="H53" s="42" t="s">
        <v>86</v>
      </c>
      <c r="I53" s="43" t="s">
        <v>109</v>
      </c>
      <c r="J53" s="47" t="s">
        <v>36</v>
      </c>
      <c r="K53" s="48" t="s">
        <v>35</v>
      </c>
    </row>
    <row r="54" spans="2:11" ht="52.5" customHeight="1" x14ac:dyDescent="0.2">
      <c r="B54" s="111"/>
      <c r="C54" s="40" t="s">
        <v>14</v>
      </c>
      <c r="D54" s="44" t="s">
        <v>221</v>
      </c>
      <c r="E54" s="42">
        <v>44876</v>
      </c>
      <c r="F54" s="43" t="s">
        <v>111</v>
      </c>
      <c r="G54" s="49">
        <v>398.4</v>
      </c>
      <c r="H54" s="42" t="s">
        <v>82</v>
      </c>
      <c r="I54" s="43" t="s">
        <v>105</v>
      </c>
      <c r="J54" s="47" t="s">
        <v>36</v>
      </c>
      <c r="K54" s="48" t="s">
        <v>35</v>
      </c>
    </row>
    <row r="55" spans="2:11" ht="52.5" customHeight="1" x14ac:dyDescent="0.2">
      <c r="B55" s="111"/>
      <c r="C55" s="40" t="s">
        <v>14</v>
      </c>
      <c r="D55" s="44" t="s">
        <v>222</v>
      </c>
      <c r="E55" s="42">
        <v>44978</v>
      </c>
      <c r="F55" s="43" t="s">
        <v>118</v>
      </c>
      <c r="G55" s="49">
        <v>215.69</v>
      </c>
      <c r="H55" s="42" t="s">
        <v>82</v>
      </c>
      <c r="I55" s="43" t="s">
        <v>33</v>
      </c>
      <c r="J55" s="47" t="s">
        <v>36</v>
      </c>
      <c r="K55" s="48" t="s">
        <v>35</v>
      </c>
    </row>
    <row r="56" spans="2:11" ht="52.5" customHeight="1" x14ac:dyDescent="0.2">
      <c r="B56" s="111"/>
      <c r="C56" s="40" t="s">
        <v>14</v>
      </c>
      <c r="D56" s="44" t="s">
        <v>223</v>
      </c>
      <c r="E56" s="42">
        <v>44985</v>
      </c>
      <c r="F56" s="43" t="s">
        <v>119</v>
      </c>
      <c r="G56" s="49">
        <v>2356.1999999999998</v>
      </c>
      <c r="H56" s="42" t="s">
        <v>86</v>
      </c>
      <c r="I56" s="43" t="s">
        <v>15</v>
      </c>
      <c r="J56" s="47" t="s">
        <v>36</v>
      </c>
      <c r="K56" s="48" t="s">
        <v>36</v>
      </c>
    </row>
    <row r="57" spans="2:11" ht="52.5" customHeight="1" x14ac:dyDescent="0.2">
      <c r="B57" s="111"/>
      <c r="C57" s="40" t="s">
        <v>14</v>
      </c>
      <c r="D57" s="44" t="s">
        <v>224</v>
      </c>
      <c r="E57" s="42">
        <v>45097</v>
      </c>
      <c r="F57" s="43" t="s">
        <v>139</v>
      </c>
      <c r="G57" s="50">
        <v>585.9</v>
      </c>
      <c r="H57" s="42" t="s">
        <v>86</v>
      </c>
      <c r="I57" s="43" t="s">
        <v>81</v>
      </c>
      <c r="J57" s="47" t="s">
        <v>36</v>
      </c>
      <c r="K57" s="48" t="s">
        <v>35</v>
      </c>
    </row>
    <row r="58" spans="2:11" ht="52.5" customHeight="1" x14ac:dyDescent="0.2">
      <c r="B58" s="111"/>
      <c r="C58" s="40" t="s">
        <v>14</v>
      </c>
      <c r="D58" s="53" t="s">
        <v>225</v>
      </c>
      <c r="E58" s="42" t="s">
        <v>126</v>
      </c>
      <c r="F58" s="43" t="s">
        <v>121</v>
      </c>
      <c r="G58" s="49">
        <v>623.91999999999996</v>
      </c>
      <c r="H58" s="42" t="s">
        <v>82</v>
      </c>
      <c r="I58" s="43" t="s">
        <v>120</v>
      </c>
      <c r="J58" s="47" t="s">
        <v>36</v>
      </c>
      <c r="K58" s="48" t="s">
        <v>35</v>
      </c>
    </row>
    <row r="59" spans="2:11" ht="52.5" customHeight="1" x14ac:dyDescent="0.2">
      <c r="B59" s="111"/>
      <c r="C59" s="40" t="s">
        <v>14</v>
      </c>
      <c r="D59" s="53" t="s">
        <v>226</v>
      </c>
      <c r="E59" s="42">
        <v>45121</v>
      </c>
      <c r="F59" s="43" t="s">
        <v>140</v>
      </c>
      <c r="G59" s="50">
        <v>1152.5</v>
      </c>
      <c r="H59" s="42" t="s">
        <v>86</v>
      </c>
      <c r="I59" s="43" t="s">
        <v>113</v>
      </c>
      <c r="J59" s="47" t="s">
        <v>36</v>
      </c>
      <c r="K59" s="48" t="s">
        <v>35</v>
      </c>
    </row>
    <row r="60" spans="2:11" ht="52.5" customHeight="1" x14ac:dyDescent="0.2">
      <c r="B60" s="111"/>
      <c r="C60" s="40" t="s">
        <v>14</v>
      </c>
      <c r="D60" s="53" t="s">
        <v>227</v>
      </c>
      <c r="E60" s="42">
        <v>45219</v>
      </c>
      <c r="F60" s="43" t="s">
        <v>141</v>
      </c>
      <c r="G60" s="49">
        <v>1474.4</v>
      </c>
      <c r="H60" s="42" t="s">
        <v>86</v>
      </c>
      <c r="I60" s="43" t="s">
        <v>228</v>
      </c>
      <c r="J60" s="47" t="s">
        <v>36</v>
      </c>
      <c r="K60" s="48" t="s">
        <v>35</v>
      </c>
    </row>
    <row r="61" spans="2:11" ht="52.5" customHeight="1" x14ac:dyDescent="0.2">
      <c r="B61" s="111"/>
      <c r="C61" s="40" t="s">
        <v>14</v>
      </c>
      <c r="D61" s="53" t="s">
        <v>229</v>
      </c>
      <c r="E61" s="42">
        <v>45230</v>
      </c>
      <c r="F61" s="43" t="s">
        <v>142</v>
      </c>
      <c r="G61" s="49">
        <v>400</v>
      </c>
      <c r="H61" s="42" t="s">
        <v>86</v>
      </c>
      <c r="I61" s="43" t="s">
        <v>81</v>
      </c>
      <c r="J61" s="47" t="s">
        <v>36</v>
      </c>
      <c r="K61" s="48" t="s">
        <v>35</v>
      </c>
    </row>
    <row r="62" spans="2:11" ht="52.5" customHeight="1" x14ac:dyDescent="0.2">
      <c r="B62" s="111"/>
      <c r="C62" s="40" t="s">
        <v>14</v>
      </c>
      <c r="D62" s="53" t="s">
        <v>230</v>
      </c>
      <c r="E62" s="42">
        <v>45286</v>
      </c>
      <c r="F62" s="43" t="s">
        <v>143</v>
      </c>
      <c r="G62" s="49">
        <v>200</v>
      </c>
      <c r="H62" s="42" t="s">
        <v>86</v>
      </c>
      <c r="I62" s="43" t="s">
        <v>38</v>
      </c>
      <c r="J62" s="47" t="s">
        <v>36</v>
      </c>
      <c r="K62" s="48" t="s">
        <v>11</v>
      </c>
    </row>
    <row r="63" spans="2:11" s="18" customFormat="1" ht="52.5" customHeight="1" x14ac:dyDescent="0.2">
      <c r="B63" s="111"/>
      <c r="C63" s="52" t="s">
        <v>14</v>
      </c>
      <c r="D63" s="53" t="s">
        <v>231</v>
      </c>
      <c r="E63" s="58">
        <v>45370</v>
      </c>
      <c r="F63" s="43" t="s">
        <v>144</v>
      </c>
      <c r="G63" s="50">
        <v>248.8</v>
      </c>
      <c r="H63" s="58" t="s">
        <v>86</v>
      </c>
      <c r="I63" s="54" t="s">
        <v>108</v>
      </c>
      <c r="J63" s="60" t="s">
        <v>35</v>
      </c>
      <c r="K63" s="62" t="s">
        <v>36</v>
      </c>
    </row>
    <row r="64" spans="2:11" s="18" customFormat="1" ht="52.5" customHeight="1" x14ac:dyDescent="0.2">
      <c r="B64" s="111"/>
      <c r="C64" s="52" t="s">
        <v>14</v>
      </c>
      <c r="D64" s="53" t="s">
        <v>232</v>
      </c>
      <c r="E64" s="58">
        <v>45422</v>
      </c>
      <c r="F64" s="43" t="s">
        <v>127</v>
      </c>
      <c r="G64" s="50">
        <v>3713.51</v>
      </c>
      <c r="H64" s="58" t="s">
        <v>128</v>
      </c>
      <c r="I64" s="54" t="s">
        <v>129</v>
      </c>
      <c r="J64" s="60" t="s">
        <v>36</v>
      </c>
      <c r="K64" s="62" t="s">
        <v>35</v>
      </c>
    </row>
    <row r="65" spans="2:11" s="18" customFormat="1" ht="52.5" customHeight="1" x14ac:dyDescent="0.2">
      <c r="B65" s="111"/>
      <c r="C65" s="52" t="s">
        <v>16</v>
      </c>
      <c r="D65" s="44" t="s">
        <v>233</v>
      </c>
      <c r="E65" s="42">
        <v>45450</v>
      </c>
      <c r="F65" s="43" t="s">
        <v>147</v>
      </c>
      <c r="G65" s="50">
        <v>632.6</v>
      </c>
      <c r="H65" s="42" t="s">
        <v>148</v>
      </c>
      <c r="I65" s="54" t="s">
        <v>234</v>
      </c>
      <c r="J65" s="60" t="s">
        <v>36</v>
      </c>
      <c r="K65" s="62" t="s">
        <v>35</v>
      </c>
    </row>
    <row r="66" spans="2:11" s="18" customFormat="1" ht="52.5" customHeight="1" x14ac:dyDescent="0.2">
      <c r="B66" s="111"/>
      <c r="C66" s="40" t="s">
        <v>25</v>
      </c>
      <c r="D66" s="44" t="s">
        <v>235</v>
      </c>
      <c r="E66" s="74" t="s">
        <v>171</v>
      </c>
      <c r="F66" s="75" t="s">
        <v>172</v>
      </c>
      <c r="G66" s="76">
        <v>1460.18</v>
      </c>
      <c r="H66" s="42" t="s">
        <v>149</v>
      </c>
      <c r="I66" s="43" t="s">
        <v>150</v>
      </c>
      <c r="J66" s="60" t="s">
        <v>36</v>
      </c>
      <c r="K66" s="62" t="s">
        <v>35</v>
      </c>
    </row>
    <row r="67" spans="2:11" s="18" customFormat="1" ht="52.5" customHeight="1" x14ac:dyDescent="0.2">
      <c r="B67" s="111"/>
      <c r="C67" s="40" t="s">
        <v>25</v>
      </c>
      <c r="D67" s="44" t="s">
        <v>236</v>
      </c>
      <c r="E67" s="42">
        <v>45478</v>
      </c>
      <c r="F67" s="43" t="s">
        <v>151</v>
      </c>
      <c r="G67" s="50">
        <v>100</v>
      </c>
      <c r="H67" s="42" t="s">
        <v>152</v>
      </c>
      <c r="I67" s="43" t="s">
        <v>28</v>
      </c>
      <c r="J67" s="47" t="s">
        <v>36</v>
      </c>
      <c r="K67" s="62" t="s">
        <v>35</v>
      </c>
    </row>
    <row r="68" spans="2:11" s="18" customFormat="1" ht="52.5" customHeight="1" x14ac:dyDescent="0.2">
      <c r="B68" s="111"/>
      <c r="C68" s="40" t="s">
        <v>25</v>
      </c>
      <c r="D68" s="44" t="s">
        <v>237</v>
      </c>
      <c r="E68" s="59">
        <v>45492</v>
      </c>
      <c r="F68" s="56" t="s">
        <v>157</v>
      </c>
      <c r="G68" s="57">
        <v>269.85000000000002</v>
      </c>
      <c r="H68" s="59" t="s">
        <v>149</v>
      </c>
      <c r="I68" s="56" t="s">
        <v>156</v>
      </c>
      <c r="J68" s="61" t="s">
        <v>36</v>
      </c>
      <c r="K68" s="48" t="s">
        <v>35</v>
      </c>
    </row>
    <row r="69" spans="2:11" s="18" customFormat="1" ht="52.5" customHeight="1" x14ac:dyDescent="0.2">
      <c r="B69" s="111"/>
      <c r="C69" s="40" t="s">
        <v>14</v>
      </c>
      <c r="D69" s="44" t="s">
        <v>238</v>
      </c>
      <c r="E69" s="42">
        <v>45492</v>
      </c>
      <c r="F69" s="43" t="s">
        <v>154</v>
      </c>
      <c r="G69" s="50">
        <v>330.78</v>
      </c>
      <c r="H69" s="42" t="s">
        <v>149</v>
      </c>
      <c r="I69" s="43" t="s">
        <v>153</v>
      </c>
      <c r="J69" s="47" t="s">
        <v>36</v>
      </c>
      <c r="K69" s="48" t="s">
        <v>35</v>
      </c>
    </row>
    <row r="70" spans="2:11" s="18" customFormat="1" ht="52.5" customHeight="1" x14ac:dyDescent="0.2">
      <c r="B70" s="111"/>
      <c r="C70" s="40" t="s">
        <v>155</v>
      </c>
      <c r="D70" s="44" t="s">
        <v>239</v>
      </c>
      <c r="E70" s="42">
        <v>45531</v>
      </c>
      <c r="F70" s="43" t="s">
        <v>158</v>
      </c>
      <c r="G70" s="49">
        <v>249.98</v>
      </c>
      <c r="H70" s="42" t="s">
        <v>145</v>
      </c>
      <c r="I70" s="43" t="s">
        <v>240</v>
      </c>
      <c r="J70" s="47" t="s">
        <v>36</v>
      </c>
      <c r="K70" s="48" t="s">
        <v>35</v>
      </c>
    </row>
    <row r="71" spans="2:11" s="18" customFormat="1" ht="27.75" customHeight="1" x14ac:dyDescent="0.2">
      <c r="B71" s="111"/>
      <c r="C71" s="97" t="s">
        <v>155</v>
      </c>
      <c r="D71" s="99" t="s">
        <v>241</v>
      </c>
      <c r="E71" s="101">
        <v>45538</v>
      </c>
      <c r="F71" s="103" t="s">
        <v>159</v>
      </c>
      <c r="G71" s="105">
        <v>1605.44</v>
      </c>
      <c r="H71" s="58" t="s">
        <v>145</v>
      </c>
      <c r="I71" s="103" t="s">
        <v>57</v>
      </c>
      <c r="J71" s="107" t="s">
        <v>36</v>
      </c>
      <c r="K71" s="109" t="s">
        <v>35</v>
      </c>
    </row>
    <row r="72" spans="2:11" ht="27.65" customHeight="1" x14ac:dyDescent="0.2">
      <c r="B72" s="111"/>
      <c r="C72" s="98"/>
      <c r="D72" s="100"/>
      <c r="E72" s="102"/>
      <c r="F72" s="104"/>
      <c r="G72" s="106"/>
      <c r="H72" s="59" t="s">
        <v>160</v>
      </c>
      <c r="I72" s="104"/>
      <c r="J72" s="108"/>
      <c r="K72" s="110"/>
    </row>
    <row r="73" spans="2:11" s="18" customFormat="1" ht="52.75" customHeight="1" x14ac:dyDescent="0.2">
      <c r="B73" s="111"/>
      <c r="C73" s="70" t="s">
        <v>155</v>
      </c>
      <c r="D73" s="71" t="s">
        <v>242</v>
      </c>
      <c r="E73" s="42">
        <v>45625</v>
      </c>
      <c r="F73" s="72" t="s">
        <v>162</v>
      </c>
      <c r="G73" s="73">
        <v>2671.9</v>
      </c>
      <c r="H73" s="42" t="s">
        <v>148</v>
      </c>
      <c r="I73" s="72" t="s">
        <v>161</v>
      </c>
      <c r="J73" s="47" t="s">
        <v>36</v>
      </c>
      <c r="K73" s="48" t="s">
        <v>36</v>
      </c>
    </row>
    <row r="74" spans="2:11" s="18" customFormat="1" ht="52.75" customHeight="1" x14ac:dyDescent="0.2">
      <c r="B74" s="111"/>
      <c r="C74" s="70" t="s">
        <v>163</v>
      </c>
      <c r="D74" s="71" t="s">
        <v>243</v>
      </c>
      <c r="E74" s="42">
        <v>45702</v>
      </c>
      <c r="F74" s="72" t="s">
        <v>164</v>
      </c>
      <c r="G74" s="73">
        <v>1384.73</v>
      </c>
      <c r="H74" s="42" t="s">
        <v>149</v>
      </c>
      <c r="I74" s="72" t="s">
        <v>165</v>
      </c>
      <c r="J74" s="47" t="s">
        <v>36</v>
      </c>
      <c r="K74" s="48" t="s">
        <v>35</v>
      </c>
    </row>
    <row r="75" spans="2:11" s="18" customFormat="1" ht="52.75" customHeight="1" x14ac:dyDescent="0.2">
      <c r="B75" s="112"/>
      <c r="C75" s="63" t="s">
        <v>14</v>
      </c>
      <c r="D75" s="64" t="s">
        <v>244</v>
      </c>
      <c r="E75" s="65">
        <v>45702</v>
      </c>
      <c r="F75" s="66" t="s">
        <v>166</v>
      </c>
      <c r="G75" s="67">
        <v>200</v>
      </c>
      <c r="H75" s="65" t="s">
        <v>149</v>
      </c>
      <c r="I75" s="92" t="s">
        <v>167</v>
      </c>
      <c r="J75" s="68" t="s">
        <v>36</v>
      </c>
      <c r="K75" s="69" t="s">
        <v>36</v>
      </c>
    </row>
    <row r="76" spans="2:11" s="18" customFormat="1" ht="52.75" customHeight="1" x14ac:dyDescent="0.2">
      <c r="B76" s="112"/>
      <c r="C76" s="77" t="s">
        <v>14</v>
      </c>
      <c r="D76" s="78" t="s">
        <v>245</v>
      </c>
      <c r="E76" s="79">
        <v>45727</v>
      </c>
      <c r="F76" s="80" t="s">
        <v>169</v>
      </c>
      <c r="G76" s="81">
        <v>85.8</v>
      </c>
      <c r="H76" s="79" t="s">
        <v>149</v>
      </c>
      <c r="I76" s="92" t="s">
        <v>170</v>
      </c>
      <c r="J76" s="82" t="s">
        <v>36</v>
      </c>
      <c r="K76" s="83" t="s">
        <v>35</v>
      </c>
    </row>
    <row r="77" spans="2:11" s="18" customFormat="1" ht="52.75" customHeight="1" x14ac:dyDescent="0.2">
      <c r="B77" s="112"/>
      <c r="C77" s="77" t="s">
        <v>16</v>
      </c>
      <c r="D77" s="71" t="s">
        <v>246</v>
      </c>
      <c r="E77" s="79">
        <v>45846</v>
      </c>
      <c r="F77" s="80" t="s">
        <v>173</v>
      </c>
      <c r="G77" s="81">
        <v>717.67</v>
      </c>
      <c r="H77" s="79" t="s">
        <v>145</v>
      </c>
      <c r="I77" s="92" t="s">
        <v>175</v>
      </c>
      <c r="J77" s="82" t="s">
        <v>36</v>
      </c>
      <c r="K77" s="83" t="s">
        <v>35</v>
      </c>
    </row>
    <row r="78" spans="2:11" s="18" customFormat="1" ht="52.75" customHeight="1" x14ac:dyDescent="0.2">
      <c r="B78" s="112"/>
      <c r="C78" s="70" t="s">
        <v>14</v>
      </c>
      <c r="D78" s="71" t="s">
        <v>247</v>
      </c>
      <c r="E78" s="42">
        <v>45846</v>
      </c>
      <c r="F78" s="72" t="s">
        <v>174</v>
      </c>
      <c r="G78" s="73">
        <v>713.85</v>
      </c>
      <c r="H78" s="42" t="s">
        <v>145</v>
      </c>
      <c r="I78" s="72" t="s">
        <v>167</v>
      </c>
      <c r="J78" s="47" t="s">
        <v>36</v>
      </c>
      <c r="K78" s="48" t="s">
        <v>36</v>
      </c>
    </row>
    <row r="79" spans="2:11" s="18" customFormat="1" ht="52.75" customHeight="1" x14ac:dyDescent="0.2">
      <c r="B79" s="112"/>
      <c r="C79" s="70" t="s">
        <v>14</v>
      </c>
      <c r="D79" s="71" t="s">
        <v>248</v>
      </c>
      <c r="E79" s="42">
        <v>45863</v>
      </c>
      <c r="F79" s="72" t="s">
        <v>181</v>
      </c>
      <c r="G79" s="73">
        <v>645.03</v>
      </c>
      <c r="H79" s="42" t="s">
        <v>149</v>
      </c>
      <c r="I79" s="72" t="s">
        <v>176</v>
      </c>
      <c r="J79" s="47" t="s">
        <v>36</v>
      </c>
      <c r="K79" s="48" t="s">
        <v>35</v>
      </c>
    </row>
    <row r="80" spans="2:11" s="18" customFormat="1" ht="52.75" customHeight="1" x14ac:dyDescent="0.2">
      <c r="B80" s="112"/>
      <c r="C80" s="70" t="s">
        <v>14</v>
      </c>
      <c r="D80" s="71" t="s">
        <v>249</v>
      </c>
      <c r="E80" s="42">
        <v>45912</v>
      </c>
      <c r="F80" s="72" t="s">
        <v>182</v>
      </c>
      <c r="G80" s="73">
        <v>100</v>
      </c>
      <c r="H80" s="42" t="s">
        <v>183</v>
      </c>
      <c r="I80" s="72" t="s">
        <v>184</v>
      </c>
      <c r="J80" s="47" t="s">
        <v>36</v>
      </c>
      <c r="K80" s="48" t="s">
        <v>11</v>
      </c>
    </row>
    <row r="81" spans="2:13" s="18" customFormat="1" ht="52.75" customHeight="1" thickBot="1" x14ac:dyDescent="0.25">
      <c r="B81" s="113"/>
      <c r="C81" s="84" t="s">
        <v>14</v>
      </c>
      <c r="D81" s="85" t="s">
        <v>252</v>
      </c>
      <c r="E81" s="86">
        <v>45926</v>
      </c>
      <c r="F81" s="87" t="s">
        <v>250</v>
      </c>
      <c r="G81" s="88">
        <v>137.46</v>
      </c>
      <c r="H81" s="86" t="s">
        <v>149</v>
      </c>
      <c r="I81" s="87" t="s">
        <v>251</v>
      </c>
      <c r="J81" s="89" t="s">
        <v>36</v>
      </c>
      <c r="K81" s="90" t="s">
        <v>11</v>
      </c>
    </row>
    <row r="82" spans="2:13" ht="30.5" customHeight="1" x14ac:dyDescent="0.2">
      <c r="B82" s="19"/>
      <c r="C82" s="20"/>
      <c r="D82" s="20"/>
      <c r="E82" s="21"/>
      <c r="F82" s="22"/>
      <c r="G82" s="23"/>
      <c r="H82" s="24"/>
      <c r="I82" s="41"/>
      <c r="J82" s="21"/>
      <c r="K82" s="36" t="s">
        <v>20</v>
      </c>
      <c r="M82" s="11"/>
    </row>
    <row r="83" spans="2:13" ht="78.75" customHeight="1" x14ac:dyDescent="0.2">
      <c r="I83" s="15"/>
      <c r="J83" s="1"/>
      <c r="K83" s="9"/>
      <c r="M83" s="11"/>
    </row>
    <row r="84" spans="2:13" ht="78.75" customHeight="1" x14ac:dyDescent="0.2">
      <c r="I84" s="15"/>
      <c r="J84" s="1"/>
      <c r="K84" s="9"/>
      <c r="L84" s="11"/>
      <c r="M84" s="11"/>
    </row>
    <row r="85" spans="2:13" x14ac:dyDescent="0.2">
      <c r="J85" s="16"/>
    </row>
    <row r="86" spans="2:13" x14ac:dyDescent="0.2">
      <c r="J86" s="16"/>
    </row>
    <row r="87" spans="2:13" x14ac:dyDescent="0.2">
      <c r="H87" s="10"/>
      <c r="J87" s="16"/>
    </row>
    <row r="88" spans="2:13" x14ac:dyDescent="0.2">
      <c r="J88" s="16"/>
    </row>
    <row r="89" spans="2:13" x14ac:dyDescent="0.2">
      <c r="B89" s="1"/>
      <c r="C89" s="1"/>
      <c r="D89" s="18"/>
      <c r="F89" s="13"/>
      <c r="G89" s="1"/>
      <c r="H89" s="1"/>
      <c r="I89" s="13"/>
      <c r="J89" s="16"/>
      <c r="K89" s="1"/>
    </row>
    <row r="104" spans="4:9" s="1" customFormat="1" x14ac:dyDescent="0.2">
      <c r="D104" s="18"/>
      <c r="I104" s="13"/>
    </row>
    <row r="105" spans="4:9" s="1" customFormat="1" x14ac:dyDescent="0.2">
      <c r="D105" s="18"/>
      <c r="I105" s="13"/>
    </row>
    <row r="106" spans="4:9" s="1" customFormat="1" x14ac:dyDescent="0.2">
      <c r="D106" s="18"/>
      <c r="I106" s="13"/>
    </row>
    <row r="107" spans="4:9" s="1" customFormat="1" x14ac:dyDescent="0.2">
      <c r="D107" s="18"/>
      <c r="I107" s="13"/>
    </row>
    <row r="108" spans="4:9" s="1" customFormat="1" x14ac:dyDescent="0.2">
      <c r="D108" s="18"/>
      <c r="I108" s="13"/>
    </row>
    <row r="109" spans="4:9" s="1" customFormat="1" x14ac:dyDescent="0.2">
      <c r="D109" s="18"/>
      <c r="I109" s="13"/>
    </row>
    <row r="110" spans="4:9" s="1" customFormat="1" x14ac:dyDescent="0.2">
      <c r="D110" s="18"/>
      <c r="I110" s="13"/>
    </row>
    <row r="111" spans="4:9" s="1" customFormat="1" x14ac:dyDescent="0.2">
      <c r="D111" s="18"/>
      <c r="I111" s="13"/>
    </row>
    <row r="112" spans="4:9" s="1" customFormat="1" x14ac:dyDescent="0.2">
      <c r="D112" s="18"/>
      <c r="I112" s="13"/>
    </row>
    <row r="113" spans="4:9" s="1" customFormat="1" x14ac:dyDescent="0.2">
      <c r="D113" s="18"/>
      <c r="I113" s="13"/>
    </row>
    <row r="114" spans="4:9" s="1" customFormat="1" x14ac:dyDescent="0.2">
      <c r="D114" s="18"/>
      <c r="I114" s="13"/>
    </row>
    <row r="115" spans="4:9" s="1" customFormat="1" x14ac:dyDescent="0.2">
      <c r="D115" s="18"/>
      <c r="I115" s="13"/>
    </row>
    <row r="116" spans="4:9" s="1" customFormat="1" x14ac:dyDescent="0.2">
      <c r="D116" s="18"/>
      <c r="I116" s="13"/>
    </row>
    <row r="117" spans="4:9" s="1" customFormat="1" x14ac:dyDescent="0.2">
      <c r="D117" s="18"/>
      <c r="I117" s="13"/>
    </row>
    <row r="118" spans="4:9" s="1" customFormat="1" x14ac:dyDescent="0.2">
      <c r="D118" s="18"/>
      <c r="I118" s="13"/>
    </row>
    <row r="119" spans="4:9" s="1" customFormat="1" x14ac:dyDescent="0.2">
      <c r="D119" s="18"/>
      <c r="I119" s="13"/>
    </row>
    <row r="120" spans="4:9" s="1" customFormat="1" x14ac:dyDescent="0.2">
      <c r="D120" s="18"/>
      <c r="I120" s="13"/>
    </row>
    <row r="121" spans="4:9" s="1" customFormat="1" x14ac:dyDescent="0.2">
      <c r="D121" s="18"/>
      <c r="I121" s="13"/>
    </row>
    <row r="122" spans="4:9" s="1" customFormat="1" x14ac:dyDescent="0.2">
      <c r="D122" s="18"/>
      <c r="I122" s="13"/>
    </row>
    <row r="123" spans="4:9" s="1" customFormat="1" x14ac:dyDescent="0.2">
      <c r="D123" s="18"/>
      <c r="I123" s="13"/>
    </row>
    <row r="124" spans="4:9" s="1" customFormat="1" x14ac:dyDescent="0.2">
      <c r="D124" s="18"/>
      <c r="I124" s="13"/>
    </row>
    <row r="125" spans="4:9" s="1" customFormat="1" x14ac:dyDescent="0.2">
      <c r="D125" s="18"/>
      <c r="I125" s="13"/>
    </row>
    <row r="126" spans="4:9" s="1" customFormat="1" x14ac:dyDescent="0.2">
      <c r="D126" s="18"/>
      <c r="I126" s="13"/>
    </row>
    <row r="127" spans="4:9" s="1" customFormat="1" x14ac:dyDescent="0.2">
      <c r="D127" s="18"/>
      <c r="I127" s="13"/>
    </row>
    <row r="128" spans="4:9" s="1" customFormat="1" x14ac:dyDescent="0.2">
      <c r="D128" s="18"/>
      <c r="I128" s="13"/>
    </row>
    <row r="129" spans="4:9" s="1" customFormat="1" x14ac:dyDescent="0.2">
      <c r="D129" s="18"/>
      <c r="I129" s="13"/>
    </row>
    <row r="130" spans="4:9" s="1" customFormat="1" x14ac:dyDescent="0.2">
      <c r="D130" s="18"/>
      <c r="I130" s="13"/>
    </row>
    <row r="131" spans="4:9" s="1" customFormat="1" x14ac:dyDescent="0.2">
      <c r="D131" s="18"/>
      <c r="I131" s="13"/>
    </row>
    <row r="132" spans="4:9" s="1" customFormat="1" x14ac:dyDescent="0.2">
      <c r="D132" s="18"/>
      <c r="I132" s="13"/>
    </row>
    <row r="133" spans="4:9" s="1" customFormat="1" x14ac:dyDescent="0.2">
      <c r="D133" s="18"/>
      <c r="I133" s="13"/>
    </row>
    <row r="134" spans="4:9" s="1" customFormat="1" x14ac:dyDescent="0.2">
      <c r="D134" s="18"/>
      <c r="I134" s="13"/>
    </row>
    <row r="135" spans="4:9" s="1" customFormat="1" x14ac:dyDescent="0.2">
      <c r="D135" s="18"/>
      <c r="I135" s="13"/>
    </row>
    <row r="136" spans="4:9" s="1" customFormat="1" x14ac:dyDescent="0.2">
      <c r="D136" s="18"/>
      <c r="I136" s="13"/>
    </row>
    <row r="137" spans="4:9" s="1" customFormat="1" x14ac:dyDescent="0.2">
      <c r="D137" s="18"/>
      <c r="I137" s="13"/>
    </row>
    <row r="138" spans="4:9" s="1" customFormat="1" x14ac:dyDescent="0.2">
      <c r="D138" s="18"/>
      <c r="I138" s="13"/>
    </row>
    <row r="139" spans="4:9" s="1" customFormat="1" x14ac:dyDescent="0.2">
      <c r="D139" s="18"/>
      <c r="I139" s="13"/>
    </row>
    <row r="140" spans="4:9" s="1" customFormat="1" x14ac:dyDescent="0.2">
      <c r="D140" s="18"/>
      <c r="I140" s="13"/>
    </row>
    <row r="141" spans="4:9" s="1" customFormat="1" x14ac:dyDescent="0.2">
      <c r="D141" s="18"/>
      <c r="I141" s="13"/>
    </row>
    <row r="142" spans="4:9" s="1" customFormat="1" x14ac:dyDescent="0.2">
      <c r="D142" s="18"/>
      <c r="I142" s="13"/>
    </row>
    <row r="143" spans="4:9" s="1" customFormat="1" x14ac:dyDescent="0.2">
      <c r="D143" s="18"/>
      <c r="I143" s="13"/>
    </row>
    <row r="144" spans="4:9" s="1" customFormat="1" x14ac:dyDescent="0.2">
      <c r="D144" s="18"/>
      <c r="I144" s="13"/>
    </row>
    <row r="145" spans="4:9" s="1" customFormat="1" x14ac:dyDescent="0.2">
      <c r="D145" s="18"/>
      <c r="I145" s="13"/>
    </row>
    <row r="146" spans="4:9" s="1" customFormat="1" x14ac:dyDescent="0.2">
      <c r="D146" s="18"/>
      <c r="I146" s="13"/>
    </row>
    <row r="147" spans="4:9" s="1" customFormat="1" x14ac:dyDescent="0.2">
      <c r="D147" s="18"/>
      <c r="I147" s="13"/>
    </row>
    <row r="148" spans="4:9" s="1" customFormat="1" x14ac:dyDescent="0.2">
      <c r="D148" s="18"/>
      <c r="I148" s="13"/>
    </row>
    <row r="149" spans="4:9" s="1" customFormat="1" x14ac:dyDescent="0.2">
      <c r="D149" s="18"/>
      <c r="I149" s="13"/>
    </row>
    <row r="150" spans="4:9" s="1" customFormat="1" x14ac:dyDescent="0.2">
      <c r="D150" s="18"/>
      <c r="I150" s="13"/>
    </row>
    <row r="151" spans="4:9" s="1" customFormat="1" x14ac:dyDescent="0.2">
      <c r="D151" s="18"/>
      <c r="I151" s="13"/>
    </row>
    <row r="152" spans="4:9" s="1" customFormat="1" x14ac:dyDescent="0.2">
      <c r="D152" s="18"/>
      <c r="I152" s="13"/>
    </row>
    <row r="153" spans="4:9" s="1" customFormat="1" x14ac:dyDescent="0.2">
      <c r="D153" s="18"/>
      <c r="I153" s="13"/>
    </row>
    <row r="154" spans="4:9" s="1" customFormat="1" x14ac:dyDescent="0.2">
      <c r="D154" s="18"/>
      <c r="I154" s="13"/>
    </row>
    <row r="155" spans="4:9" s="1" customFormat="1" x14ac:dyDescent="0.2">
      <c r="D155" s="18"/>
      <c r="I155" s="13"/>
    </row>
    <row r="156" spans="4:9" s="1" customFormat="1" x14ac:dyDescent="0.2">
      <c r="D156" s="18"/>
      <c r="I156" s="13"/>
    </row>
    <row r="157" spans="4:9" s="1" customFormat="1" x14ac:dyDescent="0.2">
      <c r="D157" s="18"/>
      <c r="I157" s="13"/>
    </row>
    <row r="158" spans="4:9" s="1" customFormat="1" x14ac:dyDescent="0.2">
      <c r="D158" s="18"/>
      <c r="I158" s="13"/>
    </row>
    <row r="159" spans="4:9" s="1" customFormat="1" x14ac:dyDescent="0.2">
      <c r="D159" s="18"/>
      <c r="I159" s="13"/>
    </row>
    <row r="160" spans="4:9" s="1" customFormat="1" x14ac:dyDescent="0.2">
      <c r="D160" s="18"/>
      <c r="I160" s="13"/>
    </row>
    <row r="161" spans="4:9" s="1" customFormat="1" x14ac:dyDescent="0.2">
      <c r="D161" s="18"/>
      <c r="I161" s="13"/>
    </row>
    <row r="162" spans="4:9" s="1" customFormat="1" x14ac:dyDescent="0.2">
      <c r="D162" s="18"/>
      <c r="I162" s="13"/>
    </row>
    <row r="163" spans="4:9" s="1" customFormat="1" x14ac:dyDescent="0.2">
      <c r="D163" s="18"/>
      <c r="I163" s="13"/>
    </row>
    <row r="164" spans="4:9" s="1" customFormat="1" x14ac:dyDescent="0.2">
      <c r="D164" s="18"/>
      <c r="I164" s="13"/>
    </row>
    <row r="165" spans="4:9" s="1" customFormat="1" x14ac:dyDescent="0.2">
      <c r="D165" s="18"/>
      <c r="I165" s="13"/>
    </row>
    <row r="166" spans="4:9" s="1" customFormat="1" x14ac:dyDescent="0.2">
      <c r="D166" s="18"/>
      <c r="I166" s="13"/>
    </row>
    <row r="167" spans="4:9" s="1" customFormat="1" x14ac:dyDescent="0.2">
      <c r="D167" s="18"/>
      <c r="I167" s="13"/>
    </row>
    <row r="168" spans="4:9" s="1" customFormat="1" x14ac:dyDescent="0.2">
      <c r="D168" s="18"/>
      <c r="I168" s="13"/>
    </row>
    <row r="169" spans="4:9" s="1" customFormat="1" x14ac:dyDescent="0.2">
      <c r="D169" s="18"/>
      <c r="I169" s="13"/>
    </row>
    <row r="170" spans="4:9" s="1" customFormat="1" x14ac:dyDescent="0.2">
      <c r="D170" s="18"/>
      <c r="I170" s="13"/>
    </row>
    <row r="171" spans="4:9" s="1" customFormat="1" x14ac:dyDescent="0.2">
      <c r="D171" s="18"/>
      <c r="I171" s="13"/>
    </row>
    <row r="172" spans="4:9" s="1" customFormat="1" x14ac:dyDescent="0.2">
      <c r="D172" s="18"/>
      <c r="I172" s="13"/>
    </row>
    <row r="173" spans="4:9" s="1" customFormat="1" x14ac:dyDescent="0.2">
      <c r="D173" s="18"/>
      <c r="I173" s="13"/>
    </row>
    <row r="174" spans="4:9" s="1" customFormat="1" x14ac:dyDescent="0.2">
      <c r="D174" s="18"/>
      <c r="I174" s="13"/>
    </row>
    <row r="175" spans="4:9" s="1" customFormat="1" x14ac:dyDescent="0.2">
      <c r="D175" s="18"/>
      <c r="I175" s="13"/>
    </row>
    <row r="176" spans="4:9" s="1" customFormat="1" x14ac:dyDescent="0.2">
      <c r="D176" s="18"/>
      <c r="I176" s="13"/>
    </row>
    <row r="177" spans="4:9" s="1" customFormat="1" x14ac:dyDescent="0.2">
      <c r="D177" s="18"/>
      <c r="I177" s="13"/>
    </row>
    <row r="178" spans="4:9" s="1" customFormat="1" x14ac:dyDescent="0.2">
      <c r="D178" s="18"/>
      <c r="I178" s="13"/>
    </row>
    <row r="179" spans="4:9" s="1" customFormat="1" x14ac:dyDescent="0.2">
      <c r="D179" s="18"/>
      <c r="I179" s="13"/>
    </row>
    <row r="180" spans="4:9" s="1" customFormat="1" x14ac:dyDescent="0.2">
      <c r="D180" s="18"/>
      <c r="I180" s="13"/>
    </row>
    <row r="181" spans="4:9" s="1" customFormat="1" x14ac:dyDescent="0.2">
      <c r="D181" s="18"/>
      <c r="I181" s="13"/>
    </row>
    <row r="182" spans="4:9" s="1" customFormat="1" x14ac:dyDescent="0.2">
      <c r="D182" s="18"/>
      <c r="I182" s="13"/>
    </row>
    <row r="183" spans="4:9" s="1" customFormat="1" x14ac:dyDescent="0.2">
      <c r="D183" s="18"/>
      <c r="I183" s="13"/>
    </row>
    <row r="184" spans="4:9" s="1" customFormat="1" x14ac:dyDescent="0.2">
      <c r="D184" s="18"/>
      <c r="I184" s="13"/>
    </row>
    <row r="185" spans="4:9" s="1" customFormat="1" x14ac:dyDescent="0.2">
      <c r="D185" s="18"/>
      <c r="I185" s="13"/>
    </row>
    <row r="186" spans="4:9" s="1" customFormat="1" x14ac:dyDescent="0.2">
      <c r="D186" s="18"/>
      <c r="I186" s="13"/>
    </row>
    <row r="187" spans="4:9" s="1" customFormat="1" x14ac:dyDescent="0.2">
      <c r="D187" s="18"/>
      <c r="I187" s="13"/>
    </row>
    <row r="188" spans="4:9" s="1" customFormat="1" x14ac:dyDescent="0.2">
      <c r="D188" s="18"/>
      <c r="I188" s="13"/>
    </row>
    <row r="189" spans="4:9" s="1" customFormat="1" x14ac:dyDescent="0.2">
      <c r="D189" s="18"/>
      <c r="I189" s="13"/>
    </row>
    <row r="190" spans="4:9" s="1" customFormat="1" x14ac:dyDescent="0.2">
      <c r="D190" s="18"/>
      <c r="I190" s="13"/>
    </row>
    <row r="191" spans="4:9" s="1" customFormat="1" x14ac:dyDescent="0.2">
      <c r="D191" s="18"/>
      <c r="I191" s="13"/>
    </row>
    <row r="192" spans="4:9" s="1" customFormat="1" x14ac:dyDescent="0.2">
      <c r="D192" s="18"/>
      <c r="I192" s="13"/>
    </row>
    <row r="193" spans="4:9" s="1" customFormat="1" x14ac:dyDescent="0.2">
      <c r="D193" s="18"/>
      <c r="I193" s="13"/>
    </row>
    <row r="194" spans="4:9" s="1" customFormat="1" x14ac:dyDescent="0.2">
      <c r="D194" s="18"/>
      <c r="I194" s="13"/>
    </row>
    <row r="195" spans="4:9" s="1" customFormat="1" x14ac:dyDescent="0.2">
      <c r="D195" s="18"/>
      <c r="I195" s="13"/>
    </row>
    <row r="196" spans="4:9" s="1" customFormat="1" x14ac:dyDescent="0.2">
      <c r="D196" s="18"/>
      <c r="I196" s="13"/>
    </row>
    <row r="197" spans="4:9" s="1" customFormat="1" x14ac:dyDescent="0.2">
      <c r="D197" s="18"/>
      <c r="I197" s="13"/>
    </row>
    <row r="198" spans="4:9" s="1" customFormat="1" x14ac:dyDescent="0.2">
      <c r="D198" s="18"/>
      <c r="I198" s="13"/>
    </row>
    <row r="199" spans="4:9" s="1" customFormat="1" x14ac:dyDescent="0.2">
      <c r="D199" s="18"/>
      <c r="I199" s="13"/>
    </row>
    <row r="200" spans="4:9" s="1" customFormat="1" x14ac:dyDescent="0.2">
      <c r="D200" s="18"/>
      <c r="I200" s="13"/>
    </row>
    <row r="201" spans="4:9" s="1" customFormat="1" x14ac:dyDescent="0.2">
      <c r="D201" s="18"/>
      <c r="I201" s="13"/>
    </row>
    <row r="202" spans="4:9" s="1" customFormat="1" x14ac:dyDescent="0.2">
      <c r="D202" s="18"/>
      <c r="I202" s="13"/>
    </row>
    <row r="203" spans="4:9" s="1" customFormat="1" x14ac:dyDescent="0.2">
      <c r="D203" s="18"/>
      <c r="I203" s="13"/>
    </row>
    <row r="204" spans="4:9" s="1" customFormat="1" x14ac:dyDescent="0.2">
      <c r="D204" s="18"/>
      <c r="I204" s="13"/>
    </row>
    <row r="205" spans="4:9" s="1" customFormat="1" x14ac:dyDescent="0.2">
      <c r="D205" s="18"/>
      <c r="I205" s="13"/>
    </row>
    <row r="206" spans="4:9" s="1" customFormat="1" x14ac:dyDescent="0.2">
      <c r="D206" s="18"/>
      <c r="I206" s="13"/>
    </row>
    <row r="207" spans="4:9" s="1" customFormat="1" x14ac:dyDescent="0.2">
      <c r="D207" s="18"/>
      <c r="I207" s="13"/>
    </row>
    <row r="208" spans="4:9" s="1" customFormat="1" x14ac:dyDescent="0.2">
      <c r="D208" s="18"/>
      <c r="I208" s="13"/>
    </row>
    <row r="209" spans="4:9" s="1" customFormat="1" x14ac:dyDescent="0.2">
      <c r="D209" s="18"/>
      <c r="I209" s="13"/>
    </row>
    <row r="210" spans="4:9" s="1" customFormat="1" x14ac:dyDescent="0.2">
      <c r="D210" s="18"/>
      <c r="I210" s="13"/>
    </row>
    <row r="211" spans="4:9" s="1" customFormat="1" x14ac:dyDescent="0.2">
      <c r="D211" s="18"/>
      <c r="I211" s="13"/>
    </row>
    <row r="212" spans="4:9" s="1" customFormat="1" x14ac:dyDescent="0.2">
      <c r="D212" s="18"/>
      <c r="I212" s="13"/>
    </row>
    <row r="213" spans="4:9" s="1" customFormat="1" x14ac:dyDescent="0.2">
      <c r="D213" s="18"/>
      <c r="I213" s="13"/>
    </row>
    <row r="214" spans="4:9" s="1" customFormat="1" x14ac:dyDescent="0.2">
      <c r="D214" s="18"/>
      <c r="I214" s="13"/>
    </row>
    <row r="215" spans="4:9" s="1" customFormat="1" x14ac:dyDescent="0.2">
      <c r="D215" s="18"/>
      <c r="I215" s="13"/>
    </row>
    <row r="216" spans="4:9" s="1" customFormat="1" x14ac:dyDescent="0.2">
      <c r="D216" s="18"/>
      <c r="I216" s="13"/>
    </row>
    <row r="217" spans="4:9" s="1" customFormat="1" x14ac:dyDescent="0.2">
      <c r="D217" s="18"/>
      <c r="I217" s="13"/>
    </row>
    <row r="218" spans="4:9" s="1" customFormat="1" x14ac:dyDescent="0.2">
      <c r="D218" s="18"/>
      <c r="I218" s="13"/>
    </row>
    <row r="219" spans="4:9" s="1" customFormat="1" x14ac:dyDescent="0.2">
      <c r="D219" s="18"/>
      <c r="I219" s="13"/>
    </row>
    <row r="220" spans="4:9" s="1" customFormat="1" x14ac:dyDescent="0.2">
      <c r="D220" s="18"/>
      <c r="I220" s="13"/>
    </row>
    <row r="221" spans="4:9" s="1" customFormat="1" x14ac:dyDescent="0.2">
      <c r="D221" s="18"/>
      <c r="I221" s="13"/>
    </row>
    <row r="222" spans="4:9" s="1" customFormat="1" x14ac:dyDescent="0.2">
      <c r="D222" s="18"/>
      <c r="I222" s="13"/>
    </row>
    <row r="223" spans="4:9" s="1" customFormat="1" x14ac:dyDescent="0.2">
      <c r="D223" s="18"/>
      <c r="I223" s="13"/>
    </row>
    <row r="224" spans="4:9" s="1" customFormat="1" x14ac:dyDescent="0.2">
      <c r="D224" s="18"/>
      <c r="I224" s="13"/>
    </row>
    <row r="225" spans="4:9" s="1" customFormat="1" x14ac:dyDescent="0.2">
      <c r="D225" s="18"/>
      <c r="I225" s="13"/>
    </row>
    <row r="226" spans="4:9" s="1" customFormat="1" x14ac:dyDescent="0.2">
      <c r="D226" s="18"/>
      <c r="I226" s="13"/>
    </row>
    <row r="227" spans="4:9" s="1" customFormat="1" x14ac:dyDescent="0.2">
      <c r="D227" s="18"/>
      <c r="I227" s="13"/>
    </row>
    <row r="228" spans="4:9" s="1" customFormat="1" x14ac:dyDescent="0.2">
      <c r="D228" s="18"/>
      <c r="I228" s="13"/>
    </row>
    <row r="229" spans="4:9" s="1" customFormat="1" x14ac:dyDescent="0.2">
      <c r="D229" s="18"/>
      <c r="I229" s="13"/>
    </row>
    <row r="230" spans="4:9" s="1" customFormat="1" x14ac:dyDescent="0.2">
      <c r="D230" s="18"/>
      <c r="I230" s="13"/>
    </row>
    <row r="231" spans="4:9" s="1" customFormat="1" x14ac:dyDescent="0.2">
      <c r="D231" s="18"/>
      <c r="I231" s="13"/>
    </row>
    <row r="232" spans="4:9" s="1" customFormat="1" x14ac:dyDescent="0.2">
      <c r="D232" s="18"/>
      <c r="I232" s="13"/>
    </row>
    <row r="233" spans="4:9" s="1" customFormat="1" x14ac:dyDescent="0.2">
      <c r="D233" s="18"/>
      <c r="I233" s="13"/>
    </row>
    <row r="234" spans="4:9" s="1" customFormat="1" x14ac:dyDescent="0.2">
      <c r="D234" s="18"/>
      <c r="I234" s="13"/>
    </row>
    <row r="235" spans="4:9" s="1" customFormat="1" x14ac:dyDescent="0.2">
      <c r="D235" s="18"/>
      <c r="I235" s="13"/>
    </row>
    <row r="236" spans="4:9" s="1" customFormat="1" x14ac:dyDescent="0.2">
      <c r="D236" s="18"/>
      <c r="I236" s="13"/>
    </row>
    <row r="237" spans="4:9" s="1" customFormat="1" x14ac:dyDescent="0.2">
      <c r="D237" s="18"/>
      <c r="I237" s="13"/>
    </row>
    <row r="238" spans="4:9" s="1" customFormat="1" x14ac:dyDescent="0.2">
      <c r="D238" s="18"/>
      <c r="I238" s="13"/>
    </row>
    <row r="239" spans="4:9" s="1" customFormat="1" x14ac:dyDescent="0.2">
      <c r="D239" s="18"/>
      <c r="I239" s="13"/>
    </row>
    <row r="240" spans="4:9" s="1" customFormat="1" x14ac:dyDescent="0.2">
      <c r="D240" s="18"/>
      <c r="I240" s="13"/>
    </row>
    <row r="241" spans="4:9" s="1" customFormat="1" x14ac:dyDescent="0.2">
      <c r="D241" s="18"/>
      <c r="I241" s="13"/>
    </row>
    <row r="242" spans="4:9" s="1" customFormat="1" x14ac:dyDescent="0.2">
      <c r="D242" s="18"/>
      <c r="I242" s="13"/>
    </row>
    <row r="243" spans="4:9" s="1" customFormat="1" x14ac:dyDescent="0.2">
      <c r="D243" s="18"/>
      <c r="I243" s="13"/>
    </row>
    <row r="244" spans="4:9" s="1" customFormat="1" x14ac:dyDescent="0.2">
      <c r="D244" s="18"/>
      <c r="I244" s="13"/>
    </row>
    <row r="245" spans="4:9" s="1" customFormat="1" x14ac:dyDescent="0.2">
      <c r="D245" s="18"/>
      <c r="I245" s="13"/>
    </row>
    <row r="246" spans="4:9" s="1" customFormat="1" x14ac:dyDescent="0.2">
      <c r="D246" s="18"/>
      <c r="I246" s="13"/>
    </row>
    <row r="247" spans="4:9" s="1" customFormat="1" x14ac:dyDescent="0.2">
      <c r="D247" s="18"/>
      <c r="I247" s="13"/>
    </row>
    <row r="248" spans="4:9" s="1" customFormat="1" x14ac:dyDescent="0.2">
      <c r="D248" s="18"/>
      <c r="I248" s="13"/>
    </row>
    <row r="249" spans="4:9" s="1" customFormat="1" x14ac:dyDescent="0.2">
      <c r="D249" s="18"/>
      <c r="I249" s="13"/>
    </row>
    <row r="250" spans="4:9" s="1" customFormat="1" x14ac:dyDescent="0.2">
      <c r="D250" s="18"/>
      <c r="I250" s="13"/>
    </row>
    <row r="251" spans="4:9" s="1" customFormat="1" x14ac:dyDescent="0.2">
      <c r="D251" s="18"/>
      <c r="I251" s="13"/>
    </row>
    <row r="252" spans="4:9" s="1" customFormat="1" x14ac:dyDescent="0.2">
      <c r="D252" s="18"/>
      <c r="I252" s="13"/>
    </row>
    <row r="253" spans="4:9" s="1" customFormat="1" x14ac:dyDescent="0.2">
      <c r="D253" s="18"/>
      <c r="I253" s="13"/>
    </row>
    <row r="254" spans="4:9" s="1" customFormat="1" x14ac:dyDescent="0.2">
      <c r="D254" s="18"/>
      <c r="I254" s="13"/>
    </row>
    <row r="255" spans="4:9" s="1" customFormat="1" x14ac:dyDescent="0.2">
      <c r="D255" s="18"/>
      <c r="I255" s="13"/>
    </row>
    <row r="256" spans="4:9" s="1" customFormat="1" x14ac:dyDescent="0.2">
      <c r="D256" s="18"/>
      <c r="I256" s="13"/>
    </row>
    <row r="257" spans="4:9" s="1" customFormat="1" x14ac:dyDescent="0.2">
      <c r="D257" s="18"/>
      <c r="I257" s="13"/>
    </row>
    <row r="258" spans="4:9" s="1" customFormat="1" x14ac:dyDescent="0.2">
      <c r="D258" s="18"/>
      <c r="I258" s="13"/>
    </row>
    <row r="259" spans="4:9" s="1" customFormat="1" x14ac:dyDescent="0.2">
      <c r="D259" s="18"/>
      <c r="I259" s="13"/>
    </row>
    <row r="260" spans="4:9" s="1" customFormat="1" x14ac:dyDescent="0.2">
      <c r="D260" s="18"/>
      <c r="I260" s="13"/>
    </row>
    <row r="261" spans="4:9" s="1" customFormat="1" x14ac:dyDescent="0.2">
      <c r="D261" s="18"/>
      <c r="I261" s="13"/>
    </row>
    <row r="262" spans="4:9" s="1" customFormat="1" x14ac:dyDescent="0.2">
      <c r="D262" s="18"/>
      <c r="I262" s="13"/>
    </row>
    <row r="263" spans="4:9" s="1" customFormat="1" x14ac:dyDescent="0.2">
      <c r="D263" s="18"/>
      <c r="I263" s="13"/>
    </row>
    <row r="264" spans="4:9" s="1" customFormat="1" x14ac:dyDescent="0.2">
      <c r="D264" s="18"/>
      <c r="I264" s="13"/>
    </row>
    <row r="265" spans="4:9" s="1" customFormat="1" x14ac:dyDescent="0.2">
      <c r="D265" s="18"/>
      <c r="I265" s="13"/>
    </row>
    <row r="266" spans="4:9" s="1" customFormat="1" x14ac:dyDescent="0.2">
      <c r="D266" s="18"/>
      <c r="I266" s="13"/>
    </row>
    <row r="267" spans="4:9" s="1" customFormat="1" x14ac:dyDescent="0.2">
      <c r="D267" s="18"/>
      <c r="I267" s="13"/>
    </row>
    <row r="268" spans="4:9" s="1" customFormat="1" x14ac:dyDescent="0.2">
      <c r="D268" s="18"/>
      <c r="I268" s="13"/>
    </row>
    <row r="269" spans="4:9" s="1" customFormat="1" x14ac:dyDescent="0.2">
      <c r="D269" s="18"/>
      <c r="I269" s="13"/>
    </row>
    <row r="270" spans="4:9" s="1" customFormat="1" x14ac:dyDescent="0.2">
      <c r="D270" s="18"/>
      <c r="I270" s="13"/>
    </row>
    <row r="271" spans="4:9" s="1" customFormat="1" x14ac:dyDescent="0.2">
      <c r="D271" s="18"/>
      <c r="I271" s="13"/>
    </row>
    <row r="272" spans="4:9" s="1" customFormat="1" x14ac:dyDescent="0.2">
      <c r="D272" s="18"/>
      <c r="I272" s="13"/>
    </row>
    <row r="273" spans="4:9" s="1" customFormat="1" x14ac:dyDescent="0.2">
      <c r="D273" s="18"/>
      <c r="I273" s="13"/>
    </row>
    <row r="274" spans="4:9" s="1" customFormat="1" x14ac:dyDescent="0.2">
      <c r="D274" s="18"/>
      <c r="I274" s="13"/>
    </row>
    <row r="275" spans="4:9" s="1" customFormat="1" x14ac:dyDescent="0.2">
      <c r="D275" s="18"/>
      <c r="I275" s="13"/>
    </row>
    <row r="276" spans="4:9" s="1" customFormat="1" x14ac:dyDescent="0.2">
      <c r="D276" s="18"/>
      <c r="I276" s="13"/>
    </row>
    <row r="277" spans="4:9" s="1" customFormat="1" x14ac:dyDescent="0.2">
      <c r="D277" s="18"/>
      <c r="I277" s="13"/>
    </row>
    <row r="278" spans="4:9" s="1" customFormat="1" x14ac:dyDescent="0.2">
      <c r="D278" s="18"/>
      <c r="I278" s="13"/>
    </row>
    <row r="279" spans="4:9" s="1" customFormat="1" x14ac:dyDescent="0.2">
      <c r="D279" s="18"/>
      <c r="I279" s="13"/>
    </row>
    <row r="280" spans="4:9" s="1" customFormat="1" x14ac:dyDescent="0.2">
      <c r="D280" s="18"/>
      <c r="I280" s="13"/>
    </row>
    <row r="281" spans="4:9" s="1" customFormat="1" x14ac:dyDescent="0.2">
      <c r="D281" s="18"/>
      <c r="I281" s="13"/>
    </row>
    <row r="282" spans="4:9" s="1" customFormat="1" x14ac:dyDescent="0.2">
      <c r="D282" s="18"/>
      <c r="I282" s="13"/>
    </row>
    <row r="283" spans="4:9" s="1" customFormat="1" x14ac:dyDescent="0.2">
      <c r="D283" s="18"/>
      <c r="I283" s="13"/>
    </row>
    <row r="284" spans="4:9" s="1" customFormat="1" x14ac:dyDescent="0.2">
      <c r="D284" s="18"/>
      <c r="I284" s="13"/>
    </row>
    <row r="285" spans="4:9" s="1" customFormat="1" x14ac:dyDescent="0.2">
      <c r="D285" s="18"/>
      <c r="I285" s="13"/>
    </row>
    <row r="286" spans="4:9" s="1" customFormat="1" x14ac:dyDescent="0.2">
      <c r="D286" s="18"/>
      <c r="I286" s="13"/>
    </row>
    <row r="287" spans="4:9" s="1" customFormat="1" x14ac:dyDescent="0.2">
      <c r="D287" s="18"/>
      <c r="I287" s="13"/>
    </row>
    <row r="288" spans="4:9" s="1" customFormat="1" x14ac:dyDescent="0.2">
      <c r="D288" s="18"/>
      <c r="I288" s="13"/>
    </row>
    <row r="289" spans="4:9" s="1" customFormat="1" x14ac:dyDescent="0.2">
      <c r="D289" s="18"/>
      <c r="I289" s="13"/>
    </row>
    <row r="290" spans="4:9" s="1" customFormat="1" x14ac:dyDescent="0.2">
      <c r="D290" s="18"/>
      <c r="I290" s="13"/>
    </row>
    <row r="291" spans="4:9" s="1" customFormat="1" x14ac:dyDescent="0.2">
      <c r="D291" s="18"/>
      <c r="I291" s="13"/>
    </row>
    <row r="292" spans="4:9" s="1" customFormat="1" x14ac:dyDescent="0.2">
      <c r="D292" s="18"/>
      <c r="I292" s="13"/>
    </row>
    <row r="293" spans="4:9" s="1" customFormat="1" x14ac:dyDescent="0.2">
      <c r="D293" s="18"/>
      <c r="I293" s="13"/>
    </row>
    <row r="294" spans="4:9" s="1" customFormat="1" x14ac:dyDescent="0.2">
      <c r="D294" s="18"/>
      <c r="I294" s="13"/>
    </row>
    <row r="295" spans="4:9" s="1" customFormat="1" x14ac:dyDescent="0.2">
      <c r="D295" s="18"/>
      <c r="I295" s="13"/>
    </row>
    <row r="296" spans="4:9" s="1" customFormat="1" x14ac:dyDescent="0.2">
      <c r="D296" s="18"/>
      <c r="I296" s="13"/>
    </row>
    <row r="297" spans="4:9" s="1" customFormat="1" x14ac:dyDescent="0.2">
      <c r="D297" s="18"/>
      <c r="I297" s="13"/>
    </row>
    <row r="298" spans="4:9" s="1" customFormat="1" x14ac:dyDescent="0.2">
      <c r="D298" s="18"/>
      <c r="I298" s="13"/>
    </row>
    <row r="299" spans="4:9" s="1" customFormat="1" x14ac:dyDescent="0.2">
      <c r="D299" s="18"/>
      <c r="I299" s="13"/>
    </row>
    <row r="300" spans="4:9" s="1" customFormat="1" x14ac:dyDescent="0.2">
      <c r="D300" s="18"/>
      <c r="I300" s="13"/>
    </row>
    <row r="301" spans="4:9" s="1" customFormat="1" x14ac:dyDescent="0.2">
      <c r="D301" s="18"/>
      <c r="I301" s="13"/>
    </row>
    <row r="302" spans="4:9" s="1" customFormat="1" x14ac:dyDescent="0.2">
      <c r="D302" s="18"/>
      <c r="I302" s="13"/>
    </row>
    <row r="303" spans="4:9" s="1" customFormat="1" x14ac:dyDescent="0.2">
      <c r="D303" s="18"/>
      <c r="I303" s="13"/>
    </row>
    <row r="304" spans="4:9" s="1" customFormat="1" x14ac:dyDescent="0.2">
      <c r="D304" s="18"/>
      <c r="I304" s="13"/>
    </row>
    <row r="305" spans="4:9" s="1" customFormat="1" x14ac:dyDescent="0.2">
      <c r="D305" s="18"/>
      <c r="I305" s="13"/>
    </row>
    <row r="306" spans="4:9" s="1" customFormat="1" x14ac:dyDescent="0.2">
      <c r="D306" s="18"/>
      <c r="I306" s="13"/>
    </row>
    <row r="307" spans="4:9" s="1" customFormat="1" x14ac:dyDescent="0.2">
      <c r="D307" s="18"/>
      <c r="I307" s="13"/>
    </row>
    <row r="308" spans="4:9" s="1" customFormat="1" x14ac:dyDescent="0.2">
      <c r="D308" s="18"/>
      <c r="I308" s="13"/>
    </row>
    <row r="309" spans="4:9" s="1" customFormat="1" x14ac:dyDescent="0.2">
      <c r="D309" s="18"/>
      <c r="I309" s="13"/>
    </row>
    <row r="310" spans="4:9" s="1" customFormat="1" x14ac:dyDescent="0.2">
      <c r="D310" s="18"/>
      <c r="I310" s="13"/>
    </row>
    <row r="311" spans="4:9" s="1" customFormat="1" x14ac:dyDescent="0.2">
      <c r="D311" s="18"/>
      <c r="I311" s="13"/>
    </row>
    <row r="312" spans="4:9" s="1" customFormat="1" x14ac:dyDescent="0.2">
      <c r="D312" s="18"/>
      <c r="I312" s="13"/>
    </row>
    <row r="313" spans="4:9" s="1" customFormat="1" x14ac:dyDescent="0.2">
      <c r="D313" s="18"/>
      <c r="I313" s="13"/>
    </row>
    <row r="314" spans="4:9" s="1" customFormat="1" x14ac:dyDescent="0.2">
      <c r="D314" s="18"/>
      <c r="I314" s="13"/>
    </row>
    <row r="315" spans="4:9" s="1" customFormat="1" x14ac:dyDescent="0.2">
      <c r="D315" s="18"/>
      <c r="I315" s="13"/>
    </row>
    <row r="316" spans="4:9" s="1" customFormat="1" x14ac:dyDescent="0.2">
      <c r="D316" s="18"/>
      <c r="I316" s="13"/>
    </row>
    <row r="317" spans="4:9" s="1" customFormat="1" x14ac:dyDescent="0.2">
      <c r="D317" s="18"/>
      <c r="I317" s="13"/>
    </row>
    <row r="318" spans="4:9" s="1" customFormat="1" x14ac:dyDescent="0.2">
      <c r="D318" s="18"/>
      <c r="I318" s="13"/>
    </row>
    <row r="319" spans="4:9" s="1" customFormat="1" x14ac:dyDescent="0.2">
      <c r="D319" s="18"/>
      <c r="I319" s="13"/>
    </row>
    <row r="320" spans="4:9" s="1" customFormat="1" x14ac:dyDescent="0.2">
      <c r="D320" s="18"/>
      <c r="I320" s="13"/>
    </row>
    <row r="321" spans="4:9" s="1" customFormat="1" x14ac:dyDescent="0.2">
      <c r="D321" s="18"/>
      <c r="I321" s="13"/>
    </row>
    <row r="322" spans="4:9" s="1" customFormat="1" x14ac:dyDescent="0.2">
      <c r="D322" s="18"/>
      <c r="I322" s="13"/>
    </row>
    <row r="323" spans="4:9" s="1" customFormat="1" x14ac:dyDescent="0.2">
      <c r="D323" s="18"/>
      <c r="I323" s="13"/>
    </row>
    <row r="324" spans="4:9" s="1" customFormat="1" x14ac:dyDescent="0.2">
      <c r="D324" s="18"/>
      <c r="I324" s="13"/>
    </row>
    <row r="325" spans="4:9" s="1" customFormat="1" x14ac:dyDescent="0.2">
      <c r="D325" s="18"/>
      <c r="I325" s="13"/>
    </row>
    <row r="326" spans="4:9" s="1" customFormat="1" x14ac:dyDescent="0.2">
      <c r="D326" s="18"/>
      <c r="I326" s="13"/>
    </row>
    <row r="327" spans="4:9" s="1" customFormat="1" x14ac:dyDescent="0.2">
      <c r="D327" s="18"/>
      <c r="I327" s="13"/>
    </row>
    <row r="328" spans="4:9" s="1" customFormat="1" x14ac:dyDescent="0.2">
      <c r="D328" s="18"/>
      <c r="I328" s="13"/>
    </row>
    <row r="329" spans="4:9" s="1" customFormat="1" x14ac:dyDescent="0.2">
      <c r="D329" s="18"/>
      <c r="I329" s="13"/>
    </row>
    <row r="330" spans="4:9" s="1" customFormat="1" x14ac:dyDescent="0.2">
      <c r="D330" s="18"/>
      <c r="I330" s="13"/>
    </row>
    <row r="331" spans="4:9" s="1" customFormat="1" x14ac:dyDescent="0.2">
      <c r="D331" s="18"/>
      <c r="I331" s="13"/>
    </row>
    <row r="332" spans="4:9" s="1" customFormat="1" x14ac:dyDescent="0.2">
      <c r="D332" s="18"/>
      <c r="I332" s="13"/>
    </row>
    <row r="333" spans="4:9" s="1" customFormat="1" x14ac:dyDescent="0.2">
      <c r="D333" s="18"/>
      <c r="I333" s="13"/>
    </row>
    <row r="334" spans="4:9" s="1" customFormat="1" x14ac:dyDescent="0.2">
      <c r="D334" s="18"/>
      <c r="I334" s="13"/>
    </row>
    <row r="335" spans="4:9" s="1" customFormat="1" x14ac:dyDescent="0.2">
      <c r="D335" s="18"/>
      <c r="I335" s="13"/>
    </row>
    <row r="336" spans="4:9" s="1" customFormat="1" x14ac:dyDescent="0.2">
      <c r="D336" s="18"/>
      <c r="I336" s="13"/>
    </row>
    <row r="337" spans="4:9" s="1" customFormat="1" x14ac:dyDescent="0.2">
      <c r="D337" s="18"/>
      <c r="I337" s="13"/>
    </row>
    <row r="338" spans="4:9" s="1" customFormat="1" x14ac:dyDescent="0.2">
      <c r="D338" s="18"/>
      <c r="I338" s="13"/>
    </row>
    <row r="339" spans="4:9" s="1" customFormat="1" x14ac:dyDescent="0.2">
      <c r="D339" s="18"/>
      <c r="I339" s="13"/>
    </row>
    <row r="340" spans="4:9" s="1" customFormat="1" x14ac:dyDescent="0.2">
      <c r="D340" s="18"/>
      <c r="I340" s="13"/>
    </row>
    <row r="341" spans="4:9" s="1" customFormat="1" x14ac:dyDescent="0.2">
      <c r="D341" s="18"/>
      <c r="I341" s="13"/>
    </row>
    <row r="342" spans="4:9" s="1" customFormat="1" x14ac:dyDescent="0.2">
      <c r="D342" s="18"/>
      <c r="I342" s="13"/>
    </row>
    <row r="343" spans="4:9" s="1" customFormat="1" x14ac:dyDescent="0.2">
      <c r="D343" s="18"/>
      <c r="I343" s="13"/>
    </row>
    <row r="344" spans="4:9" s="1" customFormat="1" x14ac:dyDescent="0.2">
      <c r="D344" s="18"/>
      <c r="I344" s="13"/>
    </row>
    <row r="345" spans="4:9" s="1" customFormat="1" x14ac:dyDescent="0.2">
      <c r="D345" s="18"/>
      <c r="I345" s="13"/>
    </row>
    <row r="346" spans="4:9" s="1" customFormat="1" x14ac:dyDescent="0.2">
      <c r="D346" s="18"/>
      <c r="I346" s="13"/>
    </row>
    <row r="347" spans="4:9" s="1" customFormat="1" x14ac:dyDescent="0.2">
      <c r="D347" s="18"/>
      <c r="I347" s="13"/>
    </row>
    <row r="348" spans="4:9" s="1" customFormat="1" x14ac:dyDescent="0.2">
      <c r="D348" s="18"/>
      <c r="I348" s="13"/>
    </row>
    <row r="349" spans="4:9" s="1" customFormat="1" x14ac:dyDescent="0.2">
      <c r="D349" s="18"/>
      <c r="I349" s="13"/>
    </row>
    <row r="350" spans="4:9" s="1" customFormat="1" x14ac:dyDescent="0.2">
      <c r="D350" s="18"/>
      <c r="I350" s="13"/>
    </row>
    <row r="351" spans="4:9" s="1" customFormat="1" x14ac:dyDescent="0.2">
      <c r="D351" s="18"/>
      <c r="I351" s="13"/>
    </row>
    <row r="352" spans="4:9" s="1" customFormat="1" x14ac:dyDescent="0.2">
      <c r="D352" s="18"/>
      <c r="I352" s="13"/>
    </row>
    <row r="353" spans="4:9" s="1" customFormat="1" x14ac:dyDescent="0.2">
      <c r="D353" s="18"/>
      <c r="I353" s="13"/>
    </row>
    <row r="354" spans="4:9" s="1" customFormat="1" x14ac:dyDescent="0.2">
      <c r="D354" s="18"/>
      <c r="I354" s="13"/>
    </row>
    <row r="355" spans="4:9" s="1" customFormat="1" x14ac:dyDescent="0.2">
      <c r="D355" s="18"/>
      <c r="I355" s="13"/>
    </row>
    <row r="356" spans="4:9" s="1" customFormat="1" x14ac:dyDescent="0.2">
      <c r="D356" s="18"/>
      <c r="I356" s="13"/>
    </row>
    <row r="357" spans="4:9" s="1" customFormat="1" x14ac:dyDescent="0.2">
      <c r="D357" s="18"/>
      <c r="I357" s="13"/>
    </row>
    <row r="358" spans="4:9" s="1" customFormat="1" x14ac:dyDescent="0.2">
      <c r="D358" s="18"/>
      <c r="I358" s="13"/>
    </row>
    <row r="359" spans="4:9" s="1" customFormat="1" x14ac:dyDescent="0.2">
      <c r="D359" s="18"/>
      <c r="I359" s="13"/>
    </row>
    <row r="360" spans="4:9" s="1" customFormat="1" x14ac:dyDescent="0.2">
      <c r="D360" s="18"/>
      <c r="I360" s="13"/>
    </row>
    <row r="361" spans="4:9" s="1" customFormat="1" x14ac:dyDescent="0.2">
      <c r="D361" s="18"/>
      <c r="I361" s="13"/>
    </row>
    <row r="362" spans="4:9" s="1" customFormat="1" x14ac:dyDescent="0.2">
      <c r="D362" s="18"/>
      <c r="I362" s="13"/>
    </row>
    <row r="363" spans="4:9" s="1" customFormat="1" x14ac:dyDescent="0.2">
      <c r="D363" s="18"/>
      <c r="I363" s="13"/>
    </row>
    <row r="364" spans="4:9" s="1" customFormat="1" x14ac:dyDescent="0.2">
      <c r="D364" s="18"/>
      <c r="I364" s="13"/>
    </row>
    <row r="365" spans="4:9" s="1" customFormat="1" x14ac:dyDescent="0.2">
      <c r="D365" s="18"/>
      <c r="I365" s="13"/>
    </row>
    <row r="366" spans="4:9" s="1" customFormat="1" x14ac:dyDescent="0.2">
      <c r="D366" s="18"/>
      <c r="I366" s="13"/>
    </row>
    <row r="367" spans="4:9" s="1" customFormat="1" x14ac:dyDescent="0.2">
      <c r="D367" s="18"/>
      <c r="I367" s="13"/>
    </row>
    <row r="368" spans="4:9" s="1" customFormat="1" x14ac:dyDescent="0.2">
      <c r="D368" s="18"/>
      <c r="I368" s="13"/>
    </row>
    <row r="369" spans="4:9" s="1" customFormat="1" x14ac:dyDescent="0.2">
      <c r="D369" s="18"/>
      <c r="I369" s="13"/>
    </row>
    <row r="370" spans="4:9" s="1" customFormat="1" x14ac:dyDescent="0.2">
      <c r="D370" s="18"/>
      <c r="I370" s="13"/>
    </row>
    <row r="371" spans="4:9" s="1" customFormat="1" x14ac:dyDescent="0.2">
      <c r="D371" s="18"/>
      <c r="I371" s="13"/>
    </row>
    <row r="372" spans="4:9" s="1" customFormat="1" x14ac:dyDescent="0.2">
      <c r="D372" s="18"/>
      <c r="I372" s="13"/>
    </row>
    <row r="373" spans="4:9" s="1" customFormat="1" x14ac:dyDescent="0.2">
      <c r="D373" s="18"/>
      <c r="I373" s="13"/>
    </row>
    <row r="374" spans="4:9" s="1" customFormat="1" x14ac:dyDescent="0.2">
      <c r="D374" s="18"/>
      <c r="I374" s="13"/>
    </row>
    <row r="375" spans="4:9" s="1" customFormat="1" x14ac:dyDescent="0.2">
      <c r="D375" s="18"/>
      <c r="I375" s="13"/>
    </row>
    <row r="376" spans="4:9" s="1" customFormat="1" x14ac:dyDescent="0.2">
      <c r="D376" s="18"/>
      <c r="I376" s="13"/>
    </row>
    <row r="377" spans="4:9" s="1" customFormat="1" x14ac:dyDescent="0.2">
      <c r="D377" s="18"/>
      <c r="I377" s="13"/>
    </row>
    <row r="378" spans="4:9" s="1" customFormat="1" x14ac:dyDescent="0.2">
      <c r="D378" s="18"/>
      <c r="I378" s="13"/>
    </row>
    <row r="379" spans="4:9" s="1" customFormat="1" x14ac:dyDescent="0.2">
      <c r="D379" s="18"/>
      <c r="I379" s="13"/>
    </row>
    <row r="380" spans="4:9" s="1" customFormat="1" x14ac:dyDescent="0.2">
      <c r="D380" s="18"/>
      <c r="I380" s="13"/>
    </row>
    <row r="381" spans="4:9" s="1" customFormat="1" x14ac:dyDescent="0.2">
      <c r="D381" s="18"/>
      <c r="I381" s="13"/>
    </row>
    <row r="382" spans="4:9" s="1" customFormat="1" x14ac:dyDescent="0.2">
      <c r="D382" s="18"/>
      <c r="I382" s="13"/>
    </row>
    <row r="383" spans="4:9" s="1" customFormat="1" x14ac:dyDescent="0.2">
      <c r="D383" s="18"/>
      <c r="I383" s="13"/>
    </row>
    <row r="384" spans="4:9" s="1" customFormat="1" x14ac:dyDescent="0.2">
      <c r="D384" s="18"/>
      <c r="I384" s="13"/>
    </row>
    <row r="385" spans="4:9" s="1" customFormat="1" x14ac:dyDescent="0.2">
      <c r="D385" s="18"/>
      <c r="I385" s="13"/>
    </row>
    <row r="386" spans="4:9" s="1" customFormat="1" x14ac:dyDescent="0.2">
      <c r="D386" s="18"/>
      <c r="I386" s="13"/>
    </row>
    <row r="387" spans="4:9" s="1" customFormat="1" x14ac:dyDescent="0.2">
      <c r="D387" s="18"/>
      <c r="I387" s="13"/>
    </row>
    <row r="388" spans="4:9" s="1" customFormat="1" x14ac:dyDescent="0.2">
      <c r="D388" s="18"/>
      <c r="I388" s="13"/>
    </row>
    <row r="389" spans="4:9" s="1" customFormat="1" x14ac:dyDescent="0.2">
      <c r="D389" s="18"/>
      <c r="I389" s="13"/>
    </row>
    <row r="390" spans="4:9" s="1" customFormat="1" x14ac:dyDescent="0.2">
      <c r="D390" s="18"/>
      <c r="I390" s="13"/>
    </row>
    <row r="391" spans="4:9" s="1" customFormat="1" x14ac:dyDescent="0.2">
      <c r="D391" s="18"/>
      <c r="I391" s="13"/>
    </row>
    <row r="392" spans="4:9" s="1" customFormat="1" x14ac:dyDescent="0.2">
      <c r="D392" s="18"/>
      <c r="I392" s="13"/>
    </row>
    <row r="393" spans="4:9" s="1" customFormat="1" x14ac:dyDescent="0.2">
      <c r="D393" s="18"/>
      <c r="I393" s="13"/>
    </row>
    <row r="394" spans="4:9" s="1" customFormat="1" x14ac:dyDescent="0.2">
      <c r="D394" s="18"/>
      <c r="I394" s="13"/>
    </row>
    <row r="395" spans="4:9" s="1" customFormat="1" x14ac:dyDescent="0.2">
      <c r="D395" s="18"/>
      <c r="I395" s="13"/>
    </row>
    <row r="396" spans="4:9" s="1" customFormat="1" x14ac:dyDescent="0.2">
      <c r="D396" s="18"/>
      <c r="I396" s="13"/>
    </row>
    <row r="397" spans="4:9" s="1" customFormat="1" x14ac:dyDescent="0.2">
      <c r="D397" s="18"/>
      <c r="I397" s="13"/>
    </row>
    <row r="398" spans="4:9" s="1" customFormat="1" x14ac:dyDescent="0.2">
      <c r="D398" s="18"/>
      <c r="I398" s="13"/>
    </row>
    <row r="399" spans="4:9" s="1" customFormat="1" x14ac:dyDescent="0.2">
      <c r="D399" s="18"/>
      <c r="I399" s="13"/>
    </row>
    <row r="400" spans="4:9" s="1" customFormat="1" x14ac:dyDescent="0.2">
      <c r="D400" s="18"/>
      <c r="I400" s="13"/>
    </row>
    <row r="401" spans="4:9" s="1" customFormat="1" x14ac:dyDescent="0.2">
      <c r="D401" s="18"/>
      <c r="I401" s="13"/>
    </row>
    <row r="402" spans="4:9" s="1" customFormat="1" x14ac:dyDescent="0.2">
      <c r="D402" s="18"/>
      <c r="I402" s="13"/>
    </row>
    <row r="403" spans="4:9" s="1" customFormat="1" x14ac:dyDescent="0.2">
      <c r="D403" s="18"/>
      <c r="I403" s="13"/>
    </row>
    <row r="404" spans="4:9" s="1" customFormat="1" x14ac:dyDescent="0.2">
      <c r="D404" s="18"/>
      <c r="I404" s="13"/>
    </row>
    <row r="405" spans="4:9" s="1" customFormat="1" x14ac:dyDescent="0.2">
      <c r="D405" s="18"/>
      <c r="I405" s="13"/>
    </row>
    <row r="406" spans="4:9" s="1" customFormat="1" x14ac:dyDescent="0.2">
      <c r="D406" s="18"/>
      <c r="I406" s="13"/>
    </row>
    <row r="578" spans="7:7" ht="17.5" x14ac:dyDescent="0.2">
      <c r="G578" s="5" ph="1"/>
    </row>
    <row r="579" spans="7:7" ht="17.5" x14ac:dyDescent="0.2">
      <c r="G579" s="5" ph="1"/>
    </row>
    <row r="580" spans="7:7" ht="17.5" x14ac:dyDescent="0.2">
      <c r="G580" s="5" ph="1"/>
    </row>
    <row r="581" spans="7:7" ht="17.5" x14ac:dyDescent="0.2">
      <c r="G581" s="5" ph="1"/>
    </row>
    <row r="582" spans="7:7" ht="17.5" x14ac:dyDescent="0.2">
      <c r="G582" s="5" ph="1"/>
    </row>
    <row r="583" spans="7:7" ht="17.5" x14ac:dyDescent="0.2">
      <c r="G583" s="5" ph="1"/>
    </row>
    <row r="584" spans="7:7" ht="17.5" x14ac:dyDescent="0.2">
      <c r="G584" s="5" ph="1"/>
    </row>
    <row r="585" spans="7:7" ht="17.5" x14ac:dyDescent="0.2">
      <c r="G585" s="5" ph="1"/>
    </row>
    <row r="586" spans="7:7" ht="17.5" x14ac:dyDescent="0.2">
      <c r="G586" s="5" ph="1"/>
    </row>
    <row r="587" spans="7:7" ht="17.5" x14ac:dyDescent="0.2">
      <c r="G587" s="5" ph="1"/>
    </row>
    <row r="588" spans="7:7" ht="17.5" x14ac:dyDescent="0.2">
      <c r="G588" s="5" ph="1"/>
    </row>
    <row r="589" spans="7:7" ht="17.5" x14ac:dyDescent="0.2">
      <c r="G589" s="5" ph="1"/>
    </row>
    <row r="590" spans="7:7" ht="17.5" x14ac:dyDescent="0.2">
      <c r="G590" s="5" ph="1"/>
    </row>
    <row r="591" spans="7:7" ht="17.5" x14ac:dyDescent="0.2">
      <c r="G591" s="5" ph="1"/>
    </row>
    <row r="592" spans="7:7" ht="17.5" x14ac:dyDescent="0.2">
      <c r="G592" s="5" ph="1"/>
    </row>
    <row r="593" spans="7:7" ht="17.5" x14ac:dyDescent="0.2">
      <c r="G593" s="5" ph="1"/>
    </row>
    <row r="594" spans="7:7" ht="17.5" x14ac:dyDescent="0.2">
      <c r="G594" s="5" ph="1"/>
    </row>
    <row r="595" spans="7:7" ht="17.5" x14ac:dyDescent="0.2">
      <c r="G595" s="5" ph="1"/>
    </row>
    <row r="596" spans="7:7" ht="17.5" x14ac:dyDescent="0.2">
      <c r="G596" s="5" ph="1"/>
    </row>
    <row r="597" spans="7:7" ht="17.5" x14ac:dyDescent="0.2">
      <c r="G597" s="5" ph="1"/>
    </row>
    <row r="598" spans="7:7" ht="17.5" x14ac:dyDescent="0.2">
      <c r="G598" s="5" ph="1"/>
    </row>
    <row r="599" spans="7:7" ht="17.5" x14ac:dyDescent="0.2">
      <c r="G599" s="5" ph="1"/>
    </row>
    <row r="600" spans="7:7" ht="17.5" x14ac:dyDescent="0.2">
      <c r="G600" s="5" ph="1"/>
    </row>
    <row r="601" spans="7:7" ht="17.5" x14ac:dyDescent="0.2">
      <c r="G601" s="5" ph="1"/>
    </row>
    <row r="602" spans="7:7" ht="17.5" x14ac:dyDescent="0.2">
      <c r="G602" s="5" ph="1"/>
    </row>
    <row r="603" spans="7:7" ht="17.5" x14ac:dyDescent="0.2">
      <c r="G603" s="5" ph="1"/>
    </row>
    <row r="604" spans="7:7" ht="17.5" x14ac:dyDescent="0.2">
      <c r="G604" s="5" ph="1"/>
    </row>
    <row r="605" spans="7:7" ht="17.5" x14ac:dyDescent="0.2">
      <c r="G605" s="5" ph="1"/>
    </row>
    <row r="606" spans="7:7" ht="17.5" x14ac:dyDescent="0.2">
      <c r="G606" s="5" ph="1"/>
    </row>
    <row r="607" spans="7:7" ht="17.5" x14ac:dyDescent="0.2">
      <c r="G607" s="5" ph="1"/>
    </row>
    <row r="608" spans="7:7" ht="17.5" x14ac:dyDescent="0.2">
      <c r="G608" s="5" ph="1"/>
    </row>
    <row r="609" spans="7:7" ht="17.5" x14ac:dyDescent="0.2">
      <c r="G609" s="5" ph="1"/>
    </row>
    <row r="610" spans="7:7" ht="17.5" x14ac:dyDescent="0.2">
      <c r="G610" s="5" ph="1"/>
    </row>
    <row r="611" spans="7:7" ht="17.5" x14ac:dyDescent="0.2">
      <c r="G611" s="5" ph="1"/>
    </row>
    <row r="612" spans="7:7" ht="17.5" x14ac:dyDescent="0.2">
      <c r="G612" s="5" ph="1"/>
    </row>
    <row r="613" spans="7:7" ht="17.5" x14ac:dyDescent="0.2">
      <c r="G613" s="5" ph="1"/>
    </row>
    <row r="614" spans="7:7" ht="17.5" x14ac:dyDescent="0.2">
      <c r="G614" s="5" ph="1"/>
    </row>
    <row r="615" spans="7:7" ht="17.5" x14ac:dyDescent="0.2">
      <c r="G615" s="5" ph="1"/>
    </row>
    <row r="844" spans="11:11" ht="17.5" x14ac:dyDescent="0.2">
      <c r="K844" s="12" ph="1"/>
    </row>
  </sheetData>
  <sheetProtection algorithmName="SHA-512" hashValue="+pB/dyFo3NgGSKVb3w/eE0nlaFQkN6WDXAc+DBM5w97H9gLgzrQjYUwTCgtLDRukhelrRtYOBHcMYSbNEWnVcA==" saltValue="lDNdSGfAIvBIxYfHVgnaDw==" spinCount="100000" sheet="1" autoFilter="0"/>
  <autoFilter ref="B17:H82" xr:uid="{00000000-0001-0000-0000-000000000000}"/>
  <mergeCells count="28">
    <mergeCell ref="B4:D4"/>
    <mergeCell ref="L17:L18"/>
    <mergeCell ref="B1:K1"/>
    <mergeCell ref="H16:K16"/>
    <mergeCell ref="I17:K17"/>
    <mergeCell ref="C17:C18"/>
    <mergeCell ref="G17:G18"/>
    <mergeCell ref="C9:E9"/>
    <mergeCell ref="C7:E7"/>
    <mergeCell ref="F17:F18"/>
    <mergeCell ref="C8:E8"/>
    <mergeCell ref="B2:K2"/>
    <mergeCell ref="H17:H18"/>
    <mergeCell ref="E17:E18"/>
    <mergeCell ref="B17:B18"/>
    <mergeCell ref="C11:E11"/>
    <mergeCell ref="C13:E13"/>
    <mergeCell ref="B15:K15"/>
    <mergeCell ref="D17:D18"/>
    <mergeCell ref="C71:C72"/>
    <mergeCell ref="D71:D72"/>
    <mergeCell ref="E71:E72"/>
    <mergeCell ref="F71:F72"/>
    <mergeCell ref="G71:G72"/>
    <mergeCell ref="I71:I72"/>
    <mergeCell ref="J71:J72"/>
    <mergeCell ref="K71:K72"/>
    <mergeCell ref="B19:B81"/>
  </mergeCells>
  <phoneticPr fontId="12"/>
  <conditionalFormatting sqref="G19:G20 G22 G24:G25 C19:C67 C71:D71">
    <cfRule type="cellIs" priority="45" stopIfTrue="1" operator="greaterThanOrEqual">
      <formula>300</formula>
    </cfRule>
  </conditionalFormatting>
  <conditionalFormatting sqref="D57:D67">
    <cfRule type="cellIs" priority="7" stopIfTrue="1" operator="greaterThanOrEqual">
      <formula>300</formula>
    </cfRule>
  </conditionalFormatting>
  <conditionalFormatting sqref="D51:D54">
    <cfRule type="cellIs" priority="9" stopIfTrue="1" operator="greaterThanOrEqual">
      <formula>300</formula>
    </cfRule>
  </conditionalFormatting>
  <conditionalFormatting sqref="D44">
    <cfRule type="cellIs" priority="14" stopIfTrue="1" operator="greaterThanOrEqual">
      <formula>300</formula>
    </cfRule>
  </conditionalFormatting>
  <conditionalFormatting sqref="D48:D50">
    <cfRule type="cellIs" priority="11" stopIfTrue="1" operator="greaterThanOrEqual">
      <formula>300</formula>
    </cfRule>
  </conditionalFormatting>
  <conditionalFormatting sqref="D32">
    <cfRule type="cellIs" priority="24" stopIfTrue="1" operator="greaterThanOrEqual">
      <formula>300</formula>
    </cfRule>
  </conditionalFormatting>
  <conditionalFormatting sqref="D19:D20">
    <cfRule type="cellIs" priority="36" stopIfTrue="1" operator="greaterThanOrEqual">
      <formula>300</formula>
    </cfRule>
  </conditionalFormatting>
  <conditionalFormatting sqref="D21:D23">
    <cfRule type="cellIs" priority="35" stopIfTrue="1" operator="greaterThanOrEqual">
      <formula>300</formula>
    </cfRule>
  </conditionalFormatting>
  <conditionalFormatting sqref="D24">
    <cfRule type="cellIs" priority="34" stopIfTrue="1" operator="greaterThanOrEqual">
      <formula>300</formula>
    </cfRule>
  </conditionalFormatting>
  <conditionalFormatting sqref="D25">
    <cfRule type="cellIs" priority="33" stopIfTrue="1" operator="greaterThanOrEqual">
      <formula>300</formula>
    </cfRule>
  </conditionalFormatting>
  <conditionalFormatting sqref="D26">
    <cfRule type="cellIs" priority="32" stopIfTrue="1" operator="greaterThanOrEqual">
      <formula>300</formula>
    </cfRule>
  </conditionalFormatting>
  <conditionalFormatting sqref="D27">
    <cfRule type="cellIs" priority="31" stopIfTrue="1" operator="greaterThanOrEqual">
      <formula>300</formula>
    </cfRule>
  </conditionalFormatting>
  <conditionalFormatting sqref="D28">
    <cfRule type="cellIs" priority="30" stopIfTrue="1" operator="greaterThanOrEqual">
      <formula>300</formula>
    </cfRule>
  </conditionalFormatting>
  <conditionalFormatting sqref="D29">
    <cfRule type="cellIs" priority="29" stopIfTrue="1" operator="greaterThanOrEqual">
      <formula>300</formula>
    </cfRule>
  </conditionalFormatting>
  <conditionalFormatting sqref="D30">
    <cfRule type="cellIs" priority="28" stopIfTrue="1" operator="greaterThanOrEqual">
      <formula>300</formula>
    </cfRule>
  </conditionalFormatting>
  <conditionalFormatting sqref="D31">
    <cfRule type="cellIs" priority="27" stopIfTrue="1" operator="greaterThanOrEqual">
      <formula>300</formula>
    </cfRule>
  </conditionalFormatting>
  <conditionalFormatting sqref="D33">
    <cfRule type="cellIs" priority="26" stopIfTrue="1" operator="greaterThanOrEqual">
      <formula>300</formula>
    </cfRule>
  </conditionalFormatting>
  <conditionalFormatting sqref="D34">
    <cfRule type="cellIs" priority="25" stopIfTrue="1" operator="greaterThanOrEqual">
      <formula>300</formula>
    </cfRule>
  </conditionalFormatting>
  <conditionalFormatting sqref="D35">
    <cfRule type="cellIs" priority="23" stopIfTrue="1" operator="greaterThanOrEqual">
      <formula>300</formula>
    </cfRule>
  </conditionalFormatting>
  <conditionalFormatting sqref="D36">
    <cfRule type="cellIs" priority="22" stopIfTrue="1" operator="greaterThanOrEqual">
      <formula>300</formula>
    </cfRule>
  </conditionalFormatting>
  <conditionalFormatting sqref="D37">
    <cfRule type="cellIs" priority="21" stopIfTrue="1" operator="greaterThanOrEqual">
      <formula>300</formula>
    </cfRule>
  </conditionalFormatting>
  <conditionalFormatting sqref="D38">
    <cfRule type="cellIs" priority="20" stopIfTrue="1" operator="greaterThanOrEqual">
      <formula>300</formula>
    </cfRule>
  </conditionalFormatting>
  <conditionalFormatting sqref="D39">
    <cfRule type="cellIs" priority="19" stopIfTrue="1" operator="greaterThanOrEqual">
      <formula>300</formula>
    </cfRule>
  </conditionalFormatting>
  <conditionalFormatting sqref="D40">
    <cfRule type="cellIs" priority="18" stopIfTrue="1" operator="greaterThanOrEqual">
      <formula>300</formula>
    </cfRule>
  </conditionalFormatting>
  <conditionalFormatting sqref="D41">
    <cfRule type="cellIs" priority="17" stopIfTrue="1" operator="greaterThanOrEqual">
      <formula>300</formula>
    </cfRule>
  </conditionalFormatting>
  <conditionalFormatting sqref="D42">
    <cfRule type="cellIs" priority="16" stopIfTrue="1" operator="greaterThanOrEqual">
      <formula>300</formula>
    </cfRule>
  </conditionalFormatting>
  <conditionalFormatting sqref="D43">
    <cfRule type="cellIs" priority="15" stopIfTrue="1" operator="greaterThanOrEqual">
      <formula>300</formula>
    </cfRule>
  </conditionalFormatting>
  <conditionalFormatting sqref="D45">
    <cfRule type="cellIs" priority="13" stopIfTrue="1" operator="greaterThanOrEqual">
      <formula>300</formula>
    </cfRule>
  </conditionalFormatting>
  <conditionalFormatting sqref="D46">
    <cfRule type="cellIs" priority="12" stopIfTrue="1" operator="greaterThanOrEqual">
      <formula>300</formula>
    </cfRule>
  </conditionalFormatting>
  <conditionalFormatting sqref="D47">
    <cfRule type="cellIs" priority="10" stopIfTrue="1" operator="greaterThanOrEqual">
      <formula>300</formula>
    </cfRule>
  </conditionalFormatting>
  <conditionalFormatting sqref="D55:D56">
    <cfRule type="cellIs" priority="8" stopIfTrue="1" operator="greaterThanOrEqual">
      <formula>300</formula>
    </cfRule>
  </conditionalFormatting>
  <conditionalFormatting sqref="G21">
    <cfRule type="cellIs" priority="6" stopIfTrue="1" operator="greaterThanOrEqual">
      <formula>300</formula>
    </cfRule>
  </conditionalFormatting>
  <conditionalFormatting sqref="G23">
    <cfRule type="cellIs" priority="4" stopIfTrue="1" operator="greaterThanOrEqual">
      <formula>300</formula>
    </cfRule>
  </conditionalFormatting>
  <conditionalFormatting sqref="C68:C69">
    <cfRule type="cellIs" priority="3" stopIfTrue="1" operator="greaterThanOrEqual">
      <formula>300</formula>
    </cfRule>
  </conditionalFormatting>
  <conditionalFormatting sqref="D68:D69">
    <cfRule type="cellIs" priority="2" stopIfTrue="1" operator="greaterThanOrEqual">
      <formula>300</formula>
    </cfRule>
  </conditionalFormatting>
  <conditionalFormatting sqref="C70:D70">
    <cfRule type="cellIs" priority="1" stopIfTrue="1" operator="greaterThanOrEqual">
      <formula>300</formula>
    </cfRule>
  </conditionalFormatting>
  <printOptions horizontalCentered="1"/>
  <pageMargins left="0.43307086614173229" right="0.15748031496062992" top="0.70866141732283472" bottom="0.59055118110236227" header="0.51181102362204722" footer="0.51181102362204722"/>
  <pageSetup paperSize="9" scale="66" fitToHeight="14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指定区域情報</vt:lpstr>
      <vt:lpstr>指定区域情報!Print_Area</vt:lpstr>
      <vt:lpstr>指定区域情報!Print_Titles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務</dc:creator>
  <cp:lastModifiedBy>w</cp:lastModifiedBy>
  <cp:lastPrinted>2025-08-05T07:42:58Z</cp:lastPrinted>
  <dcterms:created xsi:type="dcterms:W3CDTF">2024-04-05T07:14:44Z</dcterms:created>
  <dcterms:modified xsi:type="dcterms:W3CDTF">2025-09-26T06:22:27Z</dcterms:modified>
</cp:coreProperties>
</file>