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2.xml" ContentType="application/vnd.openxmlformats-officedocument.drawingml.chartshapes+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amp; 05_統計分析係\3 ☆★毎月統計作業\ホームページグラフで見る交通事故\Ｒ７年\グラフで見る交通事故 7月\"/>
    </mc:Choice>
  </mc:AlternateContent>
  <bookViews>
    <workbookView xWindow="360" yWindow="240" windowWidth="11925" windowHeight="7560" tabRatio="586" activeTab="1"/>
  </bookViews>
  <sheets>
    <sheet name="データ" sheetId="4" r:id="rId1"/>
    <sheet name="グラフ" sheetId="6" r:id="rId2"/>
  </sheets>
  <definedNames>
    <definedName name="_xlnm.Print_Area" localSheetId="1">グラフ!$A$1:$O$66</definedName>
    <definedName name="_xlnm.Print_Area" localSheetId="0">データ!$A$1:$H$59</definedName>
  </definedNames>
  <calcPr calcId="162913" calcMode="manual"/>
</workbook>
</file>

<file path=xl/calcChain.xml><?xml version="1.0" encoding="utf-8"?>
<calcChain xmlns="http://schemas.openxmlformats.org/spreadsheetml/2006/main">
  <c r="D5" i="4" l="1"/>
  <c r="L50" i="4" l="1"/>
  <c r="F50" i="4" s="1"/>
  <c r="C5" i="4" l="1"/>
  <c r="F48" i="4" l="1"/>
  <c r="L26" i="4" l="1"/>
  <c r="L27" i="4"/>
  <c r="L28" i="4"/>
  <c r="L29" i="4"/>
  <c r="L30" i="4"/>
  <c r="L31" i="4"/>
  <c r="L25" i="4"/>
  <c r="L14" i="4"/>
  <c r="L15" i="4"/>
  <c r="L16" i="4"/>
  <c r="L17" i="4"/>
  <c r="L18" i="4"/>
  <c r="L19" i="4"/>
  <c r="L20" i="4"/>
  <c r="L13" i="4"/>
  <c r="C7" i="4" l="1"/>
  <c r="C6" i="4"/>
  <c r="B55" i="4"/>
  <c r="C55" i="4" s="1"/>
  <c r="B50" i="4"/>
  <c r="C50" i="4" s="1"/>
  <c r="L47" i="4"/>
  <c r="F47" i="4" s="1"/>
  <c r="B43" i="4"/>
  <c r="C39" i="4" s="1"/>
  <c r="F37" i="4"/>
  <c r="L32" i="4"/>
  <c r="B20" i="4"/>
  <c r="D7" i="4"/>
  <c r="D6" i="4"/>
  <c r="A14" i="6"/>
  <c r="A3" i="6"/>
  <c r="A1" i="6"/>
  <c r="C18" i="4" l="1"/>
  <c r="C13" i="4"/>
  <c r="C14" i="4"/>
  <c r="C15" i="4"/>
  <c r="G35" i="4"/>
  <c r="G26" i="4"/>
  <c r="G25" i="4"/>
  <c r="M29" i="4"/>
  <c r="C29" i="4" s="1"/>
  <c r="M27" i="4"/>
  <c r="C27" i="4" s="1"/>
  <c r="M28" i="4"/>
  <c r="C28" i="4" s="1"/>
  <c r="M26" i="4"/>
  <c r="C26" i="4" s="1"/>
  <c r="M30" i="4"/>
  <c r="C30" i="4" s="1"/>
  <c r="M31" i="4"/>
  <c r="C31" i="4" s="1"/>
  <c r="M32" i="4"/>
  <c r="C32" i="4" s="1"/>
  <c r="M25" i="4"/>
  <c r="C25" i="4" s="1"/>
  <c r="G30" i="4"/>
  <c r="G33" i="4"/>
  <c r="C38" i="4"/>
  <c r="G32" i="4"/>
  <c r="G31" i="4"/>
  <c r="G28" i="4"/>
  <c r="B32" i="4"/>
  <c r="C41" i="4"/>
  <c r="L49" i="4"/>
  <c r="F49" i="4" s="1"/>
  <c r="C54" i="4"/>
  <c r="C36" i="4"/>
  <c r="C42" i="4"/>
  <c r="C43" i="4"/>
  <c r="C40" i="4"/>
  <c r="C37" i="4"/>
  <c r="G37" i="4"/>
  <c r="G36" i="4"/>
  <c r="G27" i="4"/>
  <c r="G29" i="4"/>
  <c r="G34" i="4"/>
  <c r="C17" i="4"/>
  <c r="C20" i="4"/>
  <c r="C16" i="4"/>
  <c r="C19" i="4"/>
  <c r="C48" i="4"/>
  <c r="C49" i="4"/>
  <c r="L21" i="4" l="1"/>
  <c r="M14" i="4" l="1"/>
  <c r="G14" i="4" s="1"/>
  <c r="M18" i="4"/>
  <c r="G18" i="4" s="1"/>
  <c r="M16" i="4"/>
  <c r="G16" i="4" s="1"/>
  <c r="M20" i="4"/>
  <c r="G20" i="4" s="1"/>
  <c r="M17" i="4"/>
  <c r="G17" i="4" s="1"/>
  <c r="M15" i="4"/>
  <c r="G15" i="4" s="1"/>
  <c r="M19" i="4"/>
  <c r="G19" i="4" s="1"/>
  <c r="M21" i="4"/>
  <c r="G21" i="4" s="1"/>
  <c r="M13" i="4"/>
  <c r="G13" i="4" s="1"/>
  <c r="F21" i="4"/>
</calcChain>
</file>

<file path=xl/sharedStrings.xml><?xml version="1.0" encoding="utf-8"?>
<sst xmlns="http://schemas.openxmlformats.org/spreadsheetml/2006/main" count="118" uniqueCount="69">
  <si>
    <t>発生件数</t>
    <rPh sb="0" eb="2">
      <t>ハッセイ</t>
    </rPh>
    <rPh sb="2" eb="4">
      <t>ケンスウ</t>
    </rPh>
    <phoneticPr fontId="2"/>
  </si>
  <si>
    <t>死者数</t>
    <rPh sb="0" eb="2">
      <t>シシャ</t>
    </rPh>
    <rPh sb="2" eb="3">
      <t>スウ</t>
    </rPh>
    <phoneticPr fontId="2"/>
  </si>
  <si>
    <t>負傷者数</t>
    <rPh sb="0" eb="3">
      <t>フショウシャ</t>
    </rPh>
    <rPh sb="3" eb="4">
      <t>スウ</t>
    </rPh>
    <phoneticPr fontId="2"/>
  </si>
  <si>
    <t>日</t>
    <rPh sb="0" eb="1">
      <t>ニチ</t>
    </rPh>
    <phoneticPr fontId="2"/>
  </si>
  <si>
    <t>月</t>
  </si>
  <si>
    <t>火</t>
  </si>
  <si>
    <t>水</t>
  </si>
  <si>
    <t>木</t>
  </si>
  <si>
    <t>金</t>
  </si>
  <si>
    <t>土</t>
  </si>
  <si>
    <t>死者数</t>
    <rPh sb="0" eb="3">
      <t>シシャスウ</t>
    </rPh>
    <phoneticPr fontId="2"/>
  </si>
  <si>
    <t>計</t>
    <rPh sb="0" eb="1">
      <t>ケイ</t>
    </rPh>
    <phoneticPr fontId="2"/>
  </si>
  <si>
    <t>曜日別</t>
    <rPh sb="0" eb="2">
      <t>ヨウビ</t>
    </rPh>
    <rPh sb="2" eb="3">
      <t>ベツ</t>
    </rPh>
    <phoneticPr fontId="2"/>
  </si>
  <si>
    <t>状態別</t>
    <rPh sb="0" eb="3">
      <t>ジョウタイベツ</t>
    </rPh>
    <phoneticPr fontId="2"/>
  </si>
  <si>
    <t>歩行中</t>
    <rPh sb="0" eb="3">
      <t>ホコウチュウ</t>
    </rPh>
    <phoneticPr fontId="2"/>
  </si>
  <si>
    <t>自転車乗用中</t>
    <rPh sb="0" eb="3">
      <t>ジテンシャ</t>
    </rPh>
    <rPh sb="3" eb="6">
      <t>ジョウヨウチュウ</t>
    </rPh>
    <phoneticPr fontId="2"/>
  </si>
  <si>
    <t>二輪車運転中</t>
    <rPh sb="0" eb="3">
      <t>ニリンシャ</t>
    </rPh>
    <rPh sb="3" eb="6">
      <t>ウンテンチュウ</t>
    </rPh>
    <phoneticPr fontId="2"/>
  </si>
  <si>
    <t>二輪車同乗中</t>
    <rPh sb="0" eb="2">
      <t>ニリン</t>
    </rPh>
    <rPh sb="2" eb="3">
      <t>グルマ</t>
    </rPh>
    <rPh sb="3" eb="5">
      <t>ドウジョウ</t>
    </rPh>
    <rPh sb="5" eb="6">
      <t>チュウ</t>
    </rPh>
    <phoneticPr fontId="2"/>
  </si>
  <si>
    <t>自動車運転中</t>
    <rPh sb="0" eb="3">
      <t>ジドウシャ</t>
    </rPh>
    <rPh sb="3" eb="6">
      <t>ウンテンチュウ</t>
    </rPh>
    <phoneticPr fontId="2"/>
  </si>
  <si>
    <t>自動車同乗中</t>
    <rPh sb="0" eb="3">
      <t>ジドウシャ</t>
    </rPh>
    <rPh sb="3" eb="5">
      <t>ドウジョウ</t>
    </rPh>
    <rPh sb="5" eb="6">
      <t>チュウ</t>
    </rPh>
    <phoneticPr fontId="2"/>
  </si>
  <si>
    <t>事故類型別</t>
    <rPh sb="0" eb="2">
      <t>ジコ</t>
    </rPh>
    <rPh sb="2" eb="5">
      <t>ルイケイベツ</t>
    </rPh>
    <phoneticPr fontId="2"/>
  </si>
  <si>
    <t>人対車両</t>
    <rPh sb="0" eb="2">
      <t>ヒトタイ</t>
    </rPh>
    <rPh sb="2" eb="3">
      <t>クルマ</t>
    </rPh>
    <rPh sb="3" eb="4">
      <t>リョウ</t>
    </rPh>
    <phoneticPr fontId="2"/>
  </si>
  <si>
    <t>正面衝突</t>
    <rPh sb="0" eb="2">
      <t>ショウメン</t>
    </rPh>
    <rPh sb="2" eb="4">
      <t>ショウトツ</t>
    </rPh>
    <phoneticPr fontId="2"/>
  </si>
  <si>
    <t>追突</t>
    <rPh sb="0" eb="2">
      <t>ツイトツ</t>
    </rPh>
    <phoneticPr fontId="2"/>
  </si>
  <si>
    <t>車両単独</t>
    <rPh sb="0" eb="2">
      <t>シャリョウ</t>
    </rPh>
    <rPh sb="2" eb="4">
      <t>タンドク</t>
    </rPh>
    <phoneticPr fontId="2"/>
  </si>
  <si>
    <t>年齢層別</t>
    <rPh sb="0" eb="3">
      <t>ネンレイソウ</t>
    </rPh>
    <rPh sb="3" eb="4">
      <t>ベツ</t>
    </rPh>
    <phoneticPr fontId="2"/>
  </si>
  <si>
    <t>15歳以下</t>
    <rPh sb="2" eb="3">
      <t>サイ</t>
    </rPh>
    <rPh sb="3" eb="5">
      <t>イカ</t>
    </rPh>
    <phoneticPr fontId="2"/>
  </si>
  <si>
    <t>16～24歳</t>
    <rPh sb="5" eb="6">
      <t>サイ</t>
    </rPh>
    <phoneticPr fontId="2"/>
  </si>
  <si>
    <t>25～29歳</t>
    <rPh sb="5" eb="6">
      <t>サイ</t>
    </rPh>
    <phoneticPr fontId="2"/>
  </si>
  <si>
    <t>30歳代</t>
    <rPh sb="2" eb="4">
      <t>サイダイ</t>
    </rPh>
    <phoneticPr fontId="2"/>
  </si>
  <si>
    <t>40歳代</t>
    <rPh sb="2" eb="4">
      <t>サイダイ</t>
    </rPh>
    <phoneticPr fontId="2"/>
  </si>
  <si>
    <t>50歳代</t>
    <rPh sb="2" eb="4">
      <t>サイダイ</t>
    </rPh>
    <phoneticPr fontId="2"/>
  </si>
  <si>
    <t>60～64歳</t>
    <rPh sb="5" eb="6">
      <t>サイ</t>
    </rPh>
    <phoneticPr fontId="2"/>
  </si>
  <si>
    <t>65歳以上</t>
    <rPh sb="2" eb="3">
      <t>サイ</t>
    </rPh>
    <rPh sb="3" eb="5">
      <t>イジョウ</t>
    </rPh>
    <phoneticPr fontId="2"/>
  </si>
  <si>
    <t>自動車乗車中の死者のシートベルト着用状況</t>
    <rPh sb="0" eb="3">
      <t>ジドウシャ</t>
    </rPh>
    <rPh sb="3" eb="6">
      <t>ジョウシャチュウ</t>
    </rPh>
    <rPh sb="7" eb="9">
      <t>シシャ</t>
    </rPh>
    <rPh sb="16" eb="18">
      <t>チャクヨウ</t>
    </rPh>
    <rPh sb="18" eb="20">
      <t>ジョウキョウ</t>
    </rPh>
    <phoneticPr fontId="2"/>
  </si>
  <si>
    <t>着用</t>
    <rPh sb="0" eb="2">
      <t>チャクヨウ</t>
    </rPh>
    <phoneticPr fontId="2"/>
  </si>
  <si>
    <t>非着用</t>
    <rPh sb="0" eb="3">
      <t>ヒチャクヨウ</t>
    </rPh>
    <phoneticPr fontId="2"/>
  </si>
  <si>
    <t>生存不可</t>
    <rPh sb="0" eb="2">
      <t>セイゾン</t>
    </rPh>
    <rPh sb="2" eb="4">
      <t>フカ</t>
    </rPh>
    <phoneticPr fontId="2"/>
  </si>
  <si>
    <t>生存可</t>
    <rPh sb="0" eb="2">
      <t>セイゾン</t>
    </rPh>
    <rPh sb="2" eb="3">
      <t>カ</t>
    </rPh>
    <phoneticPr fontId="2"/>
  </si>
  <si>
    <t>構成率</t>
    <rPh sb="0" eb="3">
      <t>コウセイリツ</t>
    </rPh>
    <phoneticPr fontId="2"/>
  </si>
  <si>
    <t>時間帯別</t>
    <rPh sb="0" eb="3">
      <t>ジカンタイ</t>
    </rPh>
    <rPh sb="3" eb="4">
      <t>ベツ</t>
    </rPh>
    <phoneticPr fontId="2"/>
  </si>
  <si>
    <t>22～24時</t>
    <rPh sb="5" eb="6">
      <t>ジ</t>
    </rPh>
    <phoneticPr fontId="2"/>
  </si>
  <si>
    <t>その他
車両相互</t>
    <rPh sb="2" eb="3">
      <t>タ</t>
    </rPh>
    <rPh sb="4" eb="6">
      <t>シャリョウ</t>
    </rPh>
    <rPh sb="6" eb="8">
      <t>ソウゴ</t>
    </rPh>
    <phoneticPr fontId="2"/>
  </si>
  <si>
    <t>生存可とは、非着用のうち着用していれば助かった可能性が推定されるものをいう。</t>
    <rPh sb="0" eb="2">
      <t>セイゾン</t>
    </rPh>
    <rPh sb="2" eb="3">
      <t>カ</t>
    </rPh>
    <rPh sb="6" eb="9">
      <t>ヒチャクヨウ</t>
    </rPh>
    <rPh sb="12" eb="14">
      <t>チャクヨウ</t>
    </rPh>
    <rPh sb="19" eb="20">
      <t>タス</t>
    </rPh>
    <rPh sb="23" eb="26">
      <t>カノウセイ</t>
    </rPh>
    <rPh sb="27" eb="29">
      <t>スイテイ</t>
    </rPh>
    <phoneticPr fontId="2"/>
  </si>
  <si>
    <t>生存不可とは、非着用のうち着用していても助からなかったと推定されるものをいう。</t>
    <rPh sb="0" eb="2">
      <t>セイゾン</t>
    </rPh>
    <rPh sb="2" eb="4">
      <t>フカ</t>
    </rPh>
    <rPh sb="7" eb="10">
      <t>ヒチャクヨウ</t>
    </rPh>
    <rPh sb="13" eb="15">
      <t>チャクヨウ</t>
    </rPh>
    <rPh sb="20" eb="21">
      <t>タス</t>
    </rPh>
    <rPh sb="28" eb="30">
      <t>スイテイ</t>
    </rPh>
    <phoneticPr fontId="2"/>
  </si>
  <si>
    <t>１　県内の交通事故発生状況（前年同時期との比較）</t>
    <rPh sb="2" eb="4">
      <t>ケンナイ</t>
    </rPh>
    <rPh sb="5" eb="7">
      <t>コウツウ</t>
    </rPh>
    <rPh sb="7" eb="9">
      <t>ジコ</t>
    </rPh>
    <rPh sb="9" eb="11">
      <t>ハッセイ</t>
    </rPh>
    <rPh sb="11" eb="13">
      <t>ジョウキョウ</t>
    </rPh>
    <rPh sb="14" eb="16">
      <t>ゼンネン</t>
    </rPh>
    <rPh sb="16" eb="19">
      <t>ドウジキ</t>
    </rPh>
    <rPh sb="21" eb="23">
      <t>ヒカク</t>
    </rPh>
    <phoneticPr fontId="2"/>
  </si>
  <si>
    <t>２　交通死亡事故の特徴（死者数）</t>
    <rPh sb="2" eb="4">
      <t>コウツウ</t>
    </rPh>
    <rPh sb="4" eb="6">
      <t>シボウ</t>
    </rPh>
    <rPh sb="6" eb="8">
      <t>ジコ</t>
    </rPh>
    <rPh sb="9" eb="11">
      <t>トクチョウ</t>
    </rPh>
    <rPh sb="12" eb="14">
      <t>シシャ</t>
    </rPh>
    <rPh sb="14" eb="15">
      <t>スウ</t>
    </rPh>
    <phoneticPr fontId="2"/>
  </si>
  <si>
    <t>列車</t>
    <rPh sb="0" eb="2">
      <t>レッシャ</t>
    </rPh>
    <phoneticPr fontId="2"/>
  </si>
  <si>
    <t>その他</t>
    <rPh sb="2" eb="3">
      <t>タ</t>
    </rPh>
    <phoneticPr fontId="2"/>
  </si>
  <si>
    <t>20～22時</t>
    <phoneticPr fontId="2"/>
  </si>
  <si>
    <t>18～20時</t>
    <phoneticPr fontId="2"/>
  </si>
  <si>
    <t>16～18時</t>
    <phoneticPr fontId="2"/>
  </si>
  <si>
    <t>14～16時</t>
    <phoneticPr fontId="2"/>
  </si>
  <si>
    <t>12～14時</t>
    <phoneticPr fontId="2"/>
  </si>
  <si>
    <t>10～12時</t>
    <phoneticPr fontId="2"/>
  </si>
  <si>
    <t>8～10時</t>
    <phoneticPr fontId="2"/>
  </si>
  <si>
    <t>6～8時</t>
    <phoneticPr fontId="2"/>
  </si>
  <si>
    <t>4～6時</t>
    <phoneticPr fontId="2"/>
  </si>
  <si>
    <t>2～4時</t>
    <phoneticPr fontId="2"/>
  </si>
  <si>
    <t>0～2時</t>
    <phoneticPr fontId="2"/>
  </si>
  <si>
    <t>出会い頭</t>
    <rPh sb="0" eb="2">
      <t>デア</t>
    </rPh>
    <rPh sb="3" eb="4">
      <t>ガシラ</t>
    </rPh>
    <phoneticPr fontId="2"/>
  </si>
  <si>
    <t>　　※　　生存可とは、非着用のうち着用していれば助かった可能性
　　　　が推定されるもの
           生存不可とは、非着用のうち着用していても助からなかった
　　　　と推定されるもの</t>
    <rPh sb="24" eb="25">
      <t>タス</t>
    </rPh>
    <rPh sb="28" eb="31">
      <t>カノウセイ</t>
    </rPh>
    <rPh sb="37" eb="39">
      <t>スイテイ</t>
    </rPh>
    <phoneticPr fontId="2"/>
  </si>
  <si>
    <t>※着用不明は非着用に含む。</t>
    <rPh sb="1" eb="3">
      <t>チャクヨウ</t>
    </rPh>
    <rPh sb="3" eb="5">
      <t>フメイ</t>
    </rPh>
    <rPh sb="6" eb="9">
      <t>ヒチャクヨウ</t>
    </rPh>
    <rPh sb="10" eb="11">
      <t>フク</t>
    </rPh>
    <phoneticPr fontId="2"/>
  </si>
  <si>
    <t>４年</t>
    <rPh sb="1" eb="2">
      <t>ネン</t>
    </rPh>
    <phoneticPr fontId="2"/>
  </si>
  <si>
    <t>５年</t>
    <rPh sb="1" eb="2">
      <t>ネン</t>
    </rPh>
    <phoneticPr fontId="2"/>
  </si>
  <si>
    <t>６年</t>
    <rPh sb="1" eb="2">
      <t>ネン</t>
    </rPh>
    <phoneticPr fontId="2"/>
  </si>
  <si>
    <t>７年</t>
    <rPh sb="1" eb="2">
      <t>ネン</t>
    </rPh>
    <phoneticPr fontId="2"/>
  </si>
  <si>
    <t>過去3年
(R4～R6)平均</t>
    <rPh sb="0" eb="2">
      <t>カコ</t>
    </rPh>
    <rPh sb="3" eb="4">
      <t>ネン</t>
    </rPh>
    <rPh sb="12" eb="14">
      <t>ヘイキン</t>
    </rPh>
    <phoneticPr fontId="2"/>
  </si>
  <si>
    <t>グラフで見る交通事故発生状況（令和7年7月末）</t>
    <rPh sb="4" eb="5">
      <t>ミ</t>
    </rPh>
    <rPh sb="6" eb="8">
      <t>コウツウ</t>
    </rPh>
    <rPh sb="8" eb="10">
      <t>ジコ</t>
    </rPh>
    <rPh sb="10" eb="12">
      <t>ハッセイ</t>
    </rPh>
    <rPh sb="12" eb="14">
      <t>ジョウキョウ</t>
    </rPh>
    <rPh sb="15" eb="17">
      <t>レイワ</t>
    </rPh>
    <rPh sb="18" eb="19">
      <t>ネン</t>
    </rPh>
    <rPh sb="20" eb="22">
      <t>ガツマツ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</si>
</sst>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quot;△ &quot;0.0"/>
    <numFmt numFmtId="177" formatCode="0&quot;人&quot;"/>
  </numFmts>
  <fonts count="5"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0" fillId="0" borderId="1" xfId="0" applyFill="1" applyBorder="1">
      <alignment vertical="center"/>
    </xf>
    <xf numFmtId="0" fontId="0" fillId="0" borderId="0" xfId="0" applyFill="1">
      <alignment vertical="center"/>
    </xf>
    <xf numFmtId="0" fontId="4" fillId="0" borderId="0" xfId="0" applyFont="1">
      <alignment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1" xfId="0" applyBorder="1" applyAlignment="1">
      <alignment vertical="center" wrapText="1"/>
    </xf>
    <xf numFmtId="176" fontId="0" fillId="0" borderId="1" xfId="0" applyNumberFormat="1" applyFill="1" applyBorder="1">
      <alignment vertical="center"/>
    </xf>
    <xf numFmtId="176" fontId="0" fillId="0" borderId="0" xfId="0" applyNumberFormat="1" applyFill="1" applyBorder="1">
      <alignment vertical="center"/>
    </xf>
    <xf numFmtId="0" fontId="0" fillId="0" borderId="1" xfId="0" applyFill="1" applyBorder="1" applyAlignment="1">
      <alignment horizontal="center" vertical="center"/>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Protection="1">
      <alignment vertical="center"/>
      <protection locked="0"/>
    </xf>
    <xf numFmtId="177" fontId="0" fillId="4" borderId="1" xfId="0" applyNumberFormat="1" applyFill="1" applyBorder="1" applyProtection="1">
      <alignment vertical="center"/>
      <protection locked="0"/>
    </xf>
    <xf numFmtId="177" fontId="0" fillId="0" borderId="1" xfId="0" applyNumberFormat="1" applyFill="1" applyBorder="1" applyAlignment="1">
      <alignment horizontal="center" vertical="center"/>
    </xf>
    <xf numFmtId="177" fontId="0" fillId="0" borderId="1" xfId="0" applyNumberFormat="1" applyFill="1" applyBorder="1">
      <alignment vertical="center"/>
    </xf>
    <xf numFmtId="177" fontId="0" fillId="2" borderId="1" xfId="0" applyNumberFormat="1" applyFill="1" applyBorder="1">
      <alignment vertical="center"/>
    </xf>
    <xf numFmtId="0" fontId="0" fillId="3" borderId="1" xfId="1" applyNumberFormat="1" applyFont="1" applyFill="1" applyBorder="1" applyProtection="1">
      <alignment vertical="center"/>
      <protection locked="0"/>
    </xf>
    <xf numFmtId="0" fontId="0" fillId="3" borderId="1" xfId="0" applyNumberFormat="1" applyFill="1" applyBorder="1" applyProtection="1">
      <alignment vertical="center"/>
      <protection locked="0"/>
    </xf>
    <xf numFmtId="0" fontId="0" fillId="0" borderId="1" xfId="0" applyNumberFormat="1" applyFill="1" applyBorder="1">
      <alignment vertical="center"/>
    </xf>
    <xf numFmtId="0" fontId="0" fillId="4" borderId="1" xfId="0" applyNumberFormat="1" applyFill="1" applyBorder="1" applyProtection="1">
      <alignment vertical="center"/>
      <protection locked="0"/>
    </xf>
    <xf numFmtId="0" fontId="0" fillId="2" borderId="1" xfId="0" applyNumberFormat="1" applyFill="1" applyBorder="1">
      <alignment vertical="center"/>
    </xf>
    <xf numFmtId="0" fontId="0" fillId="0" borderId="1" xfId="1" applyNumberFormat="1" applyFont="1" applyFill="1" applyBorder="1">
      <alignment vertical="center"/>
    </xf>
    <xf numFmtId="0" fontId="0" fillId="0" borderId="1" xfId="0" applyFont="1" applyFill="1" applyBorder="1" applyAlignment="1">
      <alignment horizontal="center" vertical="center" wrapText="1"/>
    </xf>
    <xf numFmtId="0" fontId="0" fillId="5" borderId="1" xfId="1" applyNumberFormat="1" applyFont="1" applyFill="1" applyBorder="1" applyProtection="1">
      <alignment vertical="center"/>
      <protection locked="0"/>
    </xf>
    <xf numFmtId="0" fontId="3" fillId="0" borderId="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8003050910392424"/>
          <c:y val="4.8467987330381608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7275885366922697"/>
          <c:y val="0.16318736358371361"/>
          <c:w val="0.77733943005012762"/>
          <c:h val="0.65435673766759039"/>
        </c:manualLayout>
      </c:layout>
      <c:barChart>
        <c:barDir val="col"/>
        <c:grouping val="clustered"/>
        <c:varyColors val="0"/>
        <c:ser>
          <c:idx val="0"/>
          <c:order val="0"/>
          <c:tx>
            <c:strRef>
              <c:f>データ!$A$7</c:f>
              <c:strCache>
                <c:ptCount val="1"/>
                <c:pt idx="0">
                  <c:v>負傷者数</c:v>
                </c:pt>
              </c:strCache>
            </c:strRef>
          </c:tx>
          <c:spPr>
            <a:solidFill>
              <a:srgbClr val="00FF00"/>
            </a:solidFill>
            <a:ln w="12700">
              <a:solidFill>
                <a:srgbClr val="000000"/>
              </a:solidFill>
              <a:prstDash val="solid"/>
            </a:ln>
          </c:spPr>
          <c:invertIfNegative val="0"/>
          <c:dLbls>
            <c:dLbl>
              <c:idx val="0"/>
              <c:layout>
                <c:manualLayout>
                  <c:x val="-1.1119405926604486E-2"/>
                  <c:y val="0.2011436370755806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E8-48C3-893F-9FBC301C0B03}"/>
                </c:ext>
              </c:extLst>
            </c:dLbl>
            <c:dLbl>
              <c:idx val="1"/>
              <c:layout>
                <c:manualLayout>
                  <c:x val="1.0447219131857035E-3"/>
                  <c:y val="0.25309911148164005"/>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EE8-48C3-893F-9FBC301C0B03}"/>
                </c:ext>
              </c:extLst>
            </c:dLbl>
            <c:dLbl>
              <c:idx val="2"/>
              <c:layout>
                <c:manualLayout>
                  <c:x val="-9.9024466490746661E-3"/>
                  <c:y val="0.21038939335901999"/>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EE8-48C3-893F-9FBC301C0B03}"/>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データ!$B$7:$D$7</c:f>
              <c:numCache>
                <c:formatCode>General</c:formatCode>
                <c:ptCount val="3"/>
                <c:pt idx="0">
                  <c:v>1802</c:v>
                </c:pt>
                <c:pt idx="1">
                  <c:v>1780</c:v>
                </c:pt>
                <c:pt idx="2">
                  <c:v>1794</c:v>
                </c:pt>
              </c:numCache>
            </c:numRef>
          </c:val>
          <c:extLst>
            <c:ext xmlns:c16="http://schemas.microsoft.com/office/drawing/2014/chart" uri="{C3380CC4-5D6E-409C-BE32-E72D297353CC}">
              <c16:uniqueId val="{00000003-6EE8-48C3-893F-9FBC301C0B03}"/>
            </c:ext>
          </c:extLst>
        </c:ser>
        <c:dLbls>
          <c:showLegendKey val="0"/>
          <c:showVal val="0"/>
          <c:showCatName val="0"/>
          <c:showSerName val="0"/>
          <c:showPercent val="0"/>
          <c:showBubbleSize val="0"/>
        </c:dLbls>
        <c:gapWidth val="50"/>
        <c:axId val="150372352"/>
        <c:axId val="150373888"/>
      </c:barChart>
      <c:catAx>
        <c:axId val="15037235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3888"/>
        <c:crosses val="autoZero"/>
        <c:auto val="1"/>
        <c:lblAlgn val="ctr"/>
        <c:lblOffset val="100"/>
        <c:tickLblSkip val="1"/>
        <c:tickMarkSkip val="1"/>
        <c:noMultiLvlLbl val="0"/>
      </c:catAx>
      <c:valAx>
        <c:axId val="15037388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0.10217602260047046"/>
              <c:y val="5.445757017244339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150372352"/>
        <c:crosses val="autoZero"/>
        <c:crossBetween val="between"/>
        <c:majorUnit val="500"/>
      </c:valAx>
      <c:spPr>
        <a:noFill/>
        <a:ln w="25400">
          <a:noFill/>
        </a:ln>
      </c:spPr>
    </c:plotArea>
    <c:plotVisOnly val="1"/>
    <c:dispBlanksAs val="gap"/>
    <c:showDLblsOverMax val="0"/>
  </c:chart>
  <c:spPr>
    <a:solidFill>
      <a:srgbClr val="FFFFFF"/>
    </a:solidFill>
    <a:ln w="9525">
      <a:noFill/>
    </a:ln>
  </c:spPr>
  <c:txPr>
    <a:bodyPr/>
    <a:lstStyle/>
    <a:p>
      <a:pPr>
        <a:defRPr sz="525"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6030574422471999"/>
          <c:y val="2.4630541871921183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075"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6793924428085544"/>
          <c:y val="0.13300492610837439"/>
          <c:w val="0.79771141033406323"/>
          <c:h val="0.67487684729064035"/>
        </c:manualLayout>
      </c:layout>
      <c:barChart>
        <c:barDir val="col"/>
        <c:grouping val="clustered"/>
        <c:varyColors val="0"/>
        <c:ser>
          <c:idx val="0"/>
          <c:order val="0"/>
          <c:tx>
            <c:strRef>
              <c:f>データ!$A$5</c:f>
              <c:strCache>
                <c:ptCount val="1"/>
                <c:pt idx="0">
                  <c:v>発生件数</c:v>
                </c:pt>
              </c:strCache>
            </c:strRef>
          </c:tx>
          <c:spPr>
            <a:solidFill>
              <a:srgbClr val="FF0000"/>
            </a:solidFill>
            <a:ln w="12700">
              <a:solidFill>
                <a:srgbClr val="000000"/>
              </a:solidFill>
              <a:prstDash val="solid"/>
            </a:ln>
          </c:spPr>
          <c:invertIfNegative val="0"/>
          <c:dLbls>
            <c:dLbl>
              <c:idx val="0"/>
              <c:layout>
                <c:manualLayout>
                  <c:x val="-3.3593449007213597E-3"/>
                  <c:y val="0.2491326287859581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430-4355-A984-4CAB37F3127D}"/>
                </c:ext>
              </c:extLst>
            </c:dLbl>
            <c:dLbl>
              <c:idx val="1"/>
              <c:layout>
                <c:manualLayout>
                  <c:x val="-9.7203934245560179E-3"/>
                  <c:y val="0.2058725417943446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430-4355-A984-4CAB37F3127D}"/>
                </c:ext>
              </c:extLst>
            </c:dLbl>
            <c:dLbl>
              <c:idx val="2"/>
              <c:layout>
                <c:manualLayout>
                  <c:x val="-4.6312305726678472E-3"/>
                  <c:y val="0.22604760611820074"/>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430-4355-A984-4CAB37F3127D}"/>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95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データ!$B$5:$D$5</c:f>
              <c:numCache>
                <c:formatCode>General</c:formatCode>
                <c:ptCount val="3"/>
                <c:pt idx="0">
                  <c:v>1495</c:v>
                </c:pt>
                <c:pt idx="1">
                  <c:v>1463</c:v>
                </c:pt>
                <c:pt idx="2">
                  <c:v>1469</c:v>
                </c:pt>
              </c:numCache>
            </c:numRef>
          </c:val>
          <c:extLst>
            <c:ext xmlns:c16="http://schemas.microsoft.com/office/drawing/2014/chart" uri="{C3380CC4-5D6E-409C-BE32-E72D297353CC}">
              <c16:uniqueId val="{00000003-B430-4355-A984-4CAB37F3127D}"/>
            </c:ext>
          </c:extLst>
        </c:ser>
        <c:dLbls>
          <c:showLegendKey val="0"/>
          <c:showVal val="0"/>
          <c:showCatName val="0"/>
          <c:showSerName val="0"/>
          <c:showPercent val="0"/>
          <c:showBubbleSize val="0"/>
        </c:dLbls>
        <c:gapWidth val="50"/>
        <c:axId val="46804992"/>
        <c:axId val="46806528"/>
      </c:barChart>
      <c:catAx>
        <c:axId val="4680499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6528"/>
        <c:crosses val="autoZero"/>
        <c:auto val="1"/>
        <c:lblAlgn val="ctr"/>
        <c:lblOffset val="100"/>
        <c:tickLblSkip val="1"/>
        <c:tickMarkSkip val="1"/>
        <c:noMultiLvlLbl val="0"/>
      </c:catAx>
      <c:valAx>
        <c:axId val="46806528"/>
        <c:scaling>
          <c:orientation val="minMax"/>
          <c:min val="0"/>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件</a:t>
                </a:r>
              </a:p>
            </c:rich>
          </c:tx>
          <c:layout>
            <c:manualLayout>
              <c:xMode val="edge"/>
              <c:yMode val="edge"/>
              <c:x val="8.7786259541984726E-2"/>
              <c:y val="2.4630541871921183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04992"/>
        <c:crosses val="autoZero"/>
        <c:crossBetween val="between"/>
        <c:majorUnit val="400"/>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10984888252604788"/>
          <c:y val="2.4390243902439025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xPr>
        <a:bodyPr/>
        <a:lstStyle/>
        <a:p>
          <a:pPr>
            <a:defRPr sz="1100" b="0" i="0" u="none" strike="noStrike" baseline="0">
              <a:solidFill>
                <a:srgbClr val="000000"/>
              </a:solidFill>
              <a:latin typeface="MS UI Gothic"/>
              <a:ea typeface="MS UI Gothic"/>
              <a:cs typeface="MS UI Gothic"/>
            </a:defRPr>
          </a:pPr>
          <a:endParaRPr lang="ja-JP"/>
        </a:p>
      </c:txPr>
    </c:title>
    <c:autoTitleDeleted val="0"/>
    <c:plotArea>
      <c:layout>
        <c:manualLayout>
          <c:layoutTarget val="inner"/>
          <c:xMode val="edge"/>
          <c:yMode val="edge"/>
          <c:x val="0.12121256958958329"/>
          <c:y val="0.14634181198030674"/>
          <c:w val="0.83206538799286345"/>
          <c:h val="0.66341621431072384"/>
        </c:manualLayout>
      </c:layout>
      <c:barChart>
        <c:barDir val="col"/>
        <c:grouping val="clustered"/>
        <c:varyColors val="0"/>
        <c:ser>
          <c:idx val="0"/>
          <c:order val="0"/>
          <c:tx>
            <c:strRef>
              <c:f>データ!$A$6</c:f>
              <c:strCache>
                <c:ptCount val="1"/>
                <c:pt idx="0">
                  <c:v>死者数</c:v>
                </c:pt>
              </c:strCache>
            </c:strRef>
          </c:tx>
          <c:spPr>
            <a:solidFill>
              <a:srgbClr val="FFFF00"/>
            </a:solidFill>
            <a:ln w="12700">
              <a:solidFill>
                <a:srgbClr val="000000"/>
              </a:solidFill>
              <a:prstDash val="solid"/>
            </a:ln>
          </c:spPr>
          <c:invertIfNegative val="0"/>
          <c:dLbls>
            <c:dLbl>
              <c:idx val="0"/>
              <c:layout>
                <c:manualLayout>
                  <c:x val="-1.8941382327209099E-3"/>
                  <c:y val="0.1658536585365853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0BC-41A7-8643-54FAC7E09E35}"/>
                </c:ext>
              </c:extLst>
            </c:dLbl>
            <c:dLbl>
              <c:idx val="1"/>
              <c:layout>
                <c:manualLayout>
                  <c:x val="6.3151197009464726E-4"/>
                  <c:y val="0.1721664557699713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0BC-41A7-8643-54FAC7E09E35}"/>
                </c:ext>
              </c:extLst>
            </c:dLbl>
            <c:dLbl>
              <c:idx val="2"/>
              <c:layout>
                <c:manualLayout>
                  <c:x val="-8.2100532887934459E-3"/>
                  <c:y val="0.1687794635426669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0BC-41A7-8643-54FAC7E09E35}"/>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データ!$B$4:$D$4</c:f>
              <c:strCache>
                <c:ptCount val="3"/>
                <c:pt idx="0">
                  <c:v>７年</c:v>
                </c:pt>
                <c:pt idx="1">
                  <c:v>６年</c:v>
                </c:pt>
                <c:pt idx="2">
                  <c:v>過去3年
(R4～R6)平均</c:v>
                </c:pt>
              </c:strCache>
            </c:strRef>
          </c:cat>
          <c:val>
            <c:numRef>
              <c:f>データ!$B$6:$D$6</c:f>
              <c:numCache>
                <c:formatCode>General</c:formatCode>
                <c:ptCount val="3"/>
                <c:pt idx="0">
                  <c:v>28</c:v>
                </c:pt>
                <c:pt idx="1">
                  <c:v>12</c:v>
                </c:pt>
                <c:pt idx="2">
                  <c:v>20</c:v>
                </c:pt>
              </c:numCache>
            </c:numRef>
          </c:val>
          <c:extLst>
            <c:ext xmlns:c16="http://schemas.microsoft.com/office/drawing/2014/chart" uri="{C3380CC4-5D6E-409C-BE32-E72D297353CC}">
              <c16:uniqueId val="{00000003-20BC-41A7-8643-54FAC7E09E35}"/>
            </c:ext>
          </c:extLst>
        </c:ser>
        <c:dLbls>
          <c:showLegendKey val="0"/>
          <c:showVal val="0"/>
          <c:showCatName val="0"/>
          <c:showSerName val="0"/>
          <c:showPercent val="0"/>
          <c:showBubbleSize val="0"/>
        </c:dLbls>
        <c:gapWidth val="50"/>
        <c:axId val="46839680"/>
        <c:axId val="46841216"/>
      </c:barChart>
      <c:catAx>
        <c:axId val="468396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41216"/>
        <c:crosses val="autoZero"/>
        <c:auto val="1"/>
        <c:lblAlgn val="ctr"/>
        <c:lblOffset val="100"/>
        <c:tickLblSkip val="1"/>
        <c:tickMarkSkip val="1"/>
        <c:noMultiLvlLbl val="0"/>
      </c:catAx>
      <c:valAx>
        <c:axId val="46841216"/>
        <c:scaling>
          <c:orientation val="minMax"/>
        </c:scaling>
        <c:delete val="0"/>
        <c:axPos val="l"/>
        <c:majorGridlines>
          <c:spPr>
            <a:ln w="3175">
              <a:solidFill>
                <a:srgbClr val="000000"/>
              </a:solidFill>
              <a:prstDash val="solid"/>
            </a:ln>
          </c:spPr>
        </c:majorGridlines>
        <c:title>
          <c:tx>
            <c:rich>
              <a:bodyPr rot="0" vert="wordArtVertRtl"/>
              <a:lstStyle/>
              <a:p>
                <a:pPr algn="ctr">
                  <a:defRPr sz="800" b="0" i="0" u="none" strike="noStrike" baseline="0">
                    <a:solidFill>
                      <a:srgbClr val="000000"/>
                    </a:solidFill>
                    <a:latin typeface="MS UI Gothic"/>
                    <a:ea typeface="MS UI Gothic"/>
                    <a:cs typeface="MS UI Gothic"/>
                  </a:defRPr>
                </a:pPr>
                <a:r>
                  <a:rPr lang="ja-JP" altLang="en-US"/>
                  <a:t>人</a:t>
                </a:r>
              </a:p>
            </c:rich>
          </c:tx>
          <c:layout>
            <c:manualLayout>
              <c:xMode val="edge"/>
              <c:yMode val="edge"/>
              <c:x val="3.4090909090909088E-2"/>
              <c:y val="2.9268292682926831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MS UI Gothic"/>
                <a:ea typeface="MS UI Gothic"/>
                <a:cs typeface="MS UI Gothic"/>
              </a:defRPr>
            </a:pPr>
            <a:endParaRPr lang="ja-JP"/>
          </a:p>
        </c:txPr>
        <c:crossAx val="46839680"/>
        <c:crosses val="autoZero"/>
        <c:crossBetween val="between"/>
        <c:majorUnit val="10"/>
      </c:valAx>
      <c:spPr>
        <a:noFill/>
        <a:ln w="25400">
          <a:noFill/>
        </a:ln>
      </c:spPr>
    </c:plotArea>
    <c:plotVisOnly val="1"/>
    <c:dispBlanksAs val="gap"/>
    <c:showDLblsOverMax val="0"/>
  </c:chart>
  <c:spPr>
    <a:solidFill>
      <a:srgbClr val="FFFFFF"/>
    </a:solidFill>
    <a:ln w="9525">
      <a:noFill/>
    </a:ln>
  </c:spPr>
  <c:txPr>
    <a:bodyPr/>
    <a:lstStyle/>
    <a:p>
      <a:pPr>
        <a:defRPr sz="5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曜日別</a:t>
            </a:r>
          </a:p>
        </c:rich>
      </c:tx>
      <c:layout>
        <c:manualLayout>
          <c:xMode val="edge"/>
          <c:yMode val="edge"/>
          <c:x val="7.637017070979335E-2"/>
          <c:y val="4.2973286875725901E-2"/>
        </c:manualLayout>
      </c:layout>
      <c:overlay val="0"/>
      <c:spPr>
        <a:solidFill>
          <a:schemeClr val="accent5">
            <a:lumMod val="20000"/>
            <a:lumOff val="80000"/>
          </a:schemeClr>
        </a:solidFill>
        <a:ln w="3175">
          <a:solidFill>
            <a:srgbClr val="000000"/>
          </a:solidFill>
          <a:prstDash val="solid"/>
        </a:ln>
        <a:effectLst>
          <a:outerShdw dist="35921" dir="2700000" algn="br">
            <a:srgbClr val="000000"/>
          </a:outerShdw>
        </a:effectLst>
      </c:spPr>
    </c:title>
    <c:autoTitleDeleted val="0"/>
    <c:view3D>
      <c:rotX val="15"/>
      <c:hPercent val="65"/>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manualLayout>
          <c:layoutTarget val="inner"/>
          <c:xMode val="edge"/>
          <c:yMode val="edge"/>
          <c:x val="8.6253369272237201E-2"/>
          <c:y val="0.1672473867595819"/>
          <c:w val="0.87601078167115898"/>
          <c:h val="0.70383275261324041"/>
        </c:manualLayout>
      </c:layout>
      <c:bar3DChart>
        <c:barDir val="col"/>
        <c:grouping val="clustered"/>
        <c:varyColors val="0"/>
        <c:ser>
          <c:idx val="0"/>
          <c:order val="0"/>
          <c:spPr>
            <a:solidFill>
              <a:srgbClr val="00FFFF"/>
            </a:solidFill>
            <a:ln w="12700">
              <a:solidFill>
                <a:srgbClr val="000000"/>
              </a:solidFill>
              <a:prstDash val="solid"/>
            </a:ln>
          </c:spPr>
          <c:invertIfNegative val="0"/>
          <c:dLbls>
            <c:dLbl>
              <c:idx val="0"/>
              <c:layout>
                <c:manualLayout>
                  <c:x val="-1.5598050243719613E-3"/>
                  <c:y val="-1.657036772842418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E3B-4B62-9AF1-C8516D1C121F}"/>
                </c:ext>
              </c:extLst>
            </c:dLbl>
            <c:dLbl>
              <c:idx val="1"/>
              <c:layout>
                <c:manualLayout>
                  <c:x val="4.5319806722273065E-3"/>
                  <c:y val="-2.0054688285915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E3B-4B62-9AF1-C8516D1C121F}"/>
                </c:ext>
              </c:extLst>
            </c:dLbl>
            <c:dLbl>
              <c:idx val="2"/>
              <c:layout>
                <c:manualLayout>
                  <c:x val="2.537512999554307E-3"/>
                  <c:y val="-1.30860471709328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E3B-4B62-9AF1-C8516D1C121F}"/>
                </c:ext>
              </c:extLst>
            </c:dLbl>
            <c:dLbl>
              <c:idx val="3"/>
              <c:layout>
                <c:manualLayout>
                  <c:x val="5.4332831037629523E-4"/>
                  <c:y val="-3.124328971073736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E3B-4B62-9AF1-C8516D1C121F}"/>
                </c:ext>
              </c:extLst>
            </c:dLbl>
            <c:dLbl>
              <c:idx val="4"/>
              <c:layout>
                <c:manualLayout>
                  <c:x val="3.9396962172181032E-3"/>
                  <c:y val="-2.427464859575479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E3B-4B62-9AF1-C8516D1C121F}"/>
                </c:ext>
              </c:extLst>
            </c:dLbl>
            <c:dLbl>
              <c:idx val="5"/>
              <c:layout>
                <c:manualLayout>
                  <c:x val="1.9452285445451041E-3"/>
                  <c:y val="-2.042232525812318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E3B-4B62-9AF1-C8516D1C121F}"/>
                </c:ext>
              </c:extLst>
            </c:dLbl>
            <c:dLbl>
              <c:idx val="6"/>
              <c:layout>
                <c:manualLayout>
                  <c:x val="-4.9239128127895359E-5"/>
                  <c:y val="-2.50099225401702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E3B-4B62-9AF1-C8516D1C121F}"/>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データ!$A$13:$A$19</c:f>
              <c:strCache>
                <c:ptCount val="7"/>
                <c:pt idx="0">
                  <c:v>日</c:v>
                </c:pt>
                <c:pt idx="1">
                  <c:v>月</c:v>
                </c:pt>
                <c:pt idx="2">
                  <c:v>火</c:v>
                </c:pt>
                <c:pt idx="3">
                  <c:v>水</c:v>
                </c:pt>
                <c:pt idx="4">
                  <c:v>木</c:v>
                </c:pt>
                <c:pt idx="5">
                  <c:v>金</c:v>
                </c:pt>
                <c:pt idx="6">
                  <c:v>土</c:v>
                </c:pt>
              </c:strCache>
            </c:strRef>
          </c:cat>
          <c:val>
            <c:numRef>
              <c:f>データ!$B$13:$B$19</c:f>
              <c:numCache>
                <c:formatCode>General</c:formatCode>
                <c:ptCount val="7"/>
                <c:pt idx="0">
                  <c:v>5</c:v>
                </c:pt>
                <c:pt idx="1">
                  <c:v>5</c:v>
                </c:pt>
                <c:pt idx="2">
                  <c:v>5</c:v>
                </c:pt>
                <c:pt idx="3">
                  <c:v>1</c:v>
                </c:pt>
                <c:pt idx="4">
                  <c:v>4</c:v>
                </c:pt>
                <c:pt idx="5">
                  <c:v>5</c:v>
                </c:pt>
                <c:pt idx="6">
                  <c:v>3</c:v>
                </c:pt>
              </c:numCache>
            </c:numRef>
          </c:val>
          <c:extLst>
            <c:ext xmlns:c16="http://schemas.microsoft.com/office/drawing/2014/chart" uri="{C3380CC4-5D6E-409C-BE32-E72D297353CC}">
              <c16:uniqueId val="{00000007-0E3B-4B62-9AF1-C8516D1C121F}"/>
            </c:ext>
          </c:extLst>
        </c:ser>
        <c:dLbls>
          <c:showLegendKey val="0"/>
          <c:showVal val="0"/>
          <c:showCatName val="0"/>
          <c:showSerName val="0"/>
          <c:showPercent val="0"/>
          <c:showBubbleSize val="0"/>
        </c:dLbls>
        <c:gapWidth val="150"/>
        <c:shape val="cylinder"/>
        <c:axId val="150493440"/>
        <c:axId val="150507520"/>
        <c:axId val="0"/>
      </c:bar3DChart>
      <c:catAx>
        <c:axId val="15049344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507520"/>
        <c:crosses val="autoZero"/>
        <c:auto val="1"/>
        <c:lblAlgn val="ctr"/>
        <c:lblOffset val="100"/>
        <c:tickLblSkip val="1"/>
        <c:tickMarkSkip val="1"/>
        <c:noMultiLvlLbl val="0"/>
      </c:catAx>
      <c:valAx>
        <c:axId val="150507520"/>
        <c:scaling>
          <c:orientation val="minMax"/>
          <c:max val="6"/>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S UI Gothic"/>
                <a:ea typeface="MS UI Gothic"/>
                <a:cs typeface="MS UI Gothic"/>
              </a:defRPr>
            </a:pPr>
            <a:endParaRPr lang="ja-JP"/>
          </a:p>
        </c:txPr>
        <c:crossAx val="150493440"/>
        <c:crosses val="autoZero"/>
        <c:crossBetween val="between"/>
        <c:majorUnit val="1"/>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MS UI Gothic"/>
                <a:ea typeface="MS UI Gothic"/>
                <a:cs typeface="MS UI Gothic"/>
              </a:defRPr>
            </a:pPr>
            <a:r>
              <a:rPr lang="ja-JP" altLang="en-US"/>
              <a:t>事故類型別</a:t>
            </a:r>
          </a:p>
        </c:rich>
      </c:tx>
      <c:layout>
        <c:manualLayout>
          <c:xMode val="edge"/>
          <c:yMode val="edge"/>
          <c:x val="0.11528178280663977"/>
          <c:y val="4.6457607433217189E-3"/>
        </c:manualLayout>
      </c:layout>
      <c:overlay val="0"/>
      <c:spPr>
        <a:solidFill>
          <a:schemeClr val="bg2">
            <a:lumMod val="9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0991971493762952"/>
          <c:y val="0.18583042973286876"/>
          <c:w val="0.8659528762159594"/>
          <c:h val="0.5493612078977933"/>
        </c:manualLayout>
      </c:layout>
      <c:barChart>
        <c:barDir val="col"/>
        <c:grouping val="clustered"/>
        <c:varyColors val="0"/>
        <c:ser>
          <c:idx val="0"/>
          <c:order val="0"/>
          <c:tx>
            <c:strRef>
              <c:f>データ!$B$35</c:f>
              <c:strCache>
                <c:ptCount val="1"/>
                <c:pt idx="0">
                  <c:v>死者数</c:v>
                </c:pt>
              </c:strCache>
            </c:strRef>
          </c:tx>
          <c:spPr>
            <a:solidFill>
              <a:srgbClr val="FFFF00"/>
            </a:solidFill>
            <a:ln w="38100">
              <a:solidFill>
                <a:srgbClr val="000000"/>
              </a:solidFill>
              <a:prstDash val="solid"/>
            </a:ln>
          </c:spPr>
          <c:invertIfNegative val="0"/>
          <c:dLbls>
            <c:dLbl>
              <c:idx val="0"/>
              <c:layout>
                <c:manualLayout>
                  <c:x val="-1.8987706965583725E-3"/>
                  <c:y val="-3.4609088498083868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12A-4DAF-B864-5F8D69231D3A}"/>
                </c:ext>
              </c:extLst>
            </c:dLbl>
            <c:dLbl>
              <c:idx val="1"/>
              <c:layout>
                <c:manualLayout>
                  <c:x val="-5.6110278440396023E-3"/>
                  <c:y val="-8.1399581149917237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12A-4DAF-B864-5F8D69231D3A}"/>
                </c:ext>
              </c:extLst>
            </c:dLbl>
            <c:dLbl>
              <c:idx val="2"/>
              <c:layout>
                <c:manualLayout>
                  <c:x val="-2.0876344880482434E-3"/>
                  <c:y val="-1.6270039415804731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12A-4DAF-B864-5F8D69231D3A}"/>
                </c:ext>
              </c:extLst>
            </c:dLbl>
            <c:dLbl>
              <c:idx val="3"/>
              <c:layout>
                <c:manualLayout>
                  <c:x val="-1.2449248133527544E-3"/>
                  <c:y val="-7.4760167174225175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12A-4DAF-B864-5F8D69231D3A}"/>
                </c:ext>
              </c:extLst>
            </c:dLbl>
            <c:dLbl>
              <c:idx val="4"/>
              <c:layout>
                <c:manualLayout>
                  <c:x val="-2.189806703116534E-3"/>
                  <c:y val="-1.7099691806816832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12A-4DAF-B864-5F8D69231D3A}"/>
                </c:ext>
              </c:extLst>
            </c:dLbl>
            <c:dLbl>
              <c:idx val="5"/>
              <c:layout>
                <c:manualLayout>
                  <c:x val="-7.6029638386354518E-3"/>
                  <c:y val="-1.2785718858313399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12A-4DAF-B864-5F8D69231D3A}"/>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200" b="1" i="0" u="none" strike="noStrike" baseline="0">
                    <a:solidFill>
                      <a:srgbClr val="000000"/>
                    </a:solidFill>
                    <a:latin typeface="MS UI Gothic"/>
                    <a:ea typeface="MS UI Gothic"/>
                    <a:cs typeface="MS UI Gothic"/>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データ!$A$36:$A$42</c:f>
              <c:strCache>
                <c:ptCount val="7"/>
                <c:pt idx="0">
                  <c:v>人対車両</c:v>
                </c:pt>
                <c:pt idx="1">
                  <c:v>正面衝突</c:v>
                </c:pt>
                <c:pt idx="2">
                  <c:v>追突</c:v>
                </c:pt>
                <c:pt idx="3">
                  <c:v>出会い頭</c:v>
                </c:pt>
                <c:pt idx="4">
                  <c:v>その他
車両相互</c:v>
                </c:pt>
                <c:pt idx="5">
                  <c:v>車両単独</c:v>
                </c:pt>
                <c:pt idx="6">
                  <c:v>列車</c:v>
                </c:pt>
              </c:strCache>
            </c:strRef>
          </c:cat>
          <c:val>
            <c:numRef>
              <c:f>データ!$B$36:$B$42</c:f>
              <c:numCache>
                <c:formatCode>General</c:formatCode>
                <c:ptCount val="7"/>
                <c:pt idx="0">
                  <c:v>10</c:v>
                </c:pt>
                <c:pt idx="1">
                  <c:v>4</c:v>
                </c:pt>
                <c:pt idx="2">
                  <c:v>2</c:v>
                </c:pt>
                <c:pt idx="3">
                  <c:v>3</c:v>
                </c:pt>
                <c:pt idx="4">
                  <c:v>5</c:v>
                </c:pt>
                <c:pt idx="5">
                  <c:v>4</c:v>
                </c:pt>
              </c:numCache>
            </c:numRef>
          </c:val>
          <c:extLst>
            <c:ext xmlns:c16="http://schemas.microsoft.com/office/drawing/2014/chart" uri="{C3380CC4-5D6E-409C-BE32-E72D297353CC}">
              <c16:uniqueId val="{00000006-512A-4DAF-B864-5F8D69231D3A}"/>
            </c:ext>
          </c:extLst>
        </c:ser>
        <c:dLbls>
          <c:showLegendKey val="0"/>
          <c:showVal val="0"/>
          <c:showCatName val="0"/>
          <c:showSerName val="0"/>
          <c:showPercent val="0"/>
          <c:showBubbleSize val="0"/>
        </c:dLbls>
        <c:gapWidth val="80"/>
        <c:axId val="150545920"/>
        <c:axId val="150547456"/>
      </c:barChart>
      <c:catAx>
        <c:axId val="15054592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wordArtVertRtl"/>
          <a:lstStyle/>
          <a:p>
            <a:pPr>
              <a:defRPr sz="650" b="0" i="0" u="none" strike="noStrike" baseline="0">
                <a:solidFill>
                  <a:srgbClr val="000000"/>
                </a:solidFill>
                <a:latin typeface="MS UI Gothic"/>
                <a:ea typeface="MS UI Gothic"/>
                <a:cs typeface="MS UI Gothic"/>
              </a:defRPr>
            </a:pPr>
            <a:endParaRPr lang="ja-JP"/>
          </a:p>
        </c:txPr>
        <c:crossAx val="150547456"/>
        <c:crosses val="autoZero"/>
        <c:auto val="1"/>
        <c:lblAlgn val="ctr"/>
        <c:lblOffset val="100"/>
        <c:tickLblSkip val="1"/>
        <c:tickMarkSkip val="1"/>
        <c:noMultiLvlLbl val="0"/>
      </c:catAx>
      <c:valAx>
        <c:axId val="150547456"/>
        <c:scaling>
          <c:orientation val="minMax"/>
          <c:max val="12"/>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MS UI Gothic"/>
                <a:ea typeface="MS UI Gothic"/>
                <a:cs typeface="MS UI Gothic"/>
              </a:defRPr>
            </a:pPr>
            <a:endParaRPr lang="ja-JP"/>
          </a:p>
        </c:txPr>
        <c:crossAx val="150545920"/>
        <c:crosses val="autoZero"/>
        <c:crossBetween val="between"/>
        <c:majorUnit val="3"/>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MS UI Gothic"/>
          <a:ea typeface="MS UI Gothic"/>
          <a:cs typeface="MS UI Gothic"/>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発生時間帯別</a:t>
            </a:r>
          </a:p>
        </c:rich>
      </c:tx>
      <c:layout>
        <c:manualLayout>
          <c:xMode val="edge"/>
          <c:yMode val="edge"/>
          <c:x val="4.1666666666666664E-2"/>
          <c:y val="2.5352112676056339E-2"/>
        </c:manualLayout>
      </c:layout>
      <c:overlay val="0"/>
      <c:spPr>
        <a:solidFill>
          <a:srgbClr val="EEECE1"/>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9722222222222222"/>
          <c:y val="0.16807511737089201"/>
          <c:w val="0.73611111111111116"/>
          <c:h val="0.7615023474178404"/>
        </c:manualLayout>
      </c:layout>
      <c:barChart>
        <c:barDir val="bar"/>
        <c:grouping val="clustered"/>
        <c:varyColors val="0"/>
        <c:ser>
          <c:idx val="0"/>
          <c:order val="0"/>
          <c:tx>
            <c:strRef>
              <c:f>データ!$F$24</c:f>
              <c:strCache>
                <c:ptCount val="1"/>
                <c:pt idx="0">
                  <c:v>死者数</c:v>
                </c:pt>
              </c:strCache>
            </c:strRef>
          </c:tx>
          <c:spPr>
            <a:solidFill>
              <a:srgbClr val="9999FF"/>
            </a:solidFill>
            <a:ln w="25400">
              <a:solidFill>
                <a:srgbClr val="FF0000"/>
              </a:solidFill>
              <a:prstDash val="solid"/>
            </a:ln>
          </c:spPr>
          <c:invertIfNegative val="0"/>
          <c:dLbls>
            <c:dLbl>
              <c:idx val="4"/>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1DE-4DB4-8418-BB69EF13BA71}"/>
                </c:ext>
              </c:extLst>
            </c:dLbl>
            <c:dLbl>
              <c:idx val="10"/>
              <c:layout>
                <c:manualLayout>
                  <c:x val="0"/>
                  <c:y val="-7.511737089201877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DE-4DB4-8418-BB69EF13BA71}"/>
                </c:ext>
              </c:extLst>
            </c:dLbl>
            <c:numFmt formatCode="#,##0_);[Red]\(#,##0\)" sourceLinked="0"/>
            <c:spPr>
              <a:solidFill>
                <a:srgbClr val="FFFFFF"/>
              </a:solidFill>
              <a:ln w="3175">
                <a:solidFill>
                  <a:srgbClr val="000000"/>
                </a:solidFill>
                <a:prstDash val="solid"/>
              </a:ln>
              <a:effectLst>
                <a:outerShdw dist="35921" dir="2700000" algn="br">
                  <a:srgbClr val="000000"/>
                </a:outerShdw>
              </a:effectLst>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データ!$E$25:$E$36</c:f>
              <c:strCache>
                <c:ptCount val="12"/>
                <c:pt idx="0">
                  <c:v>0～2時</c:v>
                </c:pt>
                <c:pt idx="1">
                  <c:v>2～4時</c:v>
                </c:pt>
                <c:pt idx="2">
                  <c:v>4～6時</c:v>
                </c:pt>
                <c:pt idx="3">
                  <c:v>6～8時</c:v>
                </c:pt>
                <c:pt idx="4">
                  <c:v>8～10時</c:v>
                </c:pt>
                <c:pt idx="5">
                  <c:v>10～12時</c:v>
                </c:pt>
                <c:pt idx="6">
                  <c:v>12～14時</c:v>
                </c:pt>
                <c:pt idx="7">
                  <c:v>14～16時</c:v>
                </c:pt>
                <c:pt idx="8">
                  <c:v>16～18時</c:v>
                </c:pt>
                <c:pt idx="9">
                  <c:v>18～20時</c:v>
                </c:pt>
                <c:pt idx="10">
                  <c:v>20～22時</c:v>
                </c:pt>
                <c:pt idx="11">
                  <c:v>22～24時</c:v>
                </c:pt>
              </c:strCache>
            </c:strRef>
          </c:cat>
          <c:val>
            <c:numRef>
              <c:f>データ!$F$25:$F$36</c:f>
              <c:numCache>
                <c:formatCode>General</c:formatCode>
                <c:ptCount val="12"/>
                <c:pt idx="0">
                  <c:v>4</c:v>
                </c:pt>
                <c:pt idx="2">
                  <c:v>3</c:v>
                </c:pt>
                <c:pt idx="3">
                  <c:v>4</c:v>
                </c:pt>
                <c:pt idx="4">
                  <c:v>2</c:v>
                </c:pt>
                <c:pt idx="5">
                  <c:v>5</c:v>
                </c:pt>
                <c:pt idx="6">
                  <c:v>1</c:v>
                </c:pt>
                <c:pt idx="7">
                  <c:v>4</c:v>
                </c:pt>
                <c:pt idx="9">
                  <c:v>4</c:v>
                </c:pt>
                <c:pt idx="11">
                  <c:v>1</c:v>
                </c:pt>
              </c:numCache>
            </c:numRef>
          </c:val>
          <c:extLst>
            <c:ext xmlns:c16="http://schemas.microsoft.com/office/drawing/2014/chart" uri="{C3380CC4-5D6E-409C-BE32-E72D297353CC}">
              <c16:uniqueId val="{00000002-01DE-4DB4-8418-BB69EF13BA71}"/>
            </c:ext>
          </c:extLst>
        </c:ser>
        <c:dLbls>
          <c:showLegendKey val="0"/>
          <c:showVal val="0"/>
          <c:showCatName val="0"/>
          <c:showSerName val="0"/>
          <c:showPercent val="0"/>
          <c:showBubbleSize val="0"/>
        </c:dLbls>
        <c:gapWidth val="150"/>
        <c:axId val="150567936"/>
        <c:axId val="150582016"/>
      </c:barChart>
      <c:catAx>
        <c:axId val="150567936"/>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50582016"/>
        <c:crosses val="autoZero"/>
        <c:auto val="1"/>
        <c:lblAlgn val="ctr"/>
        <c:lblOffset val="100"/>
        <c:tickLblSkip val="1"/>
        <c:tickMarkSkip val="1"/>
        <c:noMultiLvlLbl val="0"/>
      </c:catAx>
      <c:valAx>
        <c:axId val="150582016"/>
        <c:scaling>
          <c:orientation val="minMax"/>
          <c:min val="0"/>
        </c:scaling>
        <c:delete val="0"/>
        <c:axPos val="t"/>
        <c:majorGridlines>
          <c:spPr>
            <a:ln w="3175">
              <a:solidFill>
                <a:srgbClr val="000000"/>
              </a:solidFill>
              <a:prstDash val="solid"/>
            </a:ln>
          </c:spPr>
        </c:majorGridlines>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0.94722484689413822"/>
              <c:y val="0.13427348342020629"/>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50567936"/>
        <c:crosses val="autoZero"/>
        <c:crossBetween val="between"/>
        <c:majorUnit val="1"/>
      </c:valAx>
      <c:spPr>
        <a:solidFill>
          <a:srgbClr val="FFFFFF"/>
        </a:solid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自動車乗車中の死者のシートベルト着用状況</a:t>
            </a:r>
          </a:p>
        </c:rich>
      </c:tx>
      <c:layout>
        <c:manualLayout>
          <c:xMode val="edge"/>
          <c:yMode val="edge"/>
          <c:x val="0.15366455079639868"/>
          <c:y val="3.5335689045936397E-2"/>
        </c:manualLayout>
      </c:layout>
      <c:overlay val="0"/>
      <c:spPr>
        <a:solidFill>
          <a:schemeClr val="accent6">
            <a:lumMod val="20000"/>
            <a:lumOff val="80000"/>
          </a:schemeClr>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11583951093267705"/>
          <c:y val="0.27208527510296193"/>
          <c:w val="0.832153221393925"/>
          <c:h val="0.5512377002085983"/>
        </c:manualLayout>
      </c:layout>
      <c:ofPieChart>
        <c:ofPieType val="pie"/>
        <c:varyColors val="1"/>
        <c:ser>
          <c:idx val="0"/>
          <c:order val="0"/>
          <c:spPr>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1-5B06-4482-9F22-2C4FA2FF27F6}"/>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3-5B06-4482-9F22-2C4FA2FF27F6}"/>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5B06-4482-9F22-2C4FA2FF27F6}"/>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7-5B06-4482-9F22-2C4FA2FF27F6}"/>
              </c:ext>
            </c:extLst>
          </c:dPt>
          <c:dPt>
            <c:idx val="4"/>
            <c:bubble3D val="0"/>
            <c:spPr>
              <a:solidFill>
                <a:srgbClr val="CCFFFF"/>
              </a:solidFill>
              <a:ln w="12700">
                <a:solidFill>
                  <a:srgbClr val="000000"/>
                </a:solidFill>
                <a:prstDash val="solid"/>
              </a:ln>
            </c:spPr>
            <c:extLst>
              <c:ext xmlns:c16="http://schemas.microsoft.com/office/drawing/2014/chart" uri="{C3380CC4-5D6E-409C-BE32-E72D297353CC}">
                <c16:uniqueId val="{00000009-5B06-4482-9F22-2C4FA2FF27F6}"/>
              </c:ext>
            </c:extLst>
          </c:dPt>
          <c:dLbls>
            <c:dLbl>
              <c:idx val="0"/>
              <c:layout>
                <c:manualLayout>
                  <c:x val="0.1409787606336442"/>
                  <c:y val="9.1865371952180881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5B06-4482-9F22-2C4FA2FF27F6}"/>
                </c:ext>
              </c:extLst>
            </c:dLbl>
            <c:dLbl>
              <c:idx val="1"/>
              <c:delete val="1"/>
              <c:extLst>
                <c:ext xmlns:c15="http://schemas.microsoft.com/office/drawing/2012/chart" uri="{CE6537A1-D6FC-4f65-9D91-7224C49458BB}"/>
                <c:ext xmlns:c16="http://schemas.microsoft.com/office/drawing/2014/chart" uri="{C3380CC4-5D6E-409C-BE32-E72D297353CC}">
                  <c16:uniqueId val="{00000003-5B06-4482-9F22-2C4FA2FF27F6}"/>
                </c:ext>
              </c:extLst>
            </c:dLbl>
            <c:dLbl>
              <c:idx val="2"/>
              <c:layout>
                <c:manualLayout>
                  <c:x val="6.9345941686367221E-2"/>
                  <c:y val="-6.2819250067239832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5-5B06-4482-9F22-2C4FA2FF27F6}"/>
                </c:ext>
              </c:extLst>
            </c:dLbl>
            <c:dLbl>
              <c:idx val="3"/>
              <c:layout>
                <c:manualLayout>
                  <c:x val="-6.2086955442626525E-2"/>
                  <c:y val="0.13034918338387905"/>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5B06-4482-9F22-2C4FA2FF27F6}"/>
                </c:ext>
              </c:extLst>
            </c:dLbl>
            <c:dLbl>
              <c:idx val="4"/>
              <c:layout>
                <c:manualLayout>
                  <c:x val="-0.12608353033884948"/>
                  <c:y val="1.7431531305936582E-2"/>
                </c:manualLayout>
              </c:layout>
              <c:tx>
                <c:rich>
                  <a:bodyPr/>
                  <a:lstStyle/>
                  <a:p>
                    <a:r>
                      <a:rPr lang="ja-JP" altLang="en-US" sz="800"/>
                      <a:t>非着用</a:t>
                    </a:r>
                    <a:r>
                      <a:rPr lang="en-US" altLang="ja-JP" sz="800"/>
                      <a:t>5</a:t>
                    </a:r>
                    <a:r>
                      <a:rPr lang="ja-JP" altLang="en-US" sz="800"/>
                      <a:t>人</a:t>
                    </a:r>
                    <a:endParaRPr lang="ja-JP" altLang="en-US"/>
                  </a:p>
                </c:rich>
              </c:tx>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5B06-4482-9F22-2C4FA2FF27F6}"/>
                </c:ext>
              </c:extLst>
            </c:dLbl>
            <c:spPr>
              <a:solidFill>
                <a:schemeClr val="bg1"/>
              </a:solidFill>
              <a:effectLst>
                <a:outerShdw dist="50800" dir="2700000" algn="tl" rotWithShape="0">
                  <a:prstClr val="black"/>
                </a:out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データ!$K$47:$K$50</c:f>
              <c:strCache>
                <c:ptCount val="4"/>
                <c:pt idx="0">
                  <c:v>着用</c:v>
                </c:pt>
                <c:pt idx="1">
                  <c:v>非着用</c:v>
                </c:pt>
                <c:pt idx="2">
                  <c:v>生存不可</c:v>
                </c:pt>
                <c:pt idx="3">
                  <c:v>生存可</c:v>
                </c:pt>
              </c:strCache>
            </c:strRef>
          </c:cat>
          <c:val>
            <c:numRef>
              <c:f>データ!$L$47:$L$50</c:f>
              <c:numCache>
                <c:formatCode>0"人"</c:formatCode>
                <c:ptCount val="4"/>
                <c:pt idx="0">
                  <c:v>5</c:v>
                </c:pt>
                <c:pt idx="2">
                  <c:v>1</c:v>
                </c:pt>
                <c:pt idx="3">
                  <c:v>4</c:v>
                </c:pt>
              </c:numCache>
            </c:numRef>
          </c:val>
          <c:extLst>
            <c:ext xmlns:c16="http://schemas.microsoft.com/office/drawing/2014/chart" uri="{C3380CC4-5D6E-409C-BE32-E72D297353CC}">
              <c16:uniqueId val="{0000000A-5B06-4482-9F22-2C4FA2FF27F6}"/>
            </c:ext>
          </c:extLst>
        </c:ser>
        <c:dLbls>
          <c:showLegendKey val="0"/>
          <c:showVal val="0"/>
          <c:showCatName val="0"/>
          <c:showSerName val="0"/>
          <c:showPercent val="0"/>
          <c:showBubbleSize val="0"/>
          <c:showLeaderLines val="1"/>
        </c:dLbls>
        <c:gapWidth val="90"/>
        <c:splitType val="cust"/>
        <c:custSplit>
          <c:secondPiePt val="2"/>
          <c:secondPiePt val="3"/>
        </c:custSplit>
        <c:secondPieSize val="75"/>
        <c:serLines>
          <c:spPr>
            <a:ln w="3175">
              <a:solidFill>
                <a:srgbClr val="000000"/>
              </a:solidFill>
              <a:prstDash val="solid"/>
            </a:ln>
          </c:spPr>
        </c:serLines>
      </c:ofPie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horizontalDpi="300" verticalDpi="12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状態別</a:t>
            </a:r>
          </a:p>
        </c:rich>
      </c:tx>
      <c:layout>
        <c:manualLayout>
          <c:xMode val="edge"/>
          <c:yMode val="edge"/>
          <c:x val="5.128205128205128E-2"/>
          <c:y val="5.5944055944055944E-2"/>
        </c:manualLayout>
      </c:layout>
      <c:overlay val="0"/>
      <c:spPr>
        <a:solidFill>
          <a:schemeClr val="accent4">
            <a:lumMod val="20000"/>
            <a:lumOff val="80000"/>
          </a:schemeClr>
        </a:solidFill>
        <a:ln w="3175">
          <a:solidFill>
            <a:srgbClr val="000000"/>
          </a:solidFill>
          <a:prstDash val="solid"/>
        </a:ln>
        <a:effectLst>
          <a:outerShdw dist="35921" dir="2700000" algn="br">
            <a:srgbClr val="000000"/>
          </a:outerShdw>
        </a:effectLst>
      </c:spPr>
    </c:title>
    <c:autoTitleDeleted val="0"/>
    <c:view3D>
      <c:rotX val="20"/>
      <c:hPercent val="110"/>
      <c:rotY val="360"/>
      <c:rAngAx val="0"/>
      <c:perspective val="0"/>
    </c:view3D>
    <c:floor>
      <c:thickness val="0"/>
    </c:floor>
    <c:sideWall>
      <c:thickness val="0"/>
    </c:sideWall>
    <c:backWall>
      <c:thickness val="0"/>
    </c:backWall>
    <c:plotArea>
      <c:layout>
        <c:manualLayout>
          <c:layoutTarget val="inner"/>
          <c:xMode val="edge"/>
          <c:yMode val="edge"/>
          <c:x val="0.216006216006216"/>
          <c:y val="0.26340326340326342"/>
          <c:w val="0.60839160839160844"/>
          <c:h val="0.44755244755244755"/>
        </c:manualLayout>
      </c:layout>
      <c:pie3DChart>
        <c:varyColors val="1"/>
        <c:ser>
          <c:idx val="0"/>
          <c:order val="0"/>
          <c:tx>
            <c:strRef>
              <c:f>データ!$L$24</c:f>
              <c:strCache>
                <c:ptCount val="1"/>
                <c:pt idx="0">
                  <c:v>死者数</c:v>
                </c:pt>
              </c:strCache>
            </c:strRef>
          </c:tx>
          <c:spPr>
            <a:solidFill>
              <a:srgbClr val="9999FF"/>
            </a:solidFill>
            <a:ln w="12700">
              <a:solidFill>
                <a:srgbClr val="000000"/>
              </a:solidFill>
              <a:prstDash val="solid"/>
            </a:ln>
          </c:spPr>
          <c:dPt>
            <c:idx val="0"/>
            <c:bubble3D val="0"/>
            <c:spPr>
              <a:solidFill>
                <a:srgbClr val="92D050"/>
              </a:solidFill>
              <a:ln w="12700">
                <a:solidFill>
                  <a:srgbClr val="000000"/>
                </a:solidFill>
                <a:prstDash val="solid"/>
              </a:ln>
            </c:spPr>
            <c:extLst>
              <c:ext xmlns:c16="http://schemas.microsoft.com/office/drawing/2014/chart" uri="{C3380CC4-5D6E-409C-BE32-E72D297353CC}">
                <c16:uniqueId val="{00000000-CB7E-4C9A-83B2-0E896A25CB2B}"/>
              </c:ext>
            </c:extLst>
          </c:dPt>
          <c:dPt>
            <c:idx val="1"/>
            <c:bubble3D val="0"/>
            <c:spPr>
              <a:solidFill>
                <a:srgbClr val="FFC000"/>
              </a:solidFill>
              <a:ln w="12700">
                <a:solidFill>
                  <a:srgbClr val="000000"/>
                </a:solidFill>
                <a:prstDash val="solid"/>
              </a:ln>
            </c:spPr>
            <c:extLst>
              <c:ext xmlns:c16="http://schemas.microsoft.com/office/drawing/2014/chart" uri="{C3380CC4-5D6E-409C-BE32-E72D297353CC}">
                <c16:uniqueId val="{00000002-CB7E-4C9A-83B2-0E896A25CB2B}"/>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4-CB7E-4C9A-83B2-0E896A25CB2B}"/>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6-CB7E-4C9A-83B2-0E896A25CB2B}"/>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8-CB7E-4C9A-83B2-0E896A25CB2B}"/>
              </c:ext>
            </c:extLst>
          </c:dPt>
          <c:dPt>
            <c:idx val="5"/>
            <c:bubble3D val="0"/>
            <c:spPr>
              <a:solidFill>
                <a:srgbClr val="00FF00"/>
              </a:solidFill>
              <a:ln w="12700">
                <a:solidFill>
                  <a:srgbClr val="000000"/>
                </a:solidFill>
                <a:prstDash val="solid"/>
              </a:ln>
            </c:spPr>
            <c:extLst>
              <c:ext xmlns:c16="http://schemas.microsoft.com/office/drawing/2014/chart" uri="{C3380CC4-5D6E-409C-BE32-E72D297353CC}">
                <c16:uniqueId val="{0000000A-CB7E-4C9A-83B2-0E896A25CB2B}"/>
              </c:ext>
            </c:extLst>
          </c:dPt>
          <c:dPt>
            <c:idx val="6"/>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B-CB7E-4C9A-83B2-0E896A25CB2B}"/>
              </c:ext>
            </c:extLst>
          </c:dPt>
          <c:dLbls>
            <c:dLbl>
              <c:idx val="0"/>
              <c:layout>
                <c:manualLayout>
                  <c:x val="-9.9885346499519731E-2"/>
                  <c:y val="-9.1507442688544618E-3"/>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CB7E-4C9A-83B2-0E896A25CB2B}"/>
                </c:ext>
              </c:extLst>
            </c:dLbl>
            <c:dLbl>
              <c:idx val="1"/>
              <c:layout>
                <c:manualLayout>
                  <c:x val="3.0263140184400027E-2"/>
                  <c:y val="-7.026595451792311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CB7E-4C9A-83B2-0E896A25CB2B}"/>
                </c:ext>
              </c:extLst>
            </c:dLbl>
            <c:dLbl>
              <c:idx val="2"/>
              <c:delete val="1"/>
              <c:extLst>
                <c:ext xmlns:c15="http://schemas.microsoft.com/office/drawing/2012/chart" uri="{CE6537A1-D6FC-4f65-9D91-7224C49458BB}">
                  <c15:layout/>
                </c:ext>
                <c:ext xmlns:c16="http://schemas.microsoft.com/office/drawing/2014/chart" uri="{C3380CC4-5D6E-409C-BE32-E72D297353CC}">
                  <c16:uniqueId val="{00000004-CB7E-4C9A-83B2-0E896A25CB2B}"/>
                </c:ext>
              </c:extLst>
            </c:dLbl>
            <c:dLbl>
              <c:idx val="3"/>
              <c:delete val="1"/>
              <c:extLst>
                <c:ext xmlns:c15="http://schemas.microsoft.com/office/drawing/2012/chart" uri="{CE6537A1-D6FC-4f65-9D91-7224C49458BB}">
                  <c15:layout/>
                </c:ext>
                <c:ext xmlns:c16="http://schemas.microsoft.com/office/drawing/2014/chart" uri="{C3380CC4-5D6E-409C-BE32-E72D297353CC}">
                  <c16:uniqueId val="{00000006-CB7E-4C9A-83B2-0E896A25CB2B}"/>
                </c:ext>
              </c:extLst>
            </c:dLbl>
            <c:dLbl>
              <c:idx val="4"/>
              <c:layout>
                <c:manualLayout>
                  <c:x val="0.12517250029061053"/>
                  <c:y val="-2.0712882917607325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8-CB7E-4C9A-83B2-0E896A25CB2B}"/>
                </c:ext>
              </c:extLst>
            </c:dLbl>
            <c:dLbl>
              <c:idx val="5"/>
              <c:delete val="1"/>
              <c:extLst>
                <c:ext xmlns:c15="http://schemas.microsoft.com/office/drawing/2012/chart" uri="{CE6537A1-D6FC-4f65-9D91-7224C49458BB}">
                  <c15:layout/>
                </c:ext>
                <c:ext xmlns:c16="http://schemas.microsoft.com/office/drawing/2014/chart" uri="{C3380CC4-5D6E-409C-BE32-E72D297353CC}">
                  <c16:uniqueId val="{0000000A-CB7E-4C9A-83B2-0E896A25CB2B}"/>
                </c:ext>
              </c:extLst>
            </c:dLbl>
            <c:dLbl>
              <c:idx val="6"/>
              <c:layout>
                <c:manualLayout>
                  <c:x val="4.6485448060251212E-2"/>
                  <c:y val="-8.2682304572068363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CB7E-4C9A-83B2-0E896A25CB2B}"/>
                </c:ext>
              </c:extLst>
            </c:dLbl>
            <c:spPr>
              <a:solidFill>
                <a:schemeClr val="bg1"/>
              </a:solidFill>
              <a:effectLst>
                <a:innerShdw dist="38100" dir="3000000">
                  <a:schemeClr val="tx1">
                    <a:lumMod val="95000"/>
                    <a:lumOff val="5000"/>
                  </a:schemeClr>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データ!$K$25:$K$31</c:f>
              <c:strCache>
                <c:ptCount val="7"/>
                <c:pt idx="0">
                  <c:v>歩行中</c:v>
                </c:pt>
                <c:pt idx="1">
                  <c:v>自転車乗用中</c:v>
                </c:pt>
                <c:pt idx="2">
                  <c:v>二輪車運転中</c:v>
                </c:pt>
                <c:pt idx="3">
                  <c:v>二輪車同乗中</c:v>
                </c:pt>
                <c:pt idx="4">
                  <c:v>自動車運転中</c:v>
                </c:pt>
                <c:pt idx="5">
                  <c:v>自動車同乗中</c:v>
                </c:pt>
                <c:pt idx="6">
                  <c:v>その他</c:v>
                </c:pt>
              </c:strCache>
            </c:strRef>
          </c:cat>
          <c:val>
            <c:numRef>
              <c:f>データ!$L$25:$L$31</c:f>
              <c:numCache>
                <c:formatCode>0"人"</c:formatCode>
                <c:ptCount val="7"/>
                <c:pt idx="0">
                  <c:v>11</c:v>
                </c:pt>
                <c:pt idx="1">
                  <c:v>6</c:v>
                </c:pt>
                <c:pt idx="2">
                  <c:v>0</c:v>
                </c:pt>
                <c:pt idx="3">
                  <c:v>0</c:v>
                </c:pt>
                <c:pt idx="4">
                  <c:v>10</c:v>
                </c:pt>
                <c:pt idx="5">
                  <c:v>0</c:v>
                </c:pt>
                <c:pt idx="6">
                  <c:v>1</c:v>
                </c:pt>
              </c:numCache>
            </c:numRef>
          </c:val>
          <c:extLst>
            <c:ext xmlns:c16="http://schemas.microsoft.com/office/drawing/2014/chart" uri="{C3380CC4-5D6E-409C-BE32-E72D297353CC}">
              <c16:uniqueId val="{0000000C-CB7E-4C9A-83B2-0E896A25CB2B}"/>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lang="ja-JP" altLang="en-US"/>
              <a:t>年齢別</a:t>
            </a:r>
          </a:p>
        </c:rich>
      </c:tx>
      <c:layout>
        <c:manualLayout>
          <c:xMode val="edge"/>
          <c:yMode val="edge"/>
          <c:x val="3.7558685446009391E-2"/>
          <c:y val="2.6578073089700997E-2"/>
        </c:manualLayout>
      </c:layout>
      <c:overlay val="0"/>
      <c:spPr>
        <a:solidFill>
          <a:srgbClr val="FFFF00"/>
        </a:solidFill>
        <a:ln w="3175">
          <a:solidFill>
            <a:srgbClr val="000000"/>
          </a:solidFill>
          <a:prstDash val="solid"/>
        </a:ln>
        <a:effectLst>
          <a:outerShdw dist="35921" dir="2700000" algn="br">
            <a:srgbClr val="000000"/>
          </a:outerShdw>
        </a:effectLst>
      </c:spPr>
    </c:title>
    <c:autoTitleDeleted val="0"/>
    <c:view3D>
      <c:rotX val="20"/>
      <c:rotY val="0"/>
      <c:rAngAx val="0"/>
      <c:perspective val="0"/>
    </c:view3D>
    <c:floor>
      <c:thickness val="0"/>
    </c:floor>
    <c:sideWall>
      <c:thickness val="0"/>
    </c:sideWall>
    <c:backWall>
      <c:thickness val="0"/>
    </c:backWall>
    <c:plotArea>
      <c:layout>
        <c:manualLayout>
          <c:layoutTarget val="inner"/>
          <c:xMode val="edge"/>
          <c:yMode val="edge"/>
          <c:x val="0.10093921358421745"/>
          <c:y val="0.2569220707876631"/>
          <c:w val="0.63615169305607455"/>
          <c:h val="0.43189438832535482"/>
        </c:manualLayout>
      </c:layout>
      <c:pie3DChart>
        <c:varyColors val="1"/>
        <c:ser>
          <c:idx val="0"/>
          <c:order val="0"/>
          <c:spPr>
            <a:solidFill>
              <a:srgbClr val="9999FF"/>
            </a:solidFill>
            <a:ln w="12700">
              <a:solidFill>
                <a:srgbClr val="000000"/>
              </a:solidFill>
              <a:prstDash val="solid"/>
            </a:ln>
          </c:spPr>
          <c:dPt>
            <c:idx val="0"/>
            <c:bubble3D val="0"/>
            <c:spPr>
              <a:solidFill>
                <a:srgbClr val="969696"/>
              </a:solidFill>
              <a:ln w="12700">
                <a:solidFill>
                  <a:srgbClr val="000000"/>
                </a:solidFill>
                <a:prstDash val="solid"/>
              </a:ln>
            </c:spPr>
            <c:extLst>
              <c:ext xmlns:c16="http://schemas.microsoft.com/office/drawing/2014/chart" uri="{C3380CC4-5D6E-409C-BE32-E72D297353CC}">
                <c16:uniqueId val="{00000001-EA12-4302-9002-3D41F3D09568}"/>
              </c:ext>
            </c:extLst>
          </c:dPt>
          <c:dPt>
            <c:idx val="1"/>
            <c:bubble3D val="0"/>
            <c:spPr>
              <a:solidFill>
                <a:srgbClr val="FFFF00"/>
              </a:solidFill>
              <a:ln w="12700">
                <a:solidFill>
                  <a:srgbClr val="000000"/>
                </a:solidFill>
                <a:prstDash val="solid"/>
              </a:ln>
            </c:spPr>
            <c:extLst>
              <c:ext xmlns:c16="http://schemas.microsoft.com/office/drawing/2014/chart" uri="{C3380CC4-5D6E-409C-BE32-E72D297353CC}">
                <c16:uniqueId val="{00000003-EA12-4302-9002-3D41F3D0956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5-EA12-4302-9002-3D41F3D09568}"/>
              </c:ext>
            </c:extLst>
          </c:dPt>
          <c:dPt>
            <c:idx val="3"/>
            <c:bubble3D val="0"/>
            <c:spPr>
              <a:solidFill>
                <a:schemeClr val="accent5">
                  <a:lumMod val="40000"/>
                  <a:lumOff val="60000"/>
                </a:schemeClr>
              </a:solidFill>
              <a:ln w="12700">
                <a:solidFill>
                  <a:srgbClr val="000000"/>
                </a:solidFill>
                <a:prstDash val="solid"/>
              </a:ln>
            </c:spPr>
            <c:extLst>
              <c:ext xmlns:c16="http://schemas.microsoft.com/office/drawing/2014/chart" uri="{C3380CC4-5D6E-409C-BE32-E72D297353CC}">
                <c16:uniqueId val="{00000007-EA12-4302-9002-3D41F3D09568}"/>
              </c:ext>
            </c:extLst>
          </c:dPt>
          <c:dPt>
            <c:idx val="4"/>
            <c:bubble3D val="0"/>
            <c:spPr>
              <a:solidFill>
                <a:srgbClr val="FF99CC"/>
              </a:solidFill>
              <a:ln w="12700">
                <a:solidFill>
                  <a:srgbClr val="000000"/>
                </a:solidFill>
                <a:prstDash val="solid"/>
              </a:ln>
            </c:spPr>
            <c:extLst>
              <c:ext xmlns:c16="http://schemas.microsoft.com/office/drawing/2014/chart" uri="{C3380CC4-5D6E-409C-BE32-E72D297353CC}">
                <c16:uniqueId val="{00000009-EA12-4302-9002-3D41F3D09568}"/>
              </c:ext>
            </c:extLst>
          </c:dPt>
          <c:dPt>
            <c:idx val="5"/>
            <c:bubble3D val="0"/>
            <c:spPr>
              <a:solidFill>
                <a:srgbClr val="FFC000"/>
              </a:solidFill>
              <a:ln w="12700">
                <a:solidFill>
                  <a:srgbClr val="000000"/>
                </a:solidFill>
                <a:prstDash val="solid"/>
              </a:ln>
            </c:spPr>
            <c:extLst>
              <c:ext xmlns:c16="http://schemas.microsoft.com/office/drawing/2014/chart" uri="{C3380CC4-5D6E-409C-BE32-E72D297353CC}">
                <c16:uniqueId val="{0000000B-EA12-4302-9002-3D41F3D09568}"/>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D-EA12-4302-9002-3D41F3D09568}"/>
              </c:ext>
            </c:extLst>
          </c:dPt>
          <c:dPt>
            <c:idx val="7"/>
            <c:bubble3D val="0"/>
            <c:spPr>
              <a:solidFill>
                <a:srgbClr val="92D050"/>
              </a:solidFill>
              <a:ln w="12700">
                <a:solidFill>
                  <a:srgbClr val="000000"/>
                </a:solidFill>
                <a:prstDash val="solid"/>
              </a:ln>
            </c:spPr>
            <c:extLst>
              <c:ext xmlns:c16="http://schemas.microsoft.com/office/drawing/2014/chart" uri="{C3380CC4-5D6E-409C-BE32-E72D297353CC}">
                <c16:uniqueId val="{0000000F-EA12-4302-9002-3D41F3D09568}"/>
              </c:ext>
            </c:extLst>
          </c:dPt>
          <c:dLbls>
            <c:dLbl>
              <c:idx val="0"/>
              <c:delete val="1"/>
              <c:extLst>
                <c:ext xmlns:c15="http://schemas.microsoft.com/office/drawing/2012/chart" uri="{CE6537A1-D6FC-4f65-9D91-7224C49458BB}">
                  <c15:layout/>
                </c:ext>
                <c:ext xmlns:c16="http://schemas.microsoft.com/office/drawing/2014/chart" uri="{C3380CC4-5D6E-409C-BE32-E72D297353CC}">
                  <c16:uniqueId val="{00000001-EA12-4302-9002-3D41F3D09568}"/>
                </c:ext>
              </c:extLst>
            </c:dLbl>
            <c:dLbl>
              <c:idx val="1"/>
              <c:layout>
                <c:manualLayout>
                  <c:x val="-0.10138084852069554"/>
                  <c:y val="-7.2787296936720119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EA12-4302-9002-3D41F3D09568}"/>
                </c:ext>
              </c:extLst>
            </c:dLbl>
            <c:dLbl>
              <c:idx val="2"/>
              <c:delete val="1"/>
              <c:extLst>
                <c:ext xmlns:c15="http://schemas.microsoft.com/office/drawing/2012/chart" uri="{CE6537A1-D6FC-4f65-9D91-7224C49458BB}">
                  <c15:layout/>
                </c:ext>
                <c:ext xmlns:c16="http://schemas.microsoft.com/office/drawing/2014/chart" uri="{C3380CC4-5D6E-409C-BE32-E72D297353CC}">
                  <c16:uniqueId val="{00000005-EA12-4302-9002-3D41F3D09568}"/>
                </c:ext>
              </c:extLst>
            </c:dLbl>
            <c:dLbl>
              <c:idx val="3"/>
              <c:layout>
                <c:manualLayout>
                  <c:x val="-3.0788017694971227E-2"/>
                  <c:y val="-0.10887732056748721"/>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7-EA12-4302-9002-3D41F3D09568}"/>
                </c:ext>
              </c:extLst>
            </c:dLbl>
            <c:dLbl>
              <c:idx val="4"/>
              <c:layout>
                <c:manualLayout>
                  <c:x val="2.6247458504306681E-2"/>
                  <c:y val="-8.9050496594902384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9-EA12-4302-9002-3D41F3D09568}"/>
                </c:ext>
              </c:extLst>
            </c:dLbl>
            <c:dLbl>
              <c:idx val="5"/>
              <c:layout>
                <c:manualLayout>
                  <c:x val="5.6332852759602231E-2"/>
                  <c:y val="-7.7739468612935014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B-EA12-4302-9002-3D41F3D09568}"/>
                </c:ext>
              </c:extLst>
            </c:dLbl>
            <c:dLbl>
              <c:idx val="6"/>
              <c:layout>
                <c:manualLayout>
                  <c:x val="3.2641800056683053E-2"/>
                  <c:y val="8.9258726380132714E-2"/>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D-EA12-4302-9002-3D41F3D09568}"/>
                </c:ext>
              </c:extLst>
            </c:dLbl>
            <c:dLbl>
              <c:idx val="7"/>
              <c:layout>
                <c:manualLayout>
                  <c:x val="0.17370892018779344"/>
                  <c:y val="-0.10443613153007036"/>
                </c:manualLayout>
              </c:layout>
              <c:showLegendKey val="0"/>
              <c:showVal val="1"/>
              <c:showCatName val="1"/>
              <c:showSerName val="0"/>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F-EA12-4302-9002-3D41F3D09568}"/>
                </c:ext>
              </c:extLst>
            </c:dLbl>
            <c:spPr>
              <a:solidFill>
                <a:schemeClr val="bg1"/>
              </a:solidFill>
              <a:ln>
                <a:noFill/>
              </a:ln>
              <a:effectLst>
                <a:innerShdw dist="50800" dir="3000000">
                  <a:schemeClr val="tx1"/>
                </a:innerShdw>
              </a:effectLst>
            </c:spPr>
            <c:txPr>
              <a:bodyPr/>
              <a:lstStyle/>
              <a:p>
                <a:pPr>
                  <a:defRPr sz="800"/>
                </a:pPr>
                <a:endParaRPr lang="ja-JP"/>
              </a:p>
            </c:txPr>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データ!$K$13:$K$20</c:f>
              <c:strCache>
                <c:ptCount val="8"/>
                <c:pt idx="0">
                  <c:v>15歳以下</c:v>
                </c:pt>
                <c:pt idx="1">
                  <c:v>16～24歳</c:v>
                </c:pt>
                <c:pt idx="2">
                  <c:v>25～29歳</c:v>
                </c:pt>
                <c:pt idx="3">
                  <c:v>30歳代</c:v>
                </c:pt>
                <c:pt idx="4">
                  <c:v>40歳代</c:v>
                </c:pt>
                <c:pt idx="5">
                  <c:v>50歳代</c:v>
                </c:pt>
                <c:pt idx="6">
                  <c:v>60～64歳</c:v>
                </c:pt>
                <c:pt idx="7">
                  <c:v>65歳以上</c:v>
                </c:pt>
              </c:strCache>
            </c:strRef>
          </c:cat>
          <c:val>
            <c:numRef>
              <c:f>データ!$L$13:$L$20</c:f>
              <c:numCache>
                <c:formatCode>0"人"</c:formatCode>
                <c:ptCount val="8"/>
                <c:pt idx="0">
                  <c:v>0</c:v>
                </c:pt>
                <c:pt idx="1">
                  <c:v>1</c:v>
                </c:pt>
                <c:pt idx="2">
                  <c:v>0</c:v>
                </c:pt>
                <c:pt idx="3">
                  <c:v>2</c:v>
                </c:pt>
                <c:pt idx="4">
                  <c:v>3</c:v>
                </c:pt>
                <c:pt idx="5">
                  <c:v>3</c:v>
                </c:pt>
                <c:pt idx="6">
                  <c:v>1</c:v>
                </c:pt>
                <c:pt idx="7">
                  <c:v>18</c:v>
                </c:pt>
              </c:numCache>
            </c:numRef>
          </c:val>
          <c:extLst>
            <c:ext xmlns:c16="http://schemas.microsoft.com/office/drawing/2014/chart" uri="{C3380CC4-5D6E-409C-BE32-E72D297353CC}">
              <c16:uniqueId val="{00000010-EA12-4302-9002-3D41F3D0956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394252</xdr:colOff>
      <xdr:row>2</xdr:row>
      <xdr:rowOff>91108</xdr:rowOff>
    </xdr:from>
    <xdr:to>
      <xdr:col>14</xdr:col>
      <xdr:colOff>480391</xdr:colOff>
      <xdr:row>13</xdr:row>
      <xdr:rowOff>49696</xdr:rowOff>
    </xdr:to>
    <xdr:graphicFrame macro="">
      <xdr:nvGraphicFramePr>
        <xdr:cNvPr id="194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9524</xdr:rowOff>
    </xdr:from>
    <xdr:to>
      <xdr:col>5</xdr:col>
      <xdr:colOff>66261</xdr:colOff>
      <xdr:row>13</xdr:row>
      <xdr:rowOff>24847</xdr:rowOff>
    </xdr:to>
    <xdr:graphicFrame macro="">
      <xdr:nvGraphicFramePr>
        <xdr:cNvPr id="194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55908</xdr:colOff>
      <xdr:row>3</xdr:row>
      <xdr:rowOff>0</xdr:rowOff>
    </xdr:from>
    <xdr:to>
      <xdr:col>10</xdr:col>
      <xdr:colOff>46383</xdr:colOff>
      <xdr:row>13</xdr:row>
      <xdr:rowOff>33131</xdr:rowOff>
    </xdr:to>
    <xdr:graphicFrame macro="">
      <xdr:nvGraphicFramePr>
        <xdr:cNvPr id="194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14</xdr:row>
      <xdr:rowOff>38100</xdr:rowOff>
    </xdr:from>
    <xdr:to>
      <xdr:col>7</xdr:col>
      <xdr:colOff>0</xdr:colOff>
      <xdr:row>30</xdr:row>
      <xdr:rowOff>28575</xdr:rowOff>
    </xdr:to>
    <xdr:graphicFrame macro="">
      <xdr:nvGraphicFramePr>
        <xdr:cNvPr id="1950"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30</xdr:row>
      <xdr:rowOff>0</xdr:rowOff>
    </xdr:from>
    <xdr:to>
      <xdr:col>7</xdr:col>
      <xdr:colOff>19050</xdr:colOff>
      <xdr:row>45</xdr:row>
      <xdr:rowOff>161925</xdr:rowOff>
    </xdr:to>
    <xdr:graphicFrame macro="">
      <xdr:nvGraphicFramePr>
        <xdr:cNvPr id="1951"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76200</xdr:colOff>
      <xdr:row>46</xdr:row>
      <xdr:rowOff>28575</xdr:rowOff>
    </xdr:from>
    <xdr:to>
      <xdr:col>6</xdr:col>
      <xdr:colOff>476250</xdr:colOff>
      <xdr:row>65</xdr:row>
      <xdr:rowOff>152400</xdr:rowOff>
    </xdr:to>
    <xdr:graphicFrame macro="">
      <xdr:nvGraphicFramePr>
        <xdr:cNvPr id="1952" name="グラフ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0</xdr:colOff>
      <xdr:row>46</xdr:row>
      <xdr:rowOff>19050</xdr:rowOff>
    </xdr:from>
    <xdr:to>
      <xdr:col>14</xdr:col>
      <xdr:colOff>495300</xdr:colOff>
      <xdr:row>61</xdr:row>
      <xdr:rowOff>142875</xdr:rowOff>
    </xdr:to>
    <xdr:graphicFrame macro="">
      <xdr:nvGraphicFramePr>
        <xdr:cNvPr id="1953" name="グラフ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457200</xdr:colOff>
      <xdr:row>13</xdr:row>
      <xdr:rowOff>133350</xdr:rowOff>
    </xdr:from>
    <xdr:to>
      <xdr:col>15</xdr:col>
      <xdr:colOff>0</xdr:colOff>
      <xdr:row>29</xdr:row>
      <xdr:rowOff>114300</xdr:rowOff>
    </xdr:to>
    <xdr:graphicFrame macro="">
      <xdr:nvGraphicFramePr>
        <xdr:cNvPr id="1954"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9525</xdr:colOff>
      <xdr:row>29</xdr:row>
      <xdr:rowOff>19050</xdr:rowOff>
    </xdr:from>
    <xdr:to>
      <xdr:col>15</xdr:col>
      <xdr:colOff>28575</xdr:colOff>
      <xdr:row>45</xdr:row>
      <xdr:rowOff>142875</xdr:rowOff>
    </xdr:to>
    <xdr:graphicFrame macro="">
      <xdr:nvGraphicFramePr>
        <xdr:cNvPr id="1955" name="グラフ 19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171450</xdr:colOff>
      <xdr:row>59</xdr:row>
      <xdr:rowOff>161925</xdr:rowOff>
    </xdr:from>
    <xdr:to>
      <xdr:col>14</xdr:col>
      <xdr:colOff>228600</xdr:colOff>
      <xdr:row>61</xdr:row>
      <xdr:rowOff>95250</xdr:rowOff>
    </xdr:to>
    <xdr:sp macro="" textlink="">
      <xdr:nvSpPr>
        <xdr:cNvPr id="12" name="正方形/長方形 11"/>
        <xdr:cNvSpPr/>
      </xdr:nvSpPr>
      <xdr:spPr>
        <a:xfrm>
          <a:off x="3705225" y="10563225"/>
          <a:ext cx="3590925" cy="276225"/>
        </a:xfrm>
        <a:prstGeom prst="rect">
          <a:avLst/>
        </a:prstGeom>
        <a:no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000" b="0" i="0" u="none" strike="noStrike" kern="0" cap="none" spc="0" normalizeH="0" baseline="0" noProof="0" smtClean="0">
              <a:ln>
                <a:noFill/>
              </a:ln>
              <a:solidFill>
                <a:sysClr val="windowText" lastClr="000000"/>
              </a:solidFill>
              <a:effectLst/>
              <a:uLnTx/>
              <a:uFillTx/>
              <a:latin typeface="Calibri"/>
              <a:ea typeface="ＭＳ Ｐゴシック"/>
              <a:cs typeface="+mn-cs"/>
            </a:rPr>
            <a:t>特殊車を除く。着用不明は非着用に含む。</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0.06135</cdr:x>
      <cdr:y>0.90135</cdr:y>
    </cdr:from>
    <cdr:to>
      <cdr:x>0.57128</cdr:x>
      <cdr:y>0.97685</cdr:y>
    </cdr:to>
    <cdr:sp macro="" textlink="">
      <cdr:nvSpPr>
        <cdr:cNvPr id="8193" name="Rectangle 1025"/>
        <cdr:cNvSpPr>
          <a:spLocks xmlns:a="http://schemas.openxmlformats.org/drawingml/2006/main" noChangeArrowheads="1"/>
        </cdr:cNvSpPr>
      </cdr:nvSpPr>
      <cdr:spPr bwMode="auto">
        <a:xfrm xmlns:a="http://schemas.openxmlformats.org/drawingml/2006/main">
          <a:off x="250925" y="2441423"/>
          <a:ext cx="2059415" cy="20422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endParaRPr lang="ja-JP" altLang="en-US"/>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showZeros="0" zoomScaleNormal="100" workbookViewId="0">
      <selection activeCell="B42" sqref="B42"/>
    </sheetView>
  </sheetViews>
  <sheetFormatPr defaultRowHeight="13.5" x14ac:dyDescent="0.15"/>
  <cols>
    <col min="1" max="1" width="12.75" customWidth="1"/>
    <col min="2" max="3" width="11.25" bestFit="1" customWidth="1"/>
    <col min="4" max="4" width="13.75" customWidth="1"/>
    <col min="11" max="11" width="13" bestFit="1" customWidth="1"/>
  </cols>
  <sheetData>
    <row r="1" spans="1:13" x14ac:dyDescent="0.15">
      <c r="A1" s="15" t="s">
        <v>68</v>
      </c>
    </row>
    <row r="3" spans="1:13" x14ac:dyDescent="0.15">
      <c r="A3" t="s">
        <v>45</v>
      </c>
    </row>
    <row r="4" spans="1:13" ht="27" x14ac:dyDescent="0.15">
      <c r="A4" s="1"/>
      <c r="B4" s="12" t="s">
        <v>66</v>
      </c>
      <c r="C4" s="12" t="s">
        <v>65</v>
      </c>
      <c r="D4" s="26" t="s">
        <v>67</v>
      </c>
      <c r="E4" s="13"/>
      <c r="F4" s="12" t="s">
        <v>65</v>
      </c>
      <c r="G4" s="12" t="s">
        <v>64</v>
      </c>
      <c r="H4" s="12" t="s">
        <v>63</v>
      </c>
    </row>
    <row r="5" spans="1:13" x14ac:dyDescent="0.15">
      <c r="A5" s="1" t="s">
        <v>0</v>
      </c>
      <c r="B5" s="20">
        <v>1495</v>
      </c>
      <c r="C5" s="25">
        <f>F5</f>
        <v>1463</v>
      </c>
      <c r="D5" s="25">
        <f>ROUND((G5+H5+F5)/3,0)</f>
        <v>1469</v>
      </c>
      <c r="E5" s="5"/>
      <c r="F5" s="27">
        <v>1463</v>
      </c>
      <c r="G5" s="27">
        <v>1510</v>
      </c>
      <c r="H5" s="27">
        <v>1435</v>
      </c>
      <c r="I5" s="5"/>
    </row>
    <row r="6" spans="1:13" x14ac:dyDescent="0.15">
      <c r="A6" s="1" t="s">
        <v>1</v>
      </c>
      <c r="B6" s="20">
        <v>28</v>
      </c>
      <c r="C6" s="25">
        <f>F6</f>
        <v>12</v>
      </c>
      <c r="D6" s="25">
        <f>ROUND((G6+H6+F6)/3,0)</f>
        <v>20</v>
      </c>
      <c r="E6" s="5"/>
      <c r="F6" s="27">
        <v>12</v>
      </c>
      <c r="G6" s="27">
        <v>26</v>
      </c>
      <c r="H6" s="27">
        <v>21</v>
      </c>
      <c r="I6" s="5"/>
    </row>
    <row r="7" spans="1:13" x14ac:dyDescent="0.15">
      <c r="A7" s="1" t="s">
        <v>2</v>
      </c>
      <c r="B7" s="20">
        <v>1802</v>
      </c>
      <c r="C7" s="25">
        <f>F7</f>
        <v>1780</v>
      </c>
      <c r="D7" s="25">
        <f>ROUND((G7+H7+F7)/3,0)</f>
        <v>1794</v>
      </c>
      <c r="E7" s="5"/>
      <c r="F7" s="27">
        <v>1780</v>
      </c>
      <c r="G7" s="27">
        <v>1825</v>
      </c>
      <c r="H7" s="27">
        <v>1778</v>
      </c>
      <c r="I7" s="5"/>
    </row>
    <row r="8" spans="1:13" x14ac:dyDescent="0.15">
      <c r="F8" s="5"/>
      <c r="G8" s="5"/>
      <c r="H8" s="5"/>
      <c r="I8" s="5"/>
    </row>
    <row r="9" spans="1:13" x14ac:dyDescent="0.15">
      <c r="A9" t="s">
        <v>46</v>
      </c>
      <c r="F9" s="5"/>
      <c r="G9" s="5"/>
      <c r="H9" s="5"/>
      <c r="I9" s="5"/>
    </row>
    <row r="10" spans="1:13" x14ac:dyDescent="0.15">
      <c r="F10" s="5"/>
      <c r="G10" s="5"/>
      <c r="H10" s="5"/>
      <c r="I10" s="5"/>
    </row>
    <row r="11" spans="1:13" x14ac:dyDescent="0.15">
      <c r="A11" t="s">
        <v>12</v>
      </c>
      <c r="E11" t="s">
        <v>25</v>
      </c>
      <c r="F11" s="5"/>
      <c r="G11" s="5"/>
      <c r="H11" s="5"/>
      <c r="I11" s="5"/>
      <c r="K11" t="s">
        <v>25</v>
      </c>
      <c r="L11" s="5"/>
      <c r="M11" s="5"/>
    </row>
    <row r="12" spans="1:13" x14ac:dyDescent="0.15">
      <c r="A12" s="1"/>
      <c r="B12" s="14" t="s">
        <v>10</v>
      </c>
      <c r="C12" s="14" t="s">
        <v>39</v>
      </c>
      <c r="D12" s="8"/>
      <c r="E12" s="14"/>
      <c r="F12" s="12" t="s">
        <v>10</v>
      </c>
      <c r="G12" s="12" t="s">
        <v>39</v>
      </c>
      <c r="H12" s="5"/>
      <c r="I12" s="5"/>
      <c r="K12" s="14"/>
      <c r="L12" s="12" t="s">
        <v>10</v>
      </c>
      <c r="M12" s="12" t="s">
        <v>39</v>
      </c>
    </row>
    <row r="13" spans="1:13" x14ac:dyDescent="0.15">
      <c r="A13" s="1" t="s">
        <v>3</v>
      </c>
      <c r="B13" s="21">
        <v>5</v>
      </c>
      <c r="C13" s="10">
        <f>B13/$B$20*100</f>
        <v>17.857142857142858</v>
      </c>
      <c r="D13" s="5"/>
      <c r="E13" s="4" t="s">
        <v>26</v>
      </c>
      <c r="F13" s="21"/>
      <c r="G13" s="10">
        <f>M13</f>
        <v>0</v>
      </c>
      <c r="H13" s="5"/>
      <c r="I13" s="5"/>
      <c r="K13" s="4" t="s">
        <v>26</v>
      </c>
      <c r="L13" s="16">
        <f>F13</f>
        <v>0</v>
      </c>
      <c r="M13" s="10">
        <f t="shared" ref="M13:M21" si="0">L13/$L$21*100</f>
        <v>0</v>
      </c>
    </row>
    <row r="14" spans="1:13" x14ac:dyDescent="0.15">
      <c r="A14" s="1" t="s">
        <v>4</v>
      </c>
      <c r="B14" s="21">
        <v>5</v>
      </c>
      <c r="C14" s="10">
        <f t="shared" ref="C14:C19" si="1">B14/$B$20*100</f>
        <v>17.857142857142858</v>
      </c>
      <c r="D14" s="5"/>
      <c r="E14" s="4" t="s">
        <v>27</v>
      </c>
      <c r="F14" s="21">
        <v>1</v>
      </c>
      <c r="G14" s="10">
        <f t="shared" ref="G14:G21" si="2">M14</f>
        <v>3.5714285714285712</v>
      </c>
      <c r="H14" s="5"/>
      <c r="I14" s="5"/>
      <c r="K14" s="4" t="s">
        <v>27</v>
      </c>
      <c r="L14" s="16">
        <f t="shared" ref="L14:L20" si="3">F14</f>
        <v>1</v>
      </c>
      <c r="M14" s="10">
        <f t="shared" si="0"/>
        <v>3.5714285714285712</v>
      </c>
    </row>
    <row r="15" spans="1:13" x14ac:dyDescent="0.15">
      <c r="A15" s="1" t="s">
        <v>5</v>
      </c>
      <c r="B15" s="21">
        <v>5</v>
      </c>
      <c r="C15" s="10">
        <f t="shared" si="1"/>
        <v>17.857142857142858</v>
      </c>
      <c r="D15" s="5"/>
      <c r="E15" s="4" t="s">
        <v>28</v>
      </c>
      <c r="F15" s="21"/>
      <c r="G15" s="10">
        <f t="shared" si="2"/>
        <v>0</v>
      </c>
      <c r="H15" s="5"/>
      <c r="I15" s="5"/>
      <c r="K15" s="4" t="s">
        <v>28</v>
      </c>
      <c r="L15" s="16">
        <f t="shared" si="3"/>
        <v>0</v>
      </c>
      <c r="M15" s="10">
        <f t="shared" si="0"/>
        <v>0</v>
      </c>
    </row>
    <row r="16" spans="1:13" x14ac:dyDescent="0.15">
      <c r="A16" s="1" t="s">
        <v>6</v>
      </c>
      <c r="B16" s="21">
        <v>1</v>
      </c>
      <c r="C16" s="10">
        <f t="shared" si="1"/>
        <v>3.5714285714285712</v>
      </c>
      <c r="D16" s="5"/>
      <c r="E16" s="4" t="s">
        <v>29</v>
      </c>
      <c r="F16" s="21">
        <v>2</v>
      </c>
      <c r="G16" s="10">
        <f t="shared" si="2"/>
        <v>7.1428571428571423</v>
      </c>
      <c r="H16" s="5"/>
      <c r="I16" s="5"/>
      <c r="K16" s="4" t="s">
        <v>29</v>
      </c>
      <c r="L16" s="16">
        <f t="shared" si="3"/>
        <v>2</v>
      </c>
      <c r="M16" s="10">
        <f t="shared" si="0"/>
        <v>7.1428571428571423</v>
      </c>
    </row>
    <row r="17" spans="1:13" x14ac:dyDescent="0.15">
      <c r="A17" s="1" t="s">
        <v>7</v>
      </c>
      <c r="B17" s="21">
        <v>4</v>
      </c>
      <c r="C17" s="10">
        <f t="shared" si="1"/>
        <v>14.285714285714285</v>
      </c>
      <c r="D17" s="5"/>
      <c r="E17" s="4" t="s">
        <v>30</v>
      </c>
      <c r="F17" s="21">
        <v>3</v>
      </c>
      <c r="G17" s="10">
        <f t="shared" si="2"/>
        <v>10.714285714285714</v>
      </c>
      <c r="H17" s="5"/>
      <c r="I17" s="5"/>
      <c r="K17" s="4" t="s">
        <v>30</v>
      </c>
      <c r="L17" s="16">
        <f t="shared" si="3"/>
        <v>3</v>
      </c>
      <c r="M17" s="10">
        <f t="shared" si="0"/>
        <v>10.714285714285714</v>
      </c>
    </row>
    <row r="18" spans="1:13" x14ac:dyDescent="0.15">
      <c r="A18" s="1" t="s">
        <v>8</v>
      </c>
      <c r="B18" s="21">
        <v>5</v>
      </c>
      <c r="C18" s="10">
        <f t="shared" si="1"/>
        <v>17.857142857142858</v>
      </c>
      <c r="D18" s="5"/>
      <c r="E18" s="4" t="s">
        <v>31</v>
      </c>
      <c r="F18" s="21">
        <v>3</v>
      </c>
      <c r="G18" s="10">
        <f t="shared" si="2"/>
        <v>10.714285714285714</v>
      </c>
      <c r="H18" s="5"/>
      <c r="I18" s="5"/>
      <c r="K18" s="4" t="s">
        <v>31</v>
      </c>
      <c r="L18" s="16">
        <f t="shared" si="3"/>
        <v>3</v>
      </c>
      <c r="M18" s="10">
        <f t="shared" si="0"/>
        <v>10.714285714285714</v>
      </c>
    </row>
    <row r="19" spans="1:13" x14ac:dyDescent="0.15">
      <c r="A19" s="1" t="s">
        <v>9</v>
      </c>
      <c r="B19" s="21">
        <v>3</v>
      </c>
      <c r="C19" s="10">
        <f t="shared" si="1"/>
        <v>10.714285714285714</v>
      </c>
      <c r="D19" s="5"/>
      <c r="E19" s="4" t="s">
        <v>32</v>
      </c>
      <c r="F19" s="21">
        <v>1</v>
      </c>
      <c r="G19" s="10">
        <f t="shared" si="2"/>
        <v>3.5714285714285712</v>
      </c>
      <c r="H19" s="5"/>
      <c r="I19" s="5"/>
      <c r="K19" s="4" t="s">
        <v>32</v>
      </c>
      <c r="L19" s="16">
        <f t="shared" si="3"/>
        <v>1</v>
      </c>
      <c r="M19" s="10">
        <f t="shared" si="0"/>
        <v>3.5714285714285712</v>
      </c>
    </row>
    <row r="20" spans="1:13" x14ac:dyDescent="0.15">
      <c r="A20" s="1" t="s">
        <v>11</v>
      </c>
      <c r="B20" s="22">
        <f>SUM(B13:B19)</f>
        <v>28</v>
      </c>
      <c r="C20" s="10">
        <f>B20/$B$20*100</f>
        <v>100</v>
      </c>
      <c r="D20" s="5"/>
      <c r="E20" s="4" t="s">
        <v>33</v>
      </c>
      <c r="F20" s="21">
        <v>18</v>
      </c>
      <c r="G20" s="10">
        <f t="shared" si="2"/>
        <v>64.285714285714292</v>
      </c>
      <c r="H20" s="5"/>
      <c r="I20" s="5"/>
      <c r="K20" s="4" t="s">
        <v>33</v>
      </c>
      <c r="L20" s="16">
        <f t="shared" si="3"/>
        <v>18</v>
      </c>
      <c r="M20" s="10">
        <f t="shared" si="0"/>
        <v>64.285714285714292</v>
      </c>
    </row>
    <row r="21" spans="1:13" x14ac:dyDescent="0.15">
      <c r="B21" s="5"/>
      <c r="C21" s="5"/>
      <c r="D21" s="5"/>
      <c r="E21" s="4" t="s">
        <v>11</v>
      </c>
      <c r="F21" s="23">
        <f t="shared" ref="F21" si="4">L21</f>
        <v>28</v>
      </c>
      <c r="G21" s="10">
        <f t="shared" si="2"/>
        <v>100</v>
      </c>
      <c r="H21" s="5"/>
      <c r="I21" s="5"/>
      <c r="K21" s="4" t="s">
        <v>11</v>
      </c>
      <c r="L21" s="18">
        <f>SUM(L13:L20)</f>
        <v>28</v>
      </c>
      <c r="M21" s="10">
        <f t="shared" si="0"/>
        <v>100</v>
      </c>
    </row>
    <row r="22" spans="1:13" x14ac:dyDescent="0.15">
      <c r="B22" s="5"/>
      <c r="C22" s="5"/>
      <c r="D22" s="5"/>
      <c r="E22" s="3"/>
      <c r="F22" s="3"/>
      <c r="G22" s="11"/>
      <c r="H22" s="5"/>
      <c r="I22" s="5"/>
    </row>
    <row r="23" spans="1:13" x14ac:dyDescent="0.15">
      <c r="A23" t="s">
        <v>13</v>
      </c>
      <c r="B23" s="5"/>
      <c r="C23" s="5"/>
      <c r="D23" s="5"/>
      <c r="E23" s="3" t="s">
        <v>40</v>
      </c>
      <c r="F23" s="3"/>
      <c r="G23" s="3"/>
      <c r="H23" s="5"/>
      <c r="I23" s="5"/>
      <c r="K23" t="s">
        <v>13</v>
      </c>
      <c r="L23" s="5"/>
      <c r="M23" s="5"/>
    </row>
    <row r="24" spans="1:13" x14ac:dyDescent="0.15">
      <c r="A24" s="1"/>
      <c r="B24" s="12" t="s">
        <v>10</v>
      </c>
      <c r="C24" s="12" t="s">
        <v>39</v>
      </c>
      <c r="D24" s="13"/>
      <c r="E24" s="12"/>
      <c r="F24" s="12" t="s">
        <v>10</v>
      </c>
      <c r="G24" s="12" t="s">
        <v>39</v>
      </c>
      <c r="H24" s="5"/>
      <c r="I24" s="5"/>
      <c r="K24" s="1"/>
      <c r="L24" s="12" t="s">
        <v>10</v>
      </c>
      <c r="M24" s="12" t="s">
        <v>39</v>
      </c>
    </row>
    <row r="25" spans="1:13" x14ac:dyDescent="0.15">
      <c r="A25" s="1" t="s">
        <v>14</v>
      </c>
      <c r="B25" s="21">
        <v>11</v>
      </c>
      <c r="C25" s="10">
        <f>M25</f>
        <v>39.285714285714285</v>
      </c>
      <c r="D25" s="5"/>
      <c r="E25" s="4" t="s">
        <v>59</v>
      </c>
      <c r="F25" s="21">
        <v>4</v>
      </c>
      <c r="G25" s="10">
        <f>F25/$F$37*100</f>
        <v>14.285714285714285</v>
      </c>
      <c r="H25" s="5"/>
      <c r="I25" s="5"/>
      <c r="K25" s="1" t="s">
        <v>14</v>
      </c>
      <c r="L25" s="16">
        <f>B25</f>
        <v>11</v>
      </c>
      <c r="M25" s="10">
        <f t="shared" ref="M25:M32" si="5">L25/L$32*100</f>
        <v>39.285714285714285</v>
      </c>
    </row>
    <row r="26" spans="1:13" x14ac:dyDescent="0.15">
      <c r="A26" s="1" t="s">
        <v>15</v>
      </c>
      <c r="B26" s="21">
        <v>6</v>
      </c>
      <c r="C26" s="10">
        <f t="shared" ref="C26:C32" si="6">M26</f>
        <v>21.428571428571427</v>
      </c>
      <c r="D26" s="5"/>
      <c r="E26" s="4" t="s">
        <v>58</v>
      </c>
      <c r="F26" s="21"/>
      <c r="G26" s="10">
        <f>F26/$F$37*100</f>
        <v>0</v>
      </c>
      <c r="H26" s="5"/>
      <c r="I26" s="5"/>
      <c r="K26" s="1" t="s">
        <v>15</v>
      </c>
      <c r="L26" s="16">
        <f t="shared" ref="L26:L31" si="7">B26</f>
        <v>6</v>
      </c>
      <c r="M26" s="10">
        <f t="shared" si="5"/>
        <v>21.428571428571427</v>
      </c>
    </row>
    <row r="27" spans="1:13" x14ac:dyDescent="0.15">
      <c r="A27" s="1" t="s">
        <v>16</v>
      </c>
      <c r="B27" s="21"/>
      <c r="C27" s="10">
        <f t="shared" si="6"/>
        <v>0</v>
      </c>
      <c r="D27" s="5"/>
      <c r="E27" s="4" t="s">
        <v>57</v>
      </c>
      <c r="F27" s="21">
        <v>3</v>
      </c>
      <c r="G27" s="10">
        <f t="shared" ref="G27:G37" si="8">F27/$F$37*100</f>
        <v>10.714285714285714</v>
      </c>
      <c r="H27" s="5"/>
      <c r="I27" s="5"/>
      <c r="K27" s="1" t="s">
        <v>16</v>
      </c>
      <c r="L27" s="16">
        <f t="shared" si="7"/>
        <v>0</v>
      </c>
      <c r="M27" s="10">
        <f t="shared" si="5"/>
        <v>0</v>
      </c>
    </row>
    <row r="28" spans="1:13" x14ac:dyDescent="0.15">
      <c r="A28" s="1" t="s">
        <v>17</v>
      </c>
      <c r="B28" s="21"/>
      <c r="C28" s="10">
        <f t="shared" si="6"/>
        <v>0</v>
      </c>
      <c r="D28" s="5"/>
      <c r="E28" s="4" t="s">
        <v>56</v>
      </c>
      <c r="F28" s="21">
        <v>4</v>
      </c>
      <c r="G28" s="10">
        <f t="shared" si="8"/>
        <v>14.285714285714285</v>
      </c>
      <c r="H28" s="5"/>
      <c r="I28" s="5"/>
      <c r="K28" s="1" t="s">
        <v>17</v>
      </c>
      <c r="L28" s="16">
        <f t="shared" si="7"/>
        <v>0</v>
      </c>
      <c r="M28" s="10">
        <f t="shared" si="5"/>
        <v>0</v>
      </c>
    </row>
    <row r="29" spans="1:13" x14ac:dyDescent="0.15">
      <c r="A29" s="1" t="s">
        <v>18</v>
      </c>
      <c r="B29" s="21">
        <v>10</v>
      </c>
      <c r="C29" s="10">
        <f t="shared" si="6"/>
        <v>35.714285714285715</v>
      </c>
      <c r="D29" s="5"/>
      <c r="E29" s="4" t="s">
        <v>55</v>
      </c>
      <c r="F29" s="21">
        <v>2</v>
      </c>
      <c r="G29" s="10">
        <f t="shared" si="8"/>
        <v>7.1428571428571423</v>
      </c>
      <c r="H29" s="5"/>
      <c r="I29" s="5"/>
      <c r="K29" s="1" t="s">
        <v>18</v>
      </c>
      <c r="L29" s="16">
        <f t="shared" si="7"/>
        <v>10</v>
      </c>
      <c r="M29" s="10">
        <f t="shared" si="5"/>
        <v>35.714285714285715</v>
      </c>
    </row>
    <row r="30" spans="1:13" x14ac:dyDescent="0.15">
      <c r="A30" s="1" t="s">
        <v>19</v>
      </c>
      <c r="B30" s="21"/>
      <c r="C30" s="10">
        <f t="shared" si="6"/>
        <v>0</v>
      </c>
      <c r="D30" s="5"/>
      <c r="E30" s="4" t="s">
        <v>54</v>
      </c>
      <c r="F30" s="21">
        <v>5</v>
      </c>
      <c r="G30" s="10">
        <f t="shared" si="8"/>
        <v>17.857142857142858</v>
      </c>
      <c r="H30" s="5"/>
      <c r="I30" s="5"/>
      <c r="K30" s="1" t="s">
        <v>19</v>
      </c>
      <c r="L30" s="16">
        <f t="shared" si="7"/>
        <v>0</v>
      </c>
      <c r="M30" s="10">
        <f t="shared" si="5"/>
        <v>0</v>
      </c>
    </row>
    <row r="31" spans="1:13" x14ac:dyDescent="0.15">
      <c r="A31" s="1" t="s">
        <v>48</v>
      </c>
      <c r="B31" s="21">
        <v>1</v>
      </c>
      <c r="C31" s="10">
        <f t="shared" si="6"/>
        <v>3.5714285714285712</v>
      </c>
      <c r="D31" s="5"/>
      <c r="E31" s="4" t="s">
        <v>53</v>
      </c>
      <c r="F31" s="21">
        <v>1</v>
      </c>
      <c r="G31" s="10">
        <f t="shared" si="8"/>
        <v>3.5714285714285712</v>
      </c>
      <c r="H31" s="5"/>
      <c r="I31" s="5"/>
      <c r="K31" s="1" t="s">
        <v>48</v>
      </c>
      <c r="L31" s="16">
        <f t="shared" si="7"/>
        <v>1</v>
      </c>
      <c r="M31" s="10">
        <f t="shared" si="5"/>
        <v>3.5714285714285712</v>
      </c>
    </row>
    <row r="32" spans="1:13" x14ac:dyDescent="0.15">
      <c r="A32" s="1" t="s">
        <v>11</v>
      </c>
      <c r="B32" s="23">
        <f>L32</f>
        <v>28</v>
      </c>
      <c r="C32" s="10">
        <f t="shared" si="6"/>
        <v>100</v>
      </c>
      <c r="D32" s="5"/>
      <c r="E32" s="4" t="s">
        <v>52</v>
      </c>
      <c r="F32" s="21">
        <v>4</v>
      </c>
      <c r="G32" s="10">
        <f t="shared" si="8"/>
        <v>14.285714285714285</v>
      </c>
      <c r="H32" s="5"/>
      <c r="I32" s="5"/>
      <c r="K32" s="1" t="s">
        <v>11</v>
      </c>
      <c r="L32" s="16">
        <f>SUM(L25:L31)</f>
        <v>28</v>
      </c>
      <c r="M32" s="10">
        <f t="shared" si="5"/>
        <v>100</v>
      </c>
    </row>
    <row r="33" spans="1:12" x14ac:dyDescent="0.15">
      <c r="B33" s="5"/>
      <c r="C33" s="5"/>
      <c r="D33" s="5"/>
      <c r="E33" s="4" t="s">
        <v>51</v>
      </c>
      <c r="F33" s="21"/>
      <c r="G33" s="10">
        <f t="shared" si="8"/>
        <v>0</v>
      </c>
      <c r="H33" s="5"/>
      <c r="I33" s="5"/>
    </row>
    <row r="34" spans="1:12" x14ac:dyDescent="0.15">
      <c r="A34" t="s">
        <v>20</v>
      </c>
      <c r="B34" s="5"/>
      <c r="C34" s="5"/>
      <c r="D34" s="5"/>
      <c r="E34" s="4" t="s">
        <v>50</v>
      </c>
      <c r="F34" s="21">
        <v>4</v>
      </c>
      <c r="G34" s="10">
        <f t="shared" si="8"/>
        <v>14.285714285714285</v>
      </c>
      <c r="H34" s="5"/>
      <c r="I34" s="5"/>
    </row>
    <row r="35" spans="1:12" x14ac:dyDescent="0.15">
      <c r="A35" s="1"/>
      <c r="B35" s="17" t="s">
        <v>10</v>
      </c>
      <c r="C35" s="12" t="s">
        <v>39</v>
      </c>
      <c r="D35" s="5"/>
      <c r="E35" s="4" t="s">
        <v>49</v>
      </c>
      <c r="F35" s="21"/>
      <c r="G35" s="10">
        <f t="shared" si="8"/>
        <v>0</v>
      </c>
      <c r="H35" s="5"/>
      <c r="I35" s="5"/>
    </row>
    <row r="36" spans="1:12" x14ac:dyDescent="0.15">
      <c r="A36" s="1" t="s">
        <v>21</v>
      </c>
      <c r="B36" s="21">
        <v>10</v>
      </c>
      <c r="C36" s="10">
        <f t="shared" ref="C36:C43" si="9">B36/B$43*100</f>
        <v>35.714285714285715</v>
      </c>
      <c r="D36" s="5"/>
      <c r="E36" s="4" t="s">
        <v>41</v>
      </c>
      <c r="F36" s="21">
        <v>1</v>
      </c>
      <c r="G36" s="10">
        <f t="shared" si="8"/>
        <v>3.5714285714285712</v>
      </c>
      <c r="H36" s="5"/>
      <c r="I36" s="5"/>
    </row>
    <row r="37" spans="1:12" x14ac:dyDescent="0.15">
      <c r="A37" s="1" t="s">
        <v>22</v>
      </c>
      <c r="B37" s="21">
        <v>4</v>
      </c>
      <c r="C37" s="10">
        <f t="shared" si="9"/>
        <v>14.285714285714285</v>
      </c>
      <c r="D37" s="5"/>
      <c r="E37" s="4" t="s">
        <v>11</v>
      </c>
      <c r="F37" s="22">
        <f>SUM(F25:F36)</f>
        <v>28</v>
      </c>
      <c r="G37" s="10">
        <f t="shared" si="8"/>
        <v>100</v>
      </c>
      <c r="H37" s="5"/>
      <c r="I37" s="5"/>
    </row>
    <row r="38" spans="1:12" x14ac:dyDescent="0.15">
      <c r="A38" s="1" t="s">
        <v>23</v>
      </c>
      <c r="B38" s="21">
        <v>2</v>
      </c>
      <c r="C38" s="10">
        <f t="shared" si="9"/>
        <v>7.1428571428571423</v>
      </c>
      <c r="F38" s="5"/>
      <c r="G38" s="5"/>
      <c r="H38" s="5"/>
      <c r="I38" s="5"/>
    </row>
    <row r="39" spans="1:12" x14ac:dyDescent="0.15">
      <c r="A39" s="1" t="s">
        <v>60</v>
      </c>
      <c r="B39" s="21">
        <v>3</v>
      </c>
      <c r="C39" s="10">
        <f t="shared" si="9"/>
        <v>10.714285714285714</v>
      </c>
      <c r="F39" s="5"/>
      <c r="G39" s="5"/>
      <c r="H39" s="5"/>
      <c r="I39" s="5"/>
    </row>
    <row r="40" spans="1:12" ht="27" x14ac:dyDescent="0.15">
      <c r="A40" s="9" t="s">
        <v>42</v>
      </c>
      <c r="B40" s="21">
        <v>5</v>
      </c>
      <c r="C40" s="10">
        <f t="shared" si="9"/>
        <v>17.857142857142858</v>
      </c>
    </row>
    <row r="41" spans="1:12" x14ac:dyDescent="0.15">
      <c r="A41" s="1" t="s">
        <v>24</v>
      </c>
      <c r="B41" s="21">
        <v>4</v>
      </c>
      <c r="C41" s="10">
        <f t="shared" si="9"/>
        <v>14.285714285714285</v>
      </c>
    </row>
    <row r="42" spans="1:12" x14ac:dyDescent="0.15">
      <c r="A42" s="1" t="s">
        <v>47</v>
      </c>
      <c r="B42" s="21"/>
      <c r="C42" s="10">
        <f t="shared" si="9"/>
        <v>0</v>
      </c>
    </row>
    <row r="43" spans="1:12" x14ac:dyDescent="0.15">
      <c r="A43" s="1" t="s">
        <v>11</v>
      </c>
      <c r="B43" s="23">
        <f>SUM(B36:B42)</f>
        <v>28</v>
      </c>
      <c r="C43" s="10">
        <f t="shared" si="9"/>
        <v>100</v>
      </c>
    </row>
    <row r="44" spans="1:12" x14ac:dyDescent="0.15">
      <c r="B44" s="5"/>
      <c r="C44" s="5"/>
    </row>
    <row r="45" spans="1:12" x14ac:dyDescent="0.15">
      <c r="B45" s="5"/>
      <c r="C45" s="5"/>
    </row>
    <row r="46" spans="1:12" x14ac:dyDescent="0.15">
      <c r="A46" t="s">
        <v>34</v>
      </c>
      <c r="B46" s="5"/>
      <c r="C46" s="5"/>
    </row>
    <row r="47" spans="1:12" x14ac:dyDescent="0.15">
      <c r="A47" s="1"/>
      <c r="B47" s="12" t="s">
        <v>10</v>
      </c>
      <c r="C47" s="12" t="s">
        <v>39</v>
      </c>
      <c r="E47" s="1" t="s">
        <v>35</v>
      </c>
      <c r="F47" s="22">
        <f>L47</f>
        <v>5</v>
      </c>
      <c r="K47" s="1" t="s">
        <v>35</v>
      </c>
      <c r="L47" s="18">
        <f>B48</f>
        <v>5</v>
      </c>
    </row>
    <row r="48" spans="1:12" x14ac:dyDescent="0.15">
      <c r="A48" s="1" t="s">
        <v>35</v>
      </c>
      <c r="B48" s="21">
        <v>5</v>
      </c>
      <c r="C48" s="10">
        <f>B48/$B$50*100</f>
        <v>50</v>
      </c>
      <c r="E48" s="1" t="s">
        <v>36</v>
      </c>
      <c r="F48" s="24">
        <f>L48</f>
        <v>0</v>
      </c>
      <c r="K48" s="1" t="s">
        <v>36</v>
      </c>
      <c r="L48" s="19"/>
    </row>
    <row r="49" spans="1:12" x14ac:dyDescent="0.15">
      <c r="A49" s="1" t="s">
        <v>36</v>
      </c>
      <c r="B49" s="21">
        <v>5</v>
      </c>
      <c r="C49" s="10">
        <f>B49/$B$50*100</f>
        <v>50</v>
      </c>
      <c r="E49" s="1" t="s">
        <v>37</v>
      </c>
      <c r="F49" s="22">
        <f>L49</f>
        <v>1</v>
      </c>
      <c r="K49" s="1" t="s">
        <v>37</v>
      </c>
      <c r="L49" s="18">
        <f>B55</f>
        <v>1</v>
      </c>
    </row>
    <row r="50" spans="1:12" x14ac:dyDescent="0.15">
      <c r="A50" s="1" t="s">
        <v>11</v>
      </c>
      <c r="B50" s="22">
        <f>SUM(B48:B49)</f>
        <v>10</v>
      </c>
      <c r="C50" s="10">
        <f>B50/$B$50*100</f>
        <v>100</v>
      </c>
      <c r="E50" s="1" t="s">
        <v>38</v>
      </c>
      <c r="F50" s="22">
        <f>L50</f>
        <v>4</v>
      </c>
      <c r="K50" s="1" t="s">
        <v>38</v>
      </c>
      <c r="L50" s="18">
        <f>B54</f>
        <v>4</v>
      </c>
    </row>
    <row r="51" spans="1:12" x14ac:dyDescent="0.15">
      <c r="A51" s="3" t="s">
        <v>62</v>
      </c>
      <c r="B51" s="3"/>
      <c r="C51" s="11"/>
    </row>
    <row r="52" spans="1:12" x14ac:dyDescent="0.15">
      <c r="A52" s="2"/>
      <c r="B52" s="3"/>
      <c r="C52" s="11"/>
    </row>
    <row r="53" spans="1:12" x14ac:dyDescent="0.15">
      <c r="A53" s="1"/>
      <c r="B53" s="12" t="s">
        <v>10</v>
      </c>
      <c r="C53" s="12" t="s">
        <v>39</v>
      </c>
    </row>
    <row r="54" spans="1:12" x14ac:dyDescent="0.15">
      <c r="A54" s="1" t="s">
        <v>38</v>
      </c>
      <c r="B54" s="21">
        <v>4</v>
      </c>
      <c r="C54" s="10">
        <f>B54/($B$54+$B$55)*100</f>
        <v>80</v>
      </c>
    </row>
    <row r="55" spans="1:12" x14ac:dyDescent="0.15">
      <c r="A55" s="1" t="s">
        <v>37</v>
      </c>
      <c r="B55" s="22">
        <f>B49-B54</f>
        <v>1</v>
      </c>
      <c r="C55" s="10">
        <f>B55/($B$54+$B$55)*100</f>
        <v>20</v>
      </c>
    </row>
    <row r="56" spans="1:12" x14ac:dyDescent="0.15">
      <c r="A56" s="3" t="s">
        <v>43</v>
      </c>
    </row>
    <row r="57" spans="1:12" x14ac:dyDescent="0.15">
      <c r="A57" s="3" t="s">
        <v>44</v>
      </c>
    </row>
  </sheetData>
  <sortState ref="D25:F36">
    <sortCondition ref="D36"/>
  </sortState>
  <phoneticPr fontId="2"/>
  <dataValidations count="3">
    <dataValidation allowBlank="1" showInputMessage="1" showErrorMessage="1" prompt="計算式が設定されています" sqref="B55 M25:M32 G25:G37 F37 L21 D5:D7 L47:L50 C36:C43 C54:C55 B50 C48:C50 C25:C32 F47:F50"/>
    <dataValidation allowBlank="1" showInputMessage="1" showErrorMessage="1" prompt="計算式が設定されています_x000a_" sqref="C13:C20"/>
    <dataValidation allowBlank="1" showInputMessage="1" showErrorMessage="1" prompt="計算式がされています" sqref="B20"/>
  </dataValidations>
  <pageMargins left="0.74803149606299213" right="0.74803149606299213" top="0.51181102362204722" bottom="0.51181102362204722" header="0.51181102362204722" footer="0.51181102362204722"/>
  <pageSetup paperSize="9" orientation="portrait" errors="blank"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1"/>
  <sheetViews>
    <sheetView showGridLines="0" tabSelected="1" zoomScaleNormal="100" zoomScaleSheetLayoutView="115" workbookViewId="0">
      <selection activeCell="R4" sqref="R4"/>
    </sheetView>
  </sheetViews>
  <sheetFormatPr defaultColWidth="6.625" defaultRowHeight="13.5" x14ac:dyDescent="0.15"/>
  <sheetData>
    <row r="1" spans="1:1" ht="18.75" x14ac:dyDescent="0.15">
      <c r="A1" s="6" t="str">
        <f>データ!A1</f>
        <v>グラフで見る交通事故発生状況（令和7年7月末）</v>
      </c>
    </row>
    <row r="2" spans="1:1" ht="8.25" customHeight="1" x14ac:dyDescent="0.15"/>
    <row r="3" spans="1:1" x14ac:dyDescent="0.15">
      <c r="A3" t="str">
        <f>データ!A3</f>
        <v>１　県内の交通事故発生状況（前年同時期との比較）</v>
      </c>
    </row>
    <row r="4" spans="1:1" ht="15.95" customHeight="1" x14ac:dyDescent="0.15"/>
    <row r="5" spans="1:1" ht="15.95" customHeight="1" x14ac:dyDescent="0.15"/>
    <row r="6" spans="1:1" ht="15.95" customHeight="1" x14ac:dyDescent="0.15"/>
    <row r="7" spans="1:1" ht="15.95" customHeight="1" x14ac:dyDescent="0.15"/>
    <row r="8" spans="1:1" ht="15.95" customHeight="1" x14ac:dyDescent="0.15"/>
    <row r="9" spans="1:1" ht="15.95" customHeight="1" x14ac:dyDescent="0.15"/>
    <row r="10" spans="1:1" ht="15.95" customHeight="1" x14ac:dyDescent="0.15"/>
    <row r="11" spans="1:1" ht="15.95" customHeight="1" x14ac:dyDescent="0.15"/>
    <row r="12" spans="1:1" ht="15.95" customHeight="1" x14ac:dyDescent="0.15"/>
    <row r="13" spans="1:1" ht="15.95" customHeight="1" x14ac:dyDescent="0.15"/>
    <row r="14" spans="1:1" x14ac:dyDescent="0.15">
      <c r="A14" t="str">
        <f>データ!A9</f>
        <v>２　交通死亡事故の特徴（死者数）</v>
      </c>
    </row>
    <row r="63" spans="8:16" ht="13.5" customHeight="1" x14ac:dyDescent="0.15">
      <c r="H63" s="28" t="s">
        <v>61</v>
      </c>
      <c r="I63" s="28"/>
      <c r="J63" s="28"/>
      <c r="K63" s="28"/>
      <c r="L63" s="28"/>
      <c r="M63" s="28"/>
      <c r="N63" s="28"/>
      <c r="O63" s="28"/>
      <c r="P63" s="7"/>
    </row>
    <row r="64" spans="8:16" x14ac:dyDescent="0.15">
      <c r="H64" s="28"/>
      <c r="I64" s="28"/>
      <c r="J64" s="28"/>
      <c r="K64" s="28"/>
      <c r="L64" s="28"/>
      <c r="M64" s="28"/>
      <c r="N64" s="28"/>
      <c r="O64" s="28"/>
      <c r="P64" s="7"/>
    </row>
    <row r="65" spans="8:16" x14ac:dyDescent="0.15">
      <c r="H65" s="28"/>
      <c r="I65" s="28"/>
      <c r="J65" s="28"/>
      <c r="K65" s="28"/>
      <c r="L65" s="28"/>
      <c r="M65" s="28"/>
      <c r="N65" s="28"/>
      <c r="O65" s="28"/>
      <c r="P65" s="7"/>
    </row>
    <row r="66" spans="8:16" x14ac:dyDescent="0.15">
      <c r="H66" s="28"/>
      <c r="I66" s="28"/>
      <c r="J66" s="28"/>
      <c r="K66" s="28"/>
      <c r="L66" s="28"/>
      <c r="M66" s="28"/>
      <c r="N66" s="28"/>
      <c r="O66" s="28"/>
      <c r="P66" s="7"/>
    </row>
    <row r="71" spans="8:16" x14ac:dyDescent="0.15">
      <c r="J71" s="8"/>
    </row>
  </sheetData>
  <mergeCells count="1">
    <mergeCell ref="H63:O66"/>
  </mergeCells>
  <phoneticPr fontId="2"/>
  <pageMargins left="0.43307086614173229" right="0.19685039370078741" top="0.47244094488188981" bottom="0" header="0.51181102362204722" footer="0.19685039370078741"/>
  <pageSetup paperSize="9" scale="9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データ</vt:lpstr>
      <vt:lpstr>グラフ</vt:lpstr>
      <vt:lpstr>グラフ!Print_Area</vt:lpstr>
      <vt:lpstr>データ!Print_Area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滋賀県警察</dc:creator>
  <cp:lastModifiedBy>USER</cp:lastModifiedBy>
  <cp:lastPrinted>2025-08-06T23:57:00Z</cp:lastPrinted>
  <dcterms:created xsi:type="dcterms:W3CDTF">2007-02-14T08:33:04Z</dcterms:created>
  <dcterms:modified xsi:type="dcterms:W3CDTF">2025-08-06T23:57:51Z</dcterms:modified>
</cp:coreProperties>
</file>