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D7CB21DD-D7B1-4ABC-9BA5-637E4FEB220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【様式A】奨学金等計算書" sheetId="1" r:id="rId1"/>
    <sheet name="【様式A】記入例" sheetId="8" r:id="rId2"/>
    <sheet name="98 国・地域・単価リスト" sheetId="7" r:id="rId3"/>
    <sheet name="非表示)国・地域コード " sheetId="2" state="hidden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1" hidden="1">【様式A】記入例!$L$3:$P$3</definedName>
    <definedName name="_xlnm._FilterDatabase" localSheetId="0" hidden="1">【様式A】奨学金等計算書!$L$3:$P$3</definedName>
    <definedName name="_xlnm._FilterDatabase" localSheetId="2" hidden="1">'98 国・地域・単価リスト'!$B$2:$I$174</definedName>
    <definedName name="_xlnm._FilterDatabase" localSheetId="3" hidden="1">'非表示)国・地域コード '!$A$2:$WVJ$175</definedName>
    <definedName name="【参照】国地域">#REF!</definedName>
    <definedName name="A" localSheetId="3">#REF!</definedName>
    <definedName name="A">#REF!</definedName>
    <definedName name="ad">#REF!</definedName>
    <definedName name="ag">#REF!</definedName>
    <definedName name="as">#REF!</definedName>
    <definedName name="b">#REF!</definedName>
    <definedName name="bbb">#REF!</definedName>
    <definedName name="bbbb">#REF!</definedName>
    <definedName name="ＣＣＣＣ">#REF!</definedName>
    <definedName name="ＣＶＤＤＤ" hidden="1">{"'CORBAｸﾗｲｱﾝﾄ ﾘﾀｰﾝｺｰﾄﾞ (html用)'!$A$1:$D$26"}</definedName>
    <definedName name="cvv">#REF!</definedName>
    <definedName name="ＣＶＶＤＦ">#REF!</definedName>
    <definedName name="CVXZ">#REF!</definedName>
    <definedName name="ＣＸＣＶＣ">#REF!</definedName>
    <definedName name="CZZZ">#REF!</definedName>
    <definedName name="d">#REF!</definedName>
    <definedName name="ＤＤＤ">#REF!</definedName>
    <definedName name="ＤＤＤＳＤさ">#REF!</definedName>
    <definedName name="df">#REF!</definedName>
    <definedName name="ＤＦＦＤ">#REF!</definedName>
    <definedName name="ds">#REF!</definedName>
    <definedName name="DSA">#REF!</definedName>
    <definedName name="DSAD">#REF!</definedName>
    <definedName name="DSADDA">#REF!</definedName>
    <definedName name="dsadsa">#REF!</definedName>
    <definedName name="dsadsads">#REF!</definedName>
    <definedName name="dsas">#REF!</definedName>
    <definedName name="ＤＳＤ">#REF!</definedName>
    <definedName name="dsdsdsa">#REF!</definedName>
    <definedName name="ＤＳだＤ">#REF!</definedName>
    <definedName name="ＤＳだＤＣさ">#REF!</definedName>
    <definedName name="ＤＳだＤさ">#REF!</definedName>
    <definedName name="ＤＷＤＤＤ">[1]【削除不可】通貨コード!$A$2:$A$167</definedName>
    <definedName name="ＤＷＤＷＤＷ">#REF!</definedName>
    <definedName name="ＤＷＤＷだ">#REF!</definedName>
    <definedName name="ＤＷＷだ">#REF!</definedName>
    <definedName name="ＤＷだＤ">#REF!</definedName>
    <definedName name="ＤさＤ">#REF!</definedName>
    <definedName name="ＤさＤＳ">[2]ｻｰﾊﾞ受渡項目整理!#REF!</definedName>
    <definedName name="f">[2]ｻｰﾊﾞ受渡項目整理!#REF!</definedName>
    <definedName name="ＦＤＦＤＦＳ">[2]ｻｰﾊﾞ受渡項目整理!#REF!</definedName>
    <definedName name="ＦＤＦＳＤＦ" hidden="1">{"'CORBAｸﾗｲｱﾝﾄ ﾘﾀｰﾝｺｰﾄﾞ (html用)'!$A$1:$D$26"}</definedName>
    <definedName name="ＦＤＦＳＦＳＦ">#REF!</definedName>
    <definedName name="ＦＤＳＦ">#REF!</definedName>
    <definedName name="fdsfsd">#REF!</definedName>
    <definedName name="ffdd">#REF!</definedName>
    <definedName name="fff">#REF!</definedName>
    <definedName name="ＦＦＳＳＳ">#REF!</definedName>
    <definedName name="ＦＧＤＳＷＳ">#REF!</definedName>
    <definedName name="fggdg">#REF!</definedName>
    <definedName name="ＦＧＧＲＧＲ">#REF!</definedName>
    <definedName name="ＦＳ">#REF!</definedName>
    <definedName name="FSADSAD">#REF!</definedName>
    <definedName name="ＦＳＤＦ">#REF!</definedName>
    <definedName name="fsds">#REF!</definedName>
    <definedName name="ＦＳＳＦＳ">#REF!</definedName>
    <definedName name="ＦＳＳＦＳＦＳＦ">#REF!</definedName>
    <definedName name="ＦＳＳＦＳＦＳＦＳ">#REF!</definedName>
    <definedName name="gdf">#REF!</definedName>
    <definedName name="gdfd">#REF!</definedName>
    <definedName name="ＧＤＧＳＦＦ">#REF!</definedName>
    <definedName name="gf">#REF!</definedName>
    <definedName name="gfgdgfd">#REF!</definedName>
    <definedName name="ＧＧＤＦＧＤＧ">#REF!</definedName>
    <definedName name="ＧＳＦＳＦ">#REF!</definedName>
    <definedName name="ＧＴＧＲＧＲＧ">#REF!</definedName>
    <definedName name="hhj">#REF!</definedName>
    <definedName name="hjf">#REF!</definedName>
    <definedName name="hjgrr">#REF!</definedName>
    <definedName name="ＨＴＨＨＤＧＨ">#REF!</definedName>
    <definedName name="ＨＴＨＴＨＴＨ">#REF!</definedName>
    <definedName name="HTML_CodePage" hidden="1">932</definedName>
    <definedName name="HTML_Control" hidden="1">{"'CORBAｸﾗｲｱﾝﾄ ﾘﾀｰﾝｺｰﾄﾞ (html用)'!$A$1:$D$26"}</definedName>
    <definedName name="HTML_Description" hidden="1">""</definedName>
    <definedName name="HTML_Email" hidden="1">""</definedName>
    <definedName name="HTML_Header" hidden="1">"CORBAｸﾗｲｱﾝﾄ ﾘﾀｰﾝｺｰﾄﾞ (html用)"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"C:\WINDOWS\ﾃﾞｽｸﾄｯﾌﾟ\Clrtncd.htm"</definedName>
    <definedName name="HTML_Title" hidden="1">"ReturnCode"</definedName>
    <definedName name="hytr">#REF!</definedName>
    <definedName name="ko" hidden="1">{"'CORBAｸﾗｲｱﾝﾄ ﾘﾀｰﾝｺｰﾄﾞ (html用)'!$A$1:$D$26"}</definedName>
    <definedName name="LIST">[2]ｻｰﾊﾞ受渡項目整理!#REF!</definedName>
    <definedName name="ni" hidden="1">{"'CORBAｸﾗｲｱﾝﾄ ﾘﾀｰﾝｺｰﾄﾞ (html用)'!$A$1:$D$26"}</definedName>
    <definedName name="_xlnm.Print_Area" localSheetId="1">【様式A】記入例!$A$1:$P$36</definedName>
    <definedName name="_xlnm.Print_Area" localSheetId="0">【様式A】奨学金等計算書!$A$1:$P$36</definedName>
    <definedName name="_xlnm.Print_Area" localSheetId="2">'98 国・地域・単価リスト'!$A$1:$H$174</definedName>
    <definedName name="_xlnm.Print_Area" localSheetId="3">'非表示)国・地域コード '!$A$1:$I$175</definedName>
    <definedName name="_xlnm.Print_Area">#REF!</definedName>
    <definedName name="_xlnm.Print_Titles" localSheetId="2">'98 国・地域・単価リスト'!$1:$2</definedName>
    <definedName name="_xlnm.Print_Titles" localSheetId="3">'非表示)国・地域コード '!$1:$2</definedName>
    <definedName name="s">#REF!</definedName>
    <definedName name="sa">[2]ｻｰﾊﾞ受渡項目整理!#REF!</definedName>
    <definedName name="SAS">#REF!</definedName>
    <definedName name="SASＳ">#REF!</definedName>
    <definedName name="saさ">#REF!</definedName>
    <definedName name="SCCC">#REF!</definedName>
    <definedName name="ＳＣＳＳ">#REF!</definedName>
    <definedName name="SDGBX">#REF!</definedName>
    <definedName name="ＳＤさＤ">#REF!</definedName>
    <definedName name="SSAＳ">#REF!</definedName>
    <definedName name="ＳＸＣＳＸＳ">#REF!</definedName>
    <definedName name="ＳＸＳＸＳ">#REF!</definedName>
    <definedName name="ＳＸＳＸＸ">#REF!</definedName>
    <definedName name="Ｓぁ">#REF!</definedName>
    <definedName name="T_LST_NAME">"エディット 21"</definedName>
    <definedName name="v">#REF!</definedName>
    <definedName name="ＶＣＶＣＺＸＣＺ">#REF!</definedName>
    <definedName name="vv">#REF!</definedName>
    <definedName name="vvv">#REF!</definedName>
    <definedName name="ＷＳＸＺ">#REF!</definedName>
    <definedName name="wwrf">#REF!</definedName>
    <definedName name="www">#REF!</definedName>
    <definedName name="X_LIST">"リスト 20"</definedName>
    <definedName name="xcxz">#REF!</definedName>
    <definedName name="ＸＳＸＳＸ">#REF!</definedName>
    <definedName name="ＸＳＸさ">#REF!</definedName>
    <definedName name="xzxzX">#REF!</definedName>
    <definedName name="xZあ">#REF!</definedName>
    <definedName name="Ｘかさ">#REF!</definedName>
    <definedName name="ZCzC">#REF!</definedName>
    <definedName name="Zz">#REF!</definedName>
    <definedName name="あ">#REF!</definedName>
    <definedName name="あ544">#REF!</definedName>
    <definedName name="あＤ">#REF!</definedName>
    <definedName name="あｓｄ">#REF!</definedName>
    <definedName name="あＳS">#REF!</definedName>
    <definedName name="あさ">#REF!</definedName>
    <definedName name="あっだだ">#REF!</definedName>
    <definedName name="えＤＷＤくぁあ">#REF!</definedName>
    <definedName name="えふぇふぇ">#REF!</definedName>
    <definedName name="さFD">#REF!</definedName>
    <definedName name="さsｄ">#REF!</definedName>
    <definedName name="さＳS">#REF!</definedName>
    <definedName name="さＸＳ">#REF!</definedName>
    <definedName name="ささ">#REF!</definedName>
    <definedName name="だＷＤ">#REF!</definedName>
    <definedName name="だＷだだ">#REF!</definedName>
    <definedName name="だあＤ">#REF!</definedName>
    <definedName name="だだ">#REF!</definedName>
    <definedName name="だだだだだ">#REF!</definedName>
    <definedName name="だだだだだＦＧＧＲＧＲ">#REF!</definedName>
    <definedName name="っさＤＳ">#REF!</definedName>
    <definedName name="っふぇふぇふぇＦ" hidden="1">{"'CORBAｸﾗｲｱﾝﾄ ﾘﾀｰﾝｺｰﾄﾞ (html用)'!$A$1:$D$26"}</definedName>
    <definedName name="どぁ">#REF!</definedName>
    <definedName name="どぁっだだ">#REF!</definedName>
    <definedName name="はい">#REF!</definedName>
    <definedName name="ふぇ">#REF!</definedName>
    <definedName name="ふぇＤＦＦＦ">#REF!</definedName>
    <definedName name="ふぇＳ">#REF!</definedName>
    <definedName name="ふぇＳＦＳＳＦＳ">#REF!</definedName>
    <definedName name="ふぇふぇＦＳ">#REF!</definedName>
    <definedName name="ふぇふぇふぇ">#REF!</definedName>
    <definedName name="れ">#REF!</definedName>
    <definedName name="仮">#REF!</definedName>
    <definedName name="開始・終了月">#REF!</definedName>
    <definedName name="国公立設置形態" localSheetId="3">#REF!</definedName>
    <definedName name="国公立設置形態">#REF!</definedName>
    <definedName name="国地域" localSheetId="3">#REF!</definedName>
    <definedName name="国地域">#REF!</definedName>
    <definedName name="国地域_参照">#REF!</definedName>
    <definedName name="国地域参照">#REF!</definedName>
    <definedName name="国名">[3]国名!$A$2:$A$180</definedName>
    <definedName name="支給対象月数" localSheetId="3">#REF!</definedName>
    <definedName name="支給対象月数">#REF!</definedName>
    <definedName name="申請書・データ提出日" localSheetId="3">#REF!</definedName>
    <definedName name="申請書・データ提出日">#REF!</definedName>
    <definedName name="大学コード" localSheetId="3">#REF!</definedName>
    <definedName name="大学コード">#REF!</definedName>
    <definedName name="地域情報">#REF!</definedName>
    <definedName name="通貨コード_参照">[4]【削除不可】通貨コード!$A$2:$A$167</definedName>
    <definedName name="入学者の実績">#REF!</definedName>
    <definedName name="有無" localSheetId="3">#REF!</definedName>
    <definedName name="有無">#REF!</definedName>
    <definedName name="様式">#REF!</definedName>
    <definedName name="様式Ｄ">#REF!</definedName>
    <definedName name="様式Ｄ例">#REF!</definedName>
    <definedName name="例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4" i="7" l="1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3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K27" i="8"/>
  <c r="K26" i="8"/>
  <c r="K25" i="8"/>
  <c r="H12" i="8"/>
  <c r="F11" i="8"/>
  <c r="L11" i="8" s="1"/>
  <c r="S7" i="8"/>
  <c r="H12" i="1"/>
  <c r="E4" i="7"/>
  <c r="G4" i="7"/>
  <c r="H4" i="7"/>
  <c r="E5" i="7"/>
  <c r="G5" i="7"/>
  <c r="H5" i="7"/>
  <c r="E6" i="7"/>
  <c r="G6" i="7"/>
  <c r="H6" i="7"/>
  <c r="E7" i="7"/>
  <c r="G7" i="7"/>
  <c r="H7" i="7"/>
  <c r="E8" i="7"/>
  <c r="G8" i="7"/>
  <c r="H8" i="7"/>
  <c r="E9" i="7"/>
  <c r="G9" i="7"/>
  <c r="H9" i="7"/>
  <c r="E10" i="7"/>
  <c r="G10" i="7"/>
  <c r="H10" i="7"/>
  <c r="E11" i="7"/>
  <c r="G11" i="7"/>
  <c r="H11" i="7"/>
  <c r="E12" i="7"/>
  <c r="G12" i="7"/>
  <c r="H12" i="7"/>
  <c r="E13" i="7"/>
  <c r="G13" i="7"/>
  <c r="H13" i="7"/>
  <c r="E14" i="7"/>
  <c r="G14" i="7"/>
  <c r="H14" i="7"/>
  <c r="E15" i="7"/>
  <c r="G15" i="7"/>
  <c r="H15" i="7"/>
  <c r="E16" i="7"/>
  <c r="G16" i="7"/>
  <c r="H16" i="7"/>
  <c r="E17" i="7"/>
  <c r="G17" i="7"/>
  <c r="H17" i="7"/>
  <c r="E18" i="7"/>
  <c r="G18" i="7"/>
  <c r="H18" i="7"/>
  <c r="E19" i="7"/>
  <c r="G19" i="7"/>
  <c r="H19" i="7"/>
  <c r="E20" i="7"/>
  <c r="G20" i="7"/>
  <c r="H20" i="7"/>
  <c r="E21" i="7"/>
  <c r="G21" i="7"/>
  <c r="H21" i="7"/>
  <c r="E152" i="7"/>
  <c r="G152" i="7"/>
  <c r="H152" i="7"/>
  <c r="E22" i="7"/>
  <c r="G22" i="7"/>
  <c r="H22" i="7"/>
  <c r="E23" i="7"/>
  <c r="G23" i="7"/>
  <c r="H23" i="7"/>
  <c r="E24" i="7"/>
  <c r="G24" i="7"/>
  <c r="H24" i="7"/>
  <c r="E25" i="7"/>
  <c r="G25" i="7"/>
  <c r="H25" i="7"/>
  <c r="E26" i="7"/>
  <c r="G26" i="7"/>
  <c r="H26" i="7"/>
  <c r="E28" i="7"/>
  <c r="G28" i="7"/>
  <c r="H28" i="7"/>
  <c r="E29" i="7"/>
  <c r="G29" i="7"/>
  <c r="H29" i="7"/>
  <c r="E30" i="7"/>
  <c r="G30" i="7"/>
  <c r="H30" i="7"/>
  <c r="E31" i="7"/>
  <c r="G31" i="7"/>
  <c r="H31" i="7"/>
  <c r="E32" i="7"/>
  <c r="G32" i="7"/>
  <c r="H32" i="7"/>
  <c r="E33" i="7"/>
  <c r="G33" i="7"/>
  <c r="H33" i="7"/>
  <c r="E34" i="7"/>
  <c r="G34" i="7"/>
  <c r="H34" i="7"/>
  <c r="E35" i="7"/>
  <c r="G35" i="7"/>
  <c r="H35" i="7"/>
  <c r="E36" i="7"/>
  <c r="G36" i="7"/>
  <c r="H36" i="7"/>
  <c r="E37" i="7"/>
  <c r="G37" i="7"/>
  <c r="H37" i="7"/>
  <c r="E38" i="7"/>
  <c r="G38" i="7"/>
  <c r="H38" i="7"/>
  <c r="E39" i="7"/>
  <c r="G39" i="7"/>
  <c r="H39" i="7"/>
  <c r="E40" i="7"/>
  <c r="G40" i="7"/>
  <c r="H40" i="7"/>
  <c r="E41" i="7"/>
  <c r="G41" i="7"/>
  <c r="H41" i="7"/>
  <c r="E42" i="7"/>
  <c r="G42" i="7"/>
  <c r="H42" i="7"/>
  <c r="E43" i="7"/>
  <c r="G43" i="7"/>
  <c r="H43" i="7"/>
  <c r="E44" i="7"/>
  <c r="G44" i="7"/>
  <c r="H44" i="7"/>
  <c r="E45" i="7"/>
  <c r="G45" i="7"/>
  <c r="H45" i="7"/>
  <c r="E46" i="7"/>
  <c r="G46" i="7"/>
  <c r="H46" i="7"/>
  <c r="E47" i="7"/>
  <c r="G47" i="7"/>
  <c r="H47" i="7"/>
  <c r="E48" i="7"/>
  <c r="G48" i="7"/>
  <c r="H48" i="7"/>
  <c r="E49" i="7"/>
  <c r="G49" i="7"/>
  <c r="H49" i="7"/>
  <c r="E50" i="7"/>
  <c r="G50" i="7"/>
  <c r="H50" i="7"/>
  <c r="E51" i="7"/>
  <c r="G51" i="7"/>
  <c r="H51" i="7"/>
  <c r="E52" i="7"/>
  <c r="G52" i="7"/>
  <c r="H52" i="7"/>
  <c r="E53" i="7"/>
  <c r="G53" i="7"/>
  <c r="H53" i="7"/>
  <c r="E54" i="7"/>
  <c r="G54" i="7"/>
  <c r="H54" i="7"/>
  <c r="E55" i="7"/>
  <c r="G55" i="7"/>
  <c r="H55" i="7"/>
  <c r="E56" i="7"/>
  <c r="G56" i="7"/>
  <c r="H56" i="7"/>
  <c r="E57" i="7"/>
  <c r="G57" i="7"/>
  <c r="H57" i="7"/>
  <c r="E58" i="7"/>
  <c r="G58" i="7"/>
  <c r="H58" i="7"/>
  <c r="E59" i="7"/>
  <c r="G59" i="7"/>
  <c r="H59" i="7"/>
  <c r="E60" i="7"/>
  <c r="G60" i="7"/>
  <c r="H60" i="7"/>
  <c r="E61" i="7"/>
  <c r="G61" i="7"/>
  <c r="H61" i="7"/>
  <c r="E62" i="7"/>
  <c r="G62" i="7"/>
  <c r="H62" i="7"/>
  <c r="E63" i="7"/>
  <c r="G63" i="7"/>
  <c r="H63" i="7"/>
  <c r="E64" i="7"/>
  <c r="G64" i="7"/>
  <c r="H64" i="7"/>
  <c r="E65" i="7"/>
  <c r="G65" i="7"/>
  <c r="H65" i="7"/>
  <c r="E66" i="7"/>
  <c r="G66" i="7"/>
  <c r="H66" i="7"/>
  <c r="E67" i="7"/>
  <c r="G67" i="7"/>
  <c r="H67" i="7"/>
  <c r="E68" i="7"/>
  <c r="G68" i="7"/>
  <c r="H68" i="7"/>
  <c r="E69" i="7"/>
  <c r="G69" i="7"/>
  <c r="H69" i="7"/>
  <c r="E70" i="7"/>
  <c r="G70" i="7"/>
  <c r="H70" i="7"/>
  <c r="E71" i="7"/>
  <c r="G71" i="7"/>
  <c r="H71" i="7"/>
  <c r="E72" i="7"/>
  <c r="G72" i="7"/>
  <c r="H72" i="7"/>
  <c r="E73" i="7"/>
  <c r="G73" i="7"/>
  <c r="H73" i="7"/>
  <c r="E74" i="7"/>
  <c r="G74" i="7"/>
  <c r="H74" i="7"/>
  <c r="E75" i="7"/>
  <c r="G75" i="7"/>
  <c r="H75" i="7"/>
  <c r="E76" i="7"/>
  <c r="G76" i="7"/>
  <c r="H76" i="7"/>
  <c r="E77" i="7"/>
  <c r="G77" i="7"/>
  <c r="H77" i="7"/>
  <c r="E78" i="7"/>
  <c r="G78" i="7"/>
  <c r="H78" i="7"/>
  <c r="E79" i="7"/>
  <c r="G79" i="7"/>
  <c r="H79" i="7"/>
  <c r="E80" i="7"/>
  <c r="G80" i="7"/>
  <c r="H80" i="7"/>
  <c r="E81" i="7"/>
  <c r="G81" i="7"/>
  <c r="H81" i="7"/>
  <c r="E82" i="7"/>
  <c r="G82" i="7"/>
  <c r="H82" i="7"/>
  <c r="E83" i="7"/>
  <c r="G83" i="7"/>
  <c r="H83" i="7"/>
  <c r="E84" i="7"/>
  <c r="G84" i="7"/>
  <c r="H84" i="7"/>
  <c r="E85" i="7"/>
  <c r="G85" i="7"/>
  <c r="H85" i="7"/>
  <c r="E86" i="7"/>
  <c r="G86" i="7"/>
  <c r="H86" i="7"/>
  <c r="E87" i="7"/>
  <c r="G87" i="7"/>
  <c r="H87" i="7"/>
  <c r="E88" i="7"/>
  <c r="G88" i="7"/>
  <c r="H88" i="7"/>
  <c r="E89" i="7"/>
  <c r="G89" i="7"/>
  <c r="H89" i="7"/>
  <c r="E90" i="7"/>
  <c r="G90" i="7"/>
  <c r="H90" i="7"/>
  <c r="E91" i="7"/>
  <c r="G91" i="7"/>
  <c r="H91" i="7"/>
  <c r="E92" i="7"/>
  <c r="G92" i="7"/>
  <c r="H92" i="7"/>
  <c r="E93" i="7"/>
  <c r="G93" i="7"/>
  <c r="H93" i="7"/>
  <c r="E94" i="7"/>
  <c r="G94" i="7"/>
  <c r="H94" i="7"/>
  <c r="E95" i="7"/>
  <c r="G95" i="7"/>
  <c r="H95" i="7"/>
  <c r="E96" i="7"/>
  <c r="G96" i="7"/>
  <c r="H96" i="7"/>
  <c r="E97" i="7"/>
  <c r="G97" i="7"/>
  <c r="H97" i="7"/>
  <c r="E98" i="7"/>
  <c r="G98" i="7"/>
  <c r="H98" i="7"/>
  <c r="E99" i="7"/>
  <c r="G99" i="7"/>
  <c r="H99" i="7"/>
  <c r="E100" i="7"/>
  <c r="G100" i="7"/>
  <c r="H100" i="7"/>
  <c r="E101" i="7"/>
  <c r="G101" i="7"/>
  <c r="H101" i="7"/>
  <c r="E102" i="7"/>
  <c r="G102" i="7"/>
  <c r="H102" i="7"/>
  <c r="E103" i="7"/>
  <c r="G103" i="7"/>
  <c r="H103" i="7"/>
  <c r="E104" i="7"/>
  <c r="G104" i="7"/>
  <c r="H104" i="7"/>
  <c r="E105" i="7"/>
  <c r="G105" i="7"/>
  <c r="H105" i="7"/>
  <c r="E106" i="7"/>
  <c r="G106" i="7"/>
  <c r="H106" i="7"/>
  <c r="E107" i="7"/>
  <c r="G107" i="7"/>
  <c r="H107" i="7"/>
  <c r="E108" i="7"/>
  <c r="G108" i="7"/>
  <c r="H108" i="7"/>
  <c r="E109" i="7"/>
  <c r="G109" i="7"/>
  <c r="H109" i="7"/>
  <c r="E110" i="7"/>
  <c r="G110" i="7"/>
  <c r="H110" i="7"/>
  <c r="E111" i="7"/>
  <c r="G111" i="7"/>
  <c r="H111" i="7"/>
  <c r="E112" i="7"/>
  <c r="G112" i="7"/>
  <c r="H112" i="7"/>
  <c r="E113" i="7"/>
  <c r="G113" i="7"/>
  <c r="H113" i="7"/>
  <c r="E114" i="7"/>
  <c r="G114" i="7"/>
  <c r="H114" i="7"/>
  <c r="E115" i="7"/>
  <c r="G115" i="7"/>
  <c r="H115" i="7"/>
  <c r="E116" i="7"/>
  <c r="G116" i="7"/>
  <c r="H116" i="7"/>
  <c r="E117" i="7"/>
  <c r="G117" i="7"/>
  <c r="H117" i="7"/>
  <c r="E118" i="7"/>
  <c r="G118" i="7"/>
  <c r="H118" i="7"/>
  <c r="E119" i="7"/>
  <c r="G119" i="7"/>
  <c r="H119" i="7"/>
  <c r="E120" i="7"/>
  <c r="G120" i="7"/>
  <c r="H120" i="7"/>
  <c r="E121" i="7"/>
  <c r="G121" i="7"/>
  <c r="H121" i="7"/>
  <c r="E122" i="7"/>
  <c r="G122" i="7"/>
  <c r="H122" i="7"/>
  <c r="E123" i="7"/>
  <c r="G123" i="7"/>
  <c r="H123" i="7"/>
  <c r="E124" i="7"/>
  <c r="G124" i="7"/>
  <c r="H124" i="7"/>
  <c r="E125" i="7"/>
  <c r="G125" i="7"/>
  <c r="H125" i="7"/>
  <c r="E126" i="7"/>
  <c r="G126" i="7"/>
  <c r="H126" i="7"/>
  <c r="E127" i="7"/>
  <c r="G127" i="7"/>
  <c r="H127" i="7"/>
  <c r="E128" i="7"/>
  <c r="G128" i="7"/>
  <c r="H128" i="7"/>
  <c r="E129" i="7"/>
  <c r="G129" i="7"/>
  <c r="H129" i="7"/>
  <c r="E130" i="7"/>
  <c r="G130" i="7"/>
  <c r="H130" i="7"/>
  <c r="E131" i="7"/>
  <c r="G131" i="7"/>
  <c r="H131" i="7"/>
  <c r="E132" i="7"/>
  <c r="G132" i="7"/>
  <c r="H132" i="7"/>
  <c r="E133" i="7"/>
  <c r="G133" i="7"/>
  <c r="H133" i="7"/>
  <c r="E134" i="7"/>
  <c r="G134" i="7"/>
  <c r="H134" i="7"/>
  <c r="E135" i="7"/>
  <c r="G135" i="7"/>
  <c r="H135" i="7"/>
  <c r="E136" i="7"/>
  <c r="G136" i="7"/>
  <c r="H136" i="7"/>
  <c r="E137" i="7"/>
  <c r="G137" i="7"/>
  <c r="H137" i="7"/>
  <c r="E138" i="7"/>
  <c r="G138" i="7"/>
  <c r="H138" i="7"/>
  <c r="E139" i="7"/>
  <c r="G139" i="7"/>
  <c r="H139" i="7"/>
  <c r="E140" i="7"/>
  <c r="G140" i="7"/>
  <c r="H140" i="7"/>
  <c r="E141" i="7"/>
  <c r="G141" i="7"/>
  <c r="H141" i="7"/>
  <c r="E142" i="7"/>
  <c r="G142" i="7"/>
  <c r="H142" i="7"/>
  <c r="E143" i="7"/>
  <c r="G143" i="7"/>
  <c r="H143" i="7"/>
  <c r="E144" i="7"/>
  <c r="G144" i="7"/>
  <c r="H144" i="7"/>
  <c r="E145" i="7"/>
  <c r="G145" i="7"/>
  <c r="H145" i="7"/>
  <c r="E146" i="7"/>
  <c r="G146" i="7"/>
  <c r="H146" i="7"/>
  <c r="E147" i="7"/>
  <c r="G147" i="7"/>
  <c r="H147" i="7"/>
  <c r="E148" i="7"/>
  <c r="G148" i="7"/>
  <c r="H148" i="7"/>
  <c r="E149" i="7"/>
  <c r="G149" i="7"/>
  <c r="H149" i="7"/>
  <c r="E150" i="7"/>
  <c r="G150" i="7"/>
  <c r="H150" i="7"/>
  <c r="E151" i="7"/>
  <c r="G151" i="7"/>
  <c r="H151" i="7"/>
  <c r="E27" i="7"/>
  <c r="G27" i="7"/>
  <c r="H27" i="7"/>
  <c r="E153" i="7"/>
  <c r="G153" i="7"/>
  <c r="H153" i="7"/>
  <c r="E154" i="7"/>
  <c r="G154" i="7"/>
  <c r="H154" i="7"/>
  <c r="E155" i="7"/>
  <c r="G155" i="7"/>
  <c r="H155" i="7"/>
  <c r="E156" i="7"/>
  <c r="G156" i="7"/>
  <c r="H156" i="7"/>
  <c r="E157" i="7"/>
  <c r="G157" i="7"/>
  <c r="H157" i="7"/>
  <c r="E158" i="7"/>
  <c r="G158" i="7"/>
  <c r="H158" i="7"/>
  <c r="E159" i="7"/>
  <c r="G159" i="7"/>
  <c r="H159" i="7"/>
  <c r="E160" i="7"/>
  <c r="G160" i="7"/>
  <c r="H160" i="7"/>
  <c r="E161" i="7"/>
  <c r="G161" i="7"/>
  <c r="H161" i="7"/>
  <c r="E162" i="7"/>
  <c r="G162" i="7"/>
  <c r="H162" i="7"/>
  <c r="E163" i="7"/>
  <c r="G163" i="7"/>
  <c r="H163" i="7"/>
  <c r="E164" i="7"/>
  <c r="G164" i="7"/>
  <c r="H164" i="7"/>
  <c r="E165" i="7"/>
  <c r="G165" i="7"/>
  <c r="H165" i="7"/>
  <c r="E166" i="7"/>
  <c r="G166" i="7"/>
  <c r="H166" i="7"/>
  <c r="E167" i="7"/>
  <c r="G167" i="7"/>
  <c r="H167" i="7"/>
  <c r="E168" i="7"/>
  <c r="G168" i="7"/>
  <c r="H168" i="7"/>
  <c r="E169" i="7"/>
  <c r="G169" i="7"/>
  <c r="H169" i="7"/>
  <c r="E170" i="7"/>
  <c r="G170" i="7"/>
  <c r="H170" i="7"/>
  <c r="E171" i="7"/>
  <c r="G171" i="7"/>
  <c r="H171" i="7"/>
  <c r="E172" i="7"/>
  <c r="G172" i="7"/>
  <c r="H172" i="7"/>
  <c r="E173" i="7"/>
  <c r="G173" i="7"/>
  <c r="H173" i="7"/>
  <c r="E174" i="7"/>
  <c r="G174" i="7"/>
  <c r="H174" i="7"/>
  <c r="E3" i="7"/>
  <c r="G3" i="7"/>
  <c r="H3" i="7"/>
  <c r="D12" i="8" l="1"/>
  <c r="L12" i="8" s="1"/>
  <c r="D12" i="1"/>
  <c r="L12" i="1" s="1"/>
  <c r="S7" i="1" l="1"/>
  <c r="K27" i="1" l="1"/>
  <c r="K26" i="1"/>
  <c r="K25" i="1"/>
  <c r="F11" i="1" s="1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L11" i="1" l="1"/>
</calcChain>
</file>

<file path=xl/sharedStrings.xml><?xml version="1.0" encoding="utf-8"?>
<sst xmlns="http://schemas.openxmlformats.org/spreadsheetml/2006/main" count="1015" uniqueCount="321">
  <si>
    <t>年　　月　　日</t>
    <rPh sb="0" eb="1">
      <t>ネン</t>
    </rPh>
    <rPh sb="3" eb="4">
      <t>ガツ</t>
    </rPh>
    <rPh sb="6" eb="7">
      <t>ニチ</t>
    </rPh>
    <phoneticPr fontId="1"/>
  </si>
  <si>
    <t>（２）コース</t>
    <phoneticPr fontId="1"/>
  </si>
  <si>
    <t>＜ファイル名＞</t>
    <rPh sb="5" eb="6">
      <t>メイ</t>
    </rPh>
    <phoneticPr fontId="1"/>
  </si>
  <si>
    <t>2024年度（第9期）国・地域コード/奨学金・留学準備金</t>
    <rPh sb="4" eb="6">
      <t>ネンド</t>
    </rPh>
    <rPh sb="7" eb="8">
      <t>ダイ</t>
    </rPh>
    <rPh sb="9" eb="10">
      <t>キ</t>
    </rPh>
    <rPh sb="11" eb="12">
      <t>クニ</t>
    </rPh>
    <rPh sb="13" eb="15">
      <t>チイキ</t>
    </rPh>
    <rPh sb="19" eb="22">
      <t>ショウガクキン</t>
    </rPh>
    <rPh sb="23" eb="28">
      <t>リュウガクジュンビキン</t>
    </rPh>
    <phoneticPr fontId="14"/>
  </si>
  <si>
    <t>国・地域コード</t>
    <rPh sb="0" eb="1">
      <t>クニ</t>
    </rPh>
    <rPh sb="2" eb="4">
      <t>チイキ</t>
    </rPh>
    <phoneticPr fontId="18"/>
  </si>
  <si>
    <t>国・地域名</t>
    <rPh sb="0" eb="1">
      <t>クニ</t>
    </rPh>
    <rPh sb="2" eb="4">
      <t>チイキ</t>
    </rPh>
    <rPh sb="4" eb="5">
      <t>メイ</t>
    </rPh>
    <phoneticPr fontId="18"/>
  </si>
  <si>
    <t>地域</t>
    <rPh sb="0" eb="2">
      <t>チイキ</t>
    </rPh>
    <phoneticPr fontId="14"/>
  </si>
  <si>
    <t>奨学金単価</t>
    <rPh sb="0" eb="3">
      <t>ショウガクキン</t>
    </rPh>
    <rPh sb="3" eb="5">
      <t>タンカ</t>
    </rPh>
    <phoneticPr fontId="14"/>
  </si>
  <si>
    <t>留学準備金の地域区分</t>
    <rPh sb="0" eb="5">
      <t>リュウガクジュンビキン</t>
    </rPh>
    <rPh sb="6" eb="8">
      <t>チイキ</t>
    </rPh>
    <rPh sb="8" eb="10">
      <t>クブン</t>
    </rPh>
    <phoneticPr fontId="14"/>
  </si>
  <si>
    <t>留学準備金</t>
    <rPh sb="0" eb="5">
      <t>リュウガクジュンビキン</t>
    </rPh>
    <phoneticPr fontId="14"/>
  </si>
  <si>
    <t>16万円除外国</t>
    <rPh sb="2" eb="4">
      <t>マンエン</t>
    </rPh>
    <rPh sb="4" eb="7">
      <t>ジョガイコク</t>
    </rPh>
    <phoneticPr fontId="14"/>
  </si>
  <si>
    <t>留学準備金</t>
    <rPh sb="0" eb="5">
      <t>リュウガクジュンビキン</t>
    </rPh>
    <phoneticPr fontId="1"/>
  </si>
  <si>
    <t>アジア</t>
    <phoneticPr fontId="18"/>
  </si>
  <si>
    <t>台湾</t>
  </si>
  <si>
    <t>アジア</t>
  </si>
  <si>
    <t>アジア地域</t>
    <rPh sb="3" eb="5">
      <t>チイキ</t>
    </rPh>
    <phoneticPr fontId="14"/>
  </si>
  <si>
    <t>バングラデシュ</t>
  </si>
  <si>
    <t>ブータン</t>
  </si>
  <si>
    <t>ブルネイ</t>
  </si>
  <si>
    <t>カンボジア</t>
  </si>
  <si>
    <t>中国</t>
  </si>
  <si>
    <t>香港</t>
  </si>
  <si>
    <t>インド</t>
  </si>
  <si>
    <t>インドネシア</t>
  </si>
  <si>
    <t>大韓民国</t>
  </si>
  <si>
    <t>ラオス</t>
  </si>
  <si>
    <t>マカオ</t>
  </si>
  <si>
    <t>マレーシア</t>
  </si>
  <si>
    <t>モンゴル</t>
  </si>
  <si>
    <t>ミャンマー</t>
  </si>
  <si>
    <t>ネパール</t>
  </si>
  <si>
    <t>パキスタン</t>
  </si>
  <si>
    <t>フィリピン</t>
  </si>
  <si>
    <t>シンガポール</t>
    <phoneticPr fontId="14"/>
  </si>
  <si>
    <t>アジア</t>
    <phoneticPr fontId="14"/>
  </si>
  <si>
    <t>スリランカ</t>
  </si>
  <si>
    <t>タイ</t>
  </si>
  <si>
    <t>ベトナム</t>
  </si>
  <si>
    <t>東ティモール</t>
  </si>
  <si>
    <t>モルディブ</t>
  </si>
  <si>
    <t>中南米</t>
  </si>
  <si>
    <t>アルゼンチン</t>
    <phoneticPr fontId="14"/>
  </si>
  <si>
    <t>ボリビア</t>
    <phoneticPr fontId="14"/>
  </si>
  <si>
    <t>ブラジル</t>
    <phoneticPr fontId="14"/>
  </si>
  <si>
    <t>チリ</t>
  </si>
  <si>
    <t>コロンビア</t>
  </si>
  <si>
    <t>コスタリカ</t>
    <phoneticPr fontId="14"/>
  </si>
  <si>
    <t>キューバ</t>
  </si>
  <si>
    <t>ドミニカ共和国</t>
  </si>
  <si>
    <t>エクアドル</t>
    <phoneticPr fontId="14"/>
  </si>
  <si>
    <t>エルサルバドル</t>
  </si>
  <si>
    <t>グアテマラ</t>
    <phoneticPr fontId="14"/>
  </si>
  <si>
    <t>ホンジュラス</t>
    <phoneticPr fontId="14"/>
  </si>
  <si>
    <t>ジャマイカ</t>
    <phoneticPr fontId="14"/>
  </si>
  <si>
    <t>メキシコ</t>
    <phoneticPr fontId="14"/>
  </si>
  <si>
    <t>ニカラグア</t>
    <phoneticPr fontId="14"/>
  </si>
  <si>
    <t>パナマ</t>
    <phoneticPr fontId="14"/>
  </si>
  <si>
    <t>パラグアイ</t>
    <phoneticPr fontId="14"/>
  </si>
  <si>
    <t>ペルー</t>
    <phoneticPr fontId="14"/>
  </si>
  <si>
    <t>トリニダード・トバゴ</t>
    <phoneticPr fontId="14"/>
  </si>
  <si>
    <t>ウルグアイ</t>
    <phoneticPr fontId="14"/>
  </si>
  <si>
    <t>ベネズエラ</t>
    <phoneticPr fontId="14"/>
  </si>
  <si>
    <t>ハイチ</t>
  </si>
  <si>
    <t>中近東</t>
    <phoneticPr fontId="18"/>
  </si>
  <si>
    <t>バーレーン</t>
    <phoneticPr fontId="14"/>
  </si>
  <si>
    <t>中近東</t>
  </si>
  <si>
    <t>イラン</t>
    <phoneticPr fontId="14"/>
  </si>
  <si>
    <t>イラク</t>
  </si>
  <si>
    <t>イスラエル</t>
  </si>
  <si>
    <t>ヨルダン</t>
  </si>
  <si>
    <t>クウェート</t>
  </si>
  <si>
    <t>レバノン</t>
  </si>
  <si>
    <t>オマーン</t>
  </si>
  <si>
    <t>カタール</t>
  </si>
  <si>
    <t>サウジアラビア</t>
  </si>
  <si>
    <t>シリア</t>
  </si>
  <si>
    <t>トルコ</t>
  </si>
  <si>
    <t>アラブ首長国連邦</t>
  </si>
  <si>
    <t>イエメン</t>
  </si>
  <si>
    <t>パレスチナ</t>
    <phoneticPr fontId="14"/>
  </si>
  <si>
    <t>アフガニスタン</t>
    <phoneticPr fontId="14"/>
  </si>
  <si>
    <t>アフリカ</t>
    <phoneticPr fontId="18"/>
  </si>
  <si>
    <t>アルジェリア</t>
    <phoneticPr fontId="14"/>
  </si>
  <si>
    <t>アフリカ</t>
  </si>
  <si>
    <t>カメルーン</t>
    <phoneticPr fontId="14"/>
  </si>
  <si>
    <t>コンゴ共和国</t>
  </si>
  <si>
    <t>コートジボワール</t>
    <phoneticPr fontId="14"/>
  </si>
  <si>
    <t>エジプト</t>
  </si>
  <si>
    <t>エチオピア</t>
  </si>
  <si>
    <t>ガボン</t>
    <phoneticPr fontId="14"/>
  </si>
  <si>
    <t>ガーナ</t>
  </si>
  <si>
    <t>ギニア</t>
  </si>
  <si>
    <t>ケニア</t>
  </si>
  <si>
    <t>リベリア</t>
  </si>
  <si>
    <t>リビア</t>
  </si>
  <si>
    <t>マダガスカル</t>
  </si>
  <si>
    <t>モーリタニア</t>
  </si>
  <si>
    <t>モロッコ</t>
  </si>
  <si>
    <t>ナイジェリア</t>
  </si>
  <si>
    <t>セネガル</t>
  </si>
  <si>
    <t>南アフリカ</t>
  </si>
  <si>
    <t>スーダン共和国</t>
  </si>
  <si>
    <t>タンザニア</t>
  </si>
  <si>
    <t>チュニジア</t>
  </si>
  <si>
    <t>コンゴ民主共和国</t>
  </si>
  <si>
    <t>ザンビア</t>
  </si>
  <si>
    <t>ジンバブエ</t>
  </si>
  <si>
    <t>チャド</t>
  </si>
  <si>
    <t>ウガンダ</t>
  </si>
  <si>
    <t>ボツワナ</t>
  </si>
  <si>
    <t>南スーダン共和国</t>
  </si>
  <si>
    <t>シエラレオネ</t>
  </si>
  <si>
    <t>モザンビーク</t>
  </si>
  <si>
    <t>ベナン共和国</t>
    <rPh sb="3" eb="6">
      <t>キョウワコク</t>
    </rPh>
    <phoneticPr fontId="20"/>
  </si>
  <si>
    <t>ガンビア</t>
    <phoneticPr fontId="14"/>
  </si>
  <si>
    <t>ナミビア</t>
    <phoneticPr fontId="14"/>
  </si>
  <si>
    <t>ニジェール</t>
    <phoneticPr fontId="14"/>
  </si>
  <si>
    <t>マラウイ</t>
    <phoneticPr fontId="14"/>
  </si>
  <si>
    <t>ジブチ</t>
    <phoneticPr fontId="14"/>
  </si>
  <si>
    <t>ルワンダ</t>
    <phoneticPr fontId="14"/>
  </si>
  <si>
    <t>ブルンジ</t>
  </si>
  <si>
    <t>レソト</t>
    <phoneticPr fontId="14"/>
  </si>
  <si>
    <t>北米</t>
    <phoneticPr fontId="18"/>
  </si>
  <si>
    <t>カナダ</t>
  </si>
  <si>
    <t>北米</t>
  </si>
  <si>
    <t>アメリカ合衆国</t>
    <phoneticPr fontId="14"/>
  </si>
  <si>
    <t>オセアニア</t>
    <phoneticPr fontId="18"/>
  </si>
  <si>
    <t>オーストラリア</t>
  </si>
  <si>
    <t>オセアニア</t>
  </si>
  <si>
    <t>ニュージーランド</t>
  </si>
  <si>
    <t>パプアニューギニア</t>
  </si>
  <si>
    <t>パラオ</t>
  </si>
  <si>
    <t>マーシャル諸島</t>
  </si>
  <si>
    <t>ミクロネシア</t>
  </si>
  <si>
    <t>フィジー諸島</t>
  </si>
  <si>
    <t>キリバス</t>
  </si>
  <si>
    <t>ナウル</t>
  </si>
  <si>
    <t>ソロモン諸島</t>
  </si>
  <si>
    <t>トンガ</t>
  </si>
  <si>
    <t>ツバル</t>
  </si>
  <si>
    <t>バヌアツ</t>
  </si>
  <si>
    <t>サモア</t>
  </si>
  <si>
    <t>クック諸島</t>
  </si>
  <si>
    <t>ニウエ</t>
  </si>
  <si>
    <t>トケラウ諸島</t>
  </si>
  <si>
    <t>ニューカレドニア</t>
  </si>
  <si>
    <t>ヨーロッパ</t>
    <phoneticPr fontId="18"/>
  </si>
  <si>
    <t>アルバニア</t>
    <phoneticPr fontId="14"/>
  </si>
  <si>
    <t>ヨーロッパ</t>
  </si>
  <si>
    <t>●</t>
    <phoneticPr fontId="14"/>
  </si>
  <si>
    <t>オーストリア</t>
  </si>
  <si>
    <t>エストニア</t>
    <phoneticPr fontId="14"/>
  </si>
  <si>
    <t>ラトビア</t>
    <phoneticPr fontId="14"/>
  </si>
  <si>
    <t>リトアニア</t>
  </si>
  <si>
    <t>●</t>
  </si>
  <si>
    <t>ベルギー</t>
    <phoneticPr fontId="14"/>
  </si>
  <si>
    <t>ブルガリア</t>
    <phoneticPr fontId="14"/>
  </si>
  <si>
    <t>ベラルーシ</t>
    <phoneticPr fontId="14"/>
  </si>
  <si>
    <t>カザフスタン</t>
  </si>
  <si>
    <t>ウクライナ</t>
    <phoneticPr fontId="14"/>
  </si>
  <si>
    <t>ウズベキスタン</t>
  </si>
  <si>
    <t>クロアチア</t>
  </si>
  <si>
    <t>チェコ</t>
  </si>
  <si>
    <t>デンマーク</t>
  </si>
  <si>
    <t>フィンランド</t>
  </si>
  <si>
    <t>フランス</t>
  </si>
  <si>
    <t>ドイツ</t>
    <phoneticPr fontId="14"/>
  </si>
  <si>
    <t>ギリシャ</t>
  </si>
  <si>
    <t>ハンガリー</t>
  </si>
  <si>
    <t>アイスランド</t>
  </si>
  <si>
    <t>アイルランド</t>
  </si>
  <si>
    <t>イタリア</t>
  </si>
  <si>
    <t>ルクセンブルク</t>
    <phoneticPr fontId="14"/>
  </si>
  <si>
    <t>マルタ</t>
  </si>
  <si>
    <t>北マケドニア</t>
    <rPh sb="0" eb="1">
      <t>キタ</t>
    </rPh>
    <phoneticPr fontId="14"/>
  </si>
  <si>
    <t>オランダ</t>
  </si>
  <si>
    <t>ノルウェー</t>
  </si>
  <si>
    <t>ポーランド</t>
  </si>
  <si>
    <t>ポルトガル</t>
  </si>
  <si>
    <t>ルーマニア</t>
  </si>
  <si>
    <t>ロシア</t>
  </si>
  <si>
    <t>スロバキア</t>
  </si>
  <si>
    <t>スロベニア</t>
  </si>
  <si>
    <t>スペイン</t>
    <phoneticPr fontId="14"/>
  </si>
  <si>
    <t>スウェーデン</t>
  </si>
  <si>
    <t>スイス</t>
  </si>
  <si>
    <t>英国</t>
  </si>
  <si>
    <t>セルビア</t>
  </si>
  <si>
    <t>ボスニア・ヘルツェゴビナ</t>
    <phoneticPr fontId="14"/>
  </si>
  <si>
    <t>キルギス</t>
  </si>
  <si>
    <t>タジキスタン</t>
  </si>
  <si>
    <t>モンテネグロ</t>
  </si>
  <si>
    <t>アゼルバイジャン</t>
  </si>
  <si>
    <t>リヒテンシュタイン</t>
  </si>
  <si>
    <t>ジョージア</t>
    <phoneticPr fontId="18"/>
  </si>
  <si>
    <t>アルメニア</t>
    <phoneticPr fontId="14"/>
  </si>
  <si>
    <t>コソボ</t>
  </si>
  <si>
    <t>トルクメニスタン</t>
  </si>
  <si>
    <t>モルドバ</t>
    <phoneticPr fontId="14"/>
  </si>
  <si>
    <t>キプロス</t>
    <phoneticPr fontId="14"/>
  </si>
  <si>
    <t>その他</t>
    <rPh sb="2" eb="3">
      <t>タ</t>
    </rPh>
    <phoneticPr fontId="14"/>
  </si>
  <si>
    <t>000</t>
    <phoneticPr fontId="14"/>
  </si>
  <si>
    <t>000</t>
  </si>
  <si>
    <t>２．派遣留学生情報</t>
    <phoneticPr fontId="1"/>
  </si>
  <si>
    <t>選択してください</t>
    <rPh sb="0" eb="2">
      <t>センタク</t>
    </rPh>
    <phoneticPr fontId="14"/>
  </si>
  <si>
    <t>３．留学先国・地域</t>
    <rPh sb="2" eb="6">
      <t>リュウガクサキクニ</t>
    </rPh>
    <rPh sb="7" eb="9">
      <t>チイキ</t>
    </rPh>
    <phoneticPr fontId="1"/>
  </si>
  <si>
    <r>
      <t>1か国目　</t>
    </r>
    <r>
      <rPr>
        <sz val="10.5"/>
        <color rgb="FFFF0000"/>
        <rFont val="BIZ UDP明朝 Medium"/>
        <family val="1"/>
        <charset val="128"/>
      </rPr>
      <t>【必須】</t>
    </r>
    <rPh sb="2" eb="3">
      <t>クニ</t>
    </rPh>
    <rPh sb="3" eb="4">
      <t>メ</t>
    </rPh>
    <rPh sb="6" eb="8">
      <t>ヒッス</t>
    </rPh>
    <phoneticPr fontId="1"/>
  </si>
  <si>
    <t>その他の地域</t>
    <rPh sb="2" eb="3">
      <t>タ</t>
    </rPh>
    <rPh sb="4" eb="6">
      <t>チイキ</t>
    </rPh>
    <phoneticPr fontId="14"/>
  </si>
  <si>
    <t>２か国目　【該当者のみ】</t>
    <rPh sb="2" eb="3">
      <t>クニ</t>
    </rPh>
    <rPh sb="3" eb="4">
      <t>メ</t>
    </rPh>
    <rPh sb="6" eb="9">
      <t>ガイトウシャ</t>
    </rPh>
    <phoneticPr fontId="1"/>
  </si>
  <si>
    <t>3か国目　【該当者のみ】</t>
    <rPh sb="2" eb="3">
      <t>クニ</t>
    </rPh>
    <rPh sb="3" eb="4">
      <t>メ</t>
    </rPh>
    <phoneticPr fontId="1"/>
  </si>
  <si>
    <t>円</t>
    <rPh sb="0" eb="1">
      <t>エン</t>
    </rPh>
    <phoneticPr fontId="1"/>
  </si>
  <si>
    <t>無し</t>
    <rPh sb="0" eb="1">
      <t>ナ</t>
    </rPh>
    <phoneticPr fontId="1"/>
  </si>
  <si>
    <t>-</t>
    <phoneticPr fontId="1"/>
  </si>
  <si>
    <t>（１）通知番号</t>
    <phoneticPr fontId="1"/>
  </si>
  <si>
    <t>（３）氏名</t>
    <rPh sb="3" eb="5">
      <t>シメイ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</si>
  <si>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</si>
  <si>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</si>
  <si>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※提出の際は、上記のファイル名を設定してください。</t>
    <rPh sb="1" eb="3">
      <t>テイシュツ</t>
    </rPh>
    <rPh sb="4" eb="5">
      <t>サイ</t>
    </rPh>
    <rPh sb="7" eb="9">
      <t>ジョウキ</t>
    </rPh>
    <rPh sb="14" eb="15">
      <t>メイ</t>
    </rPh>
    <rPh sb="16" eb="18">
      <t>セッテイ</t>
    </rPh>
    <phoneticPr fontId="1"/>
  </si>
  <si>
    <t>４．日本出発日（予定）</t>
    <rPh sb="2" eb="4">
      <t>ニホン</t>
    </rPh>
    <rPh sb="4" eb="7">
      <t>シュッパツビ</t>
    </rPh>
    <rPh sb="8" eb="10">
      <t>ヨテイ</t>
    </rPh>
    <phoneticPr fontId="1"/>
  </si>
  <si>
    <t>年月日（yyyy/mm/dd）</t>
    <rPh sb="0" eb="3">
      <t>ネンガッピ</t>
    </rPh>
    <phoneticPr fontId="1"/>
  </si>
  <si>
    <t>【様式A】</t>
    <rPh sb="1" eb="3">
      <t>ヨウシキ</t>
    </rPh>
    <phoneticPr fontId="1"/>
  </si>
  <si>
    <t>マイ探究コース</t>
  </si>
  <si>
    <t>飛立</t>
    <rPh sb="0" eb="1">
      <t>ト</t>
    </rPh>
    <rPh sb="1" eb="2">
      <t>タ</t>
    </rPh>
    <phoneticPr fontId="1"/>
  </si>
  <si>
    <t>太郎</t>
    <rPh sb="0" eb="2">
      <t>タロウ</t>
    </rPh>
    <phoneticPr fontId="1"/>
  </si>
  <si>
    <t>191@シンガポール</t>
  </si>
  <si>
    <t>601@オーストラリア</t>
  </si>
  <si>
    <t>応募時の留学準備金地域区分</t>
    <rPh sb="0" eb="3">
      <t>オウボジ</t>
    </rPh>
    <rPh sb="4" eb="9">
      <t>リュウガクジュンビキン</t>
    </rPh>
    <rPh sb="9" eb="13">
      <t>チイキクブン</t>
    </rPh>
    <phoneticPr fontId="1"/>
  </si>
  <si>
    <t>無</t>
  </si>
  <si>
    <t>アジア地域</t>
    <rPh sb="3" eb="5">
      <t>チイキ</t>
    </rPh>
    <phoneticPr fontId="1"/>
  </si>
  <si>
    <t>その他の地域</t>
    <rPh sb="2" eb="3">
      <t>タ</t>
    </rPh>
    <rPh sb="4" eb="6">
      <t>チイキ</t>
    </rPh>
    <phoneticPr fontId="1"/>
  </si>
  <si>
    <t>非表示列</t>
    <rPh sb="0" eb="3">
      <t>ヒヒョウジ</t>
    </rPh>
    <rPh sb="3" eb="4">
      <t>レツ</t>
    </rPh>
    <phoneticPr fontId="1"/>
  </si>
  <si>
    <t>地域区分の変更の有無</t>
    <rPh sb="0" eb="4">
      <t>チイキクブン</t>
    </rPh>
    <rPh sb="5" eb="7">
      <t>ヘンコウ</t>
    </rPh>
    <rPh sb="8" eb="10">
      <t>ウム</t>
    </rPh>
    <phoneticPr fontId="1"/>
  </si>
  <si>
    <t>実際の留学先国・地域</t>
    <rPh sb="0" eb="2">
      <t>ジッサイ</t>
    </rPh>
    <rPh sb="3" eb="6">
      <t>リュウガクサキ</t>
    </rPh>
    <rPh sb="6" eb="7">
      <t>クニ</t>
    </rPh>
    <rPh sb="8" eb="10">
      <t>チイキ</t>
    </rPh>
    <phoneticPr fontId="1"/>
  </si>
  <si>
    <r>
      <rPr>
        <sz val="10"/>
        <color rgb="FFFF0000"/>
        <rFont val="BIZ UDP明朝 Medium"/>
        <family val="1"/>
        <charset val="128"/>
      </rPr>
      <t>※応募時の留学計画から留学先国・地域を変更する（追加・削減を含む）場合、変更申請（再審査）が必要です。</t>
    </r>
    <r>
      <rPr>
        <sz val="10"/>
        <color theme="1"/>
        <rFont val="BIZ UDP明朝 Medium"/>
        <family val="1"/>
        <charset val="128"/>
      </rPr>
      <t xml:space="preserve">
　本支給申請書をもって変更が承認されるわけではありませんので、御注意ください。</t>
    </r>
    <rPh sb="1" eb="3">
      <t>オウボ</t>
    </rPh>
    <rPh sb="3" eb="4">
      <t>トキ</t>
    </rPh>
    <rPh sb="5" eb="7">
      <t>リュウガク</t>
    </rPh>
    <rPh sb="7" eb="9">
      <t>ケイカク</t>
    </rPh>
    <rPh sb="11" eb="14">
      <t>リュウガクサキ</t>
    </rPh>
    <rPh sb="14" eb="15">
      <t>クニ</t>
    </rPh>
    <rPh sb="16" eb="18">
      <t>チイキ</t>
    </rPh>
    <rPh sb="19" eb="21">
      <t>ヘンコウ</t>
    </rPh>
    <rPh sb="24" eb="26">
      <t>ツイカ</t>
    </rPh>
    <rPh sb="27" eb="29">
      <t>サクゲン</t>
    </rPh>
    <rPh sb="30" eb="31">
      <t>フク</t>
    </rPh>
    <rPh sb="33" eb="35">
      <t>バアイ</t>
    </rPh>
    <rPh sb="36" eb="40">
      <t>ヘンコウシンセイ</t>
    </rPh>
    <rPh sb="41" eb="44">
      <t>サイシンサ</t>
    </rPh>
    <rPh sb="46" eb="48">
      <t>ヒツヨウ</t>
    </rPh>
    <rPh sb="53" eb="54">
      <t>ホン</t>
    </rPh>
    <rPh sb="54" eb="56">
      <t>シキュウ</t>
    </rPh>
    <rPh sb="56" eb="59">
      <t>シンセイショ</t>
    </rPh>
    <rPh sb="63" eb="65">
      <t>ヘンコウ</t>
    </rPh>
    <rPh sb="66" eb="68">
      <t>ショウニン</t>
    </rPh>
    <rPh sb="83" eb="86">
      <t>ゴチュウイ</t>
    </rPh>
    <phoneticPr fontId="1"/>
  </si>
  <si>
    <r>
      <t>※留学開始時に、留学先国・地域が、外務省「海外安全ホームページ」の危険情報及び感染症危険情報の
　</t>
    </r>
    <r>
      <rPr>
        <u/>
        <sz val="10"/>
        <rFont val="BIZ UDP明朝 Medium"/>
        <family val="1"/>
        <charset val="128"/>
      </rPr>
      <t>「レベル２：不要不急の渡航は止めてください。」以上に該当する場合は、本制度の支援対象外</t>
    </r>
    <r>
      <rPr>
        <sz val="10"/>
        <rFont val="BIZ UDP明朝 Medium"/>
        <family val="1"/>
        <charset val="128"/>
      </rPr>
      <t>です。
　必ず確認するようにしてください。</t>
    </r>
    <rPh sb="1" eb="6">
      <t>リュウガクカイシジ</t>
    </rPh>
    <rPh sb="8" eb="11">
      <t>リュウガクサキ</t>
    </rPh>
    <rPh sb="11" eb="12">
      <t>クニ</t>
    </rPh>
    <rPh sb="13" eb="15">
      <t>チイキ</t>
    </rPh>
    <rPh sb="79" eb="81">
      <t>バアイ</t>
    </rPh>
    <rPh sb="83" eb="86">
      <t>ホンセイド</t>
    </rPh>
    <rPh sb="87" eb="92">
      <t>シエンタイショウガイ</t>
    </rPh>
    <rPh sb="97" eb="98">
      <t>カナラ</t>
    </rPh>
    <rPh sb="99" eb="101">
      <t>カクニン</t>
    </rPh>
    <phoneticPr fontId="1"/>
  </si>
  <si>
    <t>https://www.anzen.mofa.go.jp/</t>
  </si>
  <si>
    <t>外務省　海外安全ホームページ:</t>
    <phoneticPr fontId="1"/>
  </si>
  <si>
    <t>ご提供いただいた情報は、本事業の実施のため利用されます。この利用目的の適正な範囲において、機構、「グローバル人材育成コミュニティ」に参画する企業等、教育機関、在外公館、行政機関、公益法人及び業務委託先等に必要に応じて提供され、その他の目的には利用されません。</t>
    <phoneticPr fontId="1"/>
  </si>
  <si>
    <t>記入日</t>
    <rPh sb="0" eb="2">
      <t>キニュウ</t>
    </rPh>
    <rPh sb="2" eb="3">
      <t>ビ</t>
    </rPh>
    <phoneticPr fontId="1"/>
  </si>
  <si>
    <t>奨学金等計算書</t>
    <rPh sb="0" eb="4">
      <t>ショウガクキントウ</t>
    </rPh>
    <rPh sb="4" eb="7">
      <t>ケイサンショ</t>
    </rPh>
    <phoneticPr fontId="1"/>
  </si>
  <si>
    <r>
      <t xml:space="preserve">留学準備金地域区分
</t>
    </r>
    <r>
      <rPr>
        <sz val="9"/>
        <color rgb="FF000000"/>
        <rFont val="BIZ UDP明朝 Medium"/>
        <family val="1"/>
        <charset val="128"/>
      </rPr>
      <t>（自動反映）</t>
    </r>
    <rPh sb="0" eb="5">
      <t>リュウガクジュンビキン</t>
    </rPh>
    <rPh sb="5" eb="9">
      <t>チイキクブン</t>
    </rPh>
    <rPh sb="11" eb="13">
      <t>ジドウ</t>
    </rPh>
    <rPh sb="13" eb="15">
      <t>ハンエイ</t>
    </rPh>
    <phoneticPr fontId="1"/>
  </si>
  <si>
    <r>
      <t xml:space="preserve">留学準備金額
</t>
    </r>
    <r>
      <rPr>
        <sz val="9"/>
        <color rgb="FF000000"/>
        <rFont val="BIZ UDP明朝 Medium"/>
        <family val="1"/>
        <charset val="128"/>
      </rPr>
      <t>（自動反映）</t>
    </r>
    <rPh sb="0" eb="5">
      <t>リュウガクジュンビキン</t>
    </rPh>
    <rPh sb="4" eb="6">
      <t>キンガク</t>
    </rPh>
    <phoneticPr fontId="1"/>
  </si>
  <si>
    <t>１．奨学金等金額</t>
    <rPh sb="2" eb="5">
      <t>ショウガクキン</t>
    </rPh>
    <rPh sb="5" eb="6">
      <t>トウ</t>
    </rPh>
    <rPh sb="6" eb="8">
      <t>キンガク</t>
    </rPh>
    <rPh sb="7" eb="8">
      <t>ガク</t>
    </rPh>
    <phoneticPr fontId="1"/>
  </si>
  <si>
    <t>（4）家計基準</t>
    <rPh sb="3" eb="5">
      <t>カケイ</t>
    </rPh>
    <rPh sb="5" eb="7">
      <t>キジュン</t>
    </rPh>
    <phoneticPr fontId="1"/>
  </si>
  <si>
    <t>選択してください</t>
  </si>
  <si>
    <t>月</t>
    <rPh sb="0" eb="1">
      <t>ツキ</t>
    </rPh>
    <phoneticPr fontId="1"/>
  </si>
  <si>
    <r>
      <t xml:space="preserve">奨学金月額
</t>
    </r>
    <r>
      <rPr>
        <sz val="9"/>
        <color rgb="FF000000"/>
        <rFont val="BIZ UDP明朝 Medium"/>
        <family val="1"/>
        <charset val="128"/>
      </rPr>
      <t>（自動反映）</t>
    </r>
    <rPh sb="0" eb="3">
      <t>ショウガクキン</t>
    </rPh>
    <rPh sb="3" eb="5">
      <t>ゲツガク</t>
    </rPh>
    <rPh sb="7" eb="9">
      <t>ジドウ</t>
    </rPh>
    <rPh sb="9" eb="11">
      <t>ハンエイ</t>
    </rPh>
    <phoneticPr fontId="1"/>
  </si>
  <si>
    <r>
      <t xml:space="preserve">支給対象月数
</t>
    </r>
    <r>
      <rPr>
        <sz val="9"/>
        <color rgb="FF000000"/>
        <rFont val="BIZ UDP明朝 Medium"/>
        <family val="1"/>
        <charset val="128"/>
      </rPr>
      <t>（自動反映）</t>
    </r>
    <rPh sb="0" eb="4">
      <t>シキュウタイショウ</t>
    </rPh>
    <rPh sb="4" eb="6">
      <t>ツキスウ</t>
    </rPh>
    <rPh sb="8" eb="12">
      <t>ジドウハンエイ</t>
    </rPh>
    <phoneticPr fontId="1"/>
  </si>
  <si>
    <r>
      <t xml:space="preserve">奨学金額
</t>
    </r>
    <r>
      <rPr>
        <sz val="9"/>
        <color rgb="FF000000"/>
        <rFont val="BIZ UDP明朝 Medium"/>
        <family val="1"/>
        <charset val="128"/>
      </rPr>
      <t>（自動反映）</t>
    </r>
    <rPh sb="0" eb="3">
      <t>ショウガクキン</t>
    </rPh>
    <rPh sb="3" eb="4">
      <t>ガク</t>
    </rPh>
    <rPh sb="6" eb="8">
      <t>ジドウ</t>
    </rPh>
    <rPh sb="8" eb="10">
      <t>ハンエイ</t>
    </rPh>
    <phoneticPr fontId="1"/>
  </si>
  <si>
    <t>その他の国・地域</t>
  </si>
  <si>
    <t>その他の国・地域</t>
    <rPh sb="2" eb="3">
      <t>タ</t>
    </rPh>
    <rPh sb="4" eb="5">
      <t>クニ</t>
    </rPh>
    <rPh sb="6" eb="8">
      <t>チイキ</t>
    </rPh>
    <phoneticPr fontId="1"/>
  </si>
  <si>
    <t>キプロス</t>
  </si>
  <si>
    <t>ヨーロッパ</t>
    <phoneticPr fontId="1"/>
  </si>
  <si>
    <t>モルドバ</t>
  </si>
  <si>
    <t>アルメニア</t>
  </si>
  <si>
    <t>ジョージア</t>
  </si>
  <si>
    <t>ボスニア・ヘルツェゴビナ</t>
  </si>
  <si>
    <t>スペイン</t>
  </si>
  <si>
    <t>シンガポール</t>
  </si>
  <si>
    <t>アジア</t>
    <phoneticPr fontId="1"/>
  </si>
  <si>
    <t>北マケドニア</t>
  </si>
  <si>
    <t>ルクセンブルク</t>
  </si>
  <si>
    <t>ドイツ</t>
  </si>
  <si>
    <t>ウクライナ</t>
  </si>
  <si>
    <t>ベラルーシ</t>
  </si>
  <si>
    <t>ブルガリア</t>
  </si>
  <si>
    <t>ベルギー</t>
  </si>
  <si>
    <t>ラトビア</t>
  </si>
  <si>
    <t>エストニア</t>
  </si>
  <si>
    <t>アルバニア</t>
  </si>
  <si>
    <t>オセアニア</t>
    <phoneticPr fontId="1"/>
  </si>
  <si>
    <t>アメリカ合衆国</t>
  </si>
  <si>
    <t>北米</t>
    <rPh sb="0" eb="2">
      <t>ホクベイ</t>
    </rPh>
    <phoneticPr fontId="1"/>
  </si>
  <si>
    <t>レソト</t>
  </si>
  <si>
    <t>アフリカ</t>
    <phoneticPr fontId="1"/>
  </si>
  <si>
    <t>ルワンダ</t>
  </si>
  <si>
    <t>ジブチ</t>
  </si>
  <si>
    <t>マラウイ</t>
  </si>
  <si>
    <t>ニジェール</t>
  </si>
  <si>
    <t>ナミビア</t>
  </si>
  <si>
    <t>ガンビア</t>
  </si>
  <si>
    <t>ベナン共和国</t>
  </si>
  <si>
    <t>ガボン</t>
  </si>
  <si>
    <t>コートジボワール</t>
  </si>
  <si>
    <t>カメルーン</t>
  </si>
  <si>
    <t>アルジェリア</t>
  </si>
  <si>
    <t>アフガニスタン</t>
  </si>
  <si>
    <t>中近東</t>
    <rPh sb="0" eb="3">
      <t>チュウキントウ</t>
    </rPh>
    <phoneticPr fontId="1"/>
  </si>
  <si>
    <t>パレスチナ</t>
  </si>
  <si>
    <t>イラン</t>
  </si>
  <si>
    <t>バーレーン</t>
  </si>
  <si>
    <t>中南米</t>
    <rPh sb="0" eb="3">
      <t>チュウナンベイ</t>
    </rPh>
    <phoneticPr fontId="1"/>
  </si>
  <si>
    <t>ベネズエラ</t>
  </si>
  <si>
    <t>ウルグアイ</t>
  </si>
  <si>
    <t>トリニダード・トバゴ</t>
  </si>
  <si>
    <t>ペルー</t>
  </si>
  <si>
    <t>パラグアイ</t>
  </si>
  <si>
    <t>パナマ</t>
  </si>
  <si>
    <t>ニカラグア</t>
  </si>
  <si>
    <t>メキシコ</t>
  </si>
  <si>
    <t>ジャマイカ</t>
  </si>
  <si>
    <t>ホンジュラス</t>
  </si>
  <si>
    <t>グアテマラ</t>
  </si>
  <si>
    <t>エクアドル</t>
  </si>
  <si>
    <t>コスタリカ</t>
  </si>
  <si>
    <t>ブラジル</t>
  </si>
  <si>
    <t>ボリビア</t>
  </si>
  <si>
    <t>アルゼンチン</t>
  </si>
  <si>
    <t>家計基準外奨学金</t>
    <rPh sb="0" eb="2">
      <t>カケイ</t>
    </rPh>
    <rPh sb="2" eb="4">
      <t>キジュン</t>
    </rPh>
    <rPh sb="4" eb="5">
      <t>ガイ</t>
    </rPh>
    <rPh sb="5" eb="8">
      <t>ショウガクキン</t>
    </rPh>
    <phoneticPr fontId="1"/>
  </si>
  <si>
    <t>奨学金</t>
    <rPh sb="0" eb="3">
      <t>ショウガクキン</t>
    </rPh>
    <phoneticPr fontId="1"/>
  </si>
  <si>
    <t>コード ＋ 国・地域名</t>
    <phoneticPr fontId="1"/>
  </si>
  <si>
    <t>国・地域名</t>
  </si>
  <si>
    <t>国・地域コード</t>
    <phoneticPr fontId="1"/>
  </si>
  <si>
    <t>地域区分</t>
    <rPh sb="0" eb="2">
      <t>チイキ</t>
    </rPh>
    <rPh sb="2" eb="4">
      <t>クブン</t>
    </rPh>
    <phoneticPr fontId="1"/>
  </si>
  <si>
    <t>（6）留学期間が最も長い国・地域</t>
    <rPh sb="3" eb="5">
      <t>リュウガク</t>
    </rPh>
    <rPh sb="5" eb="7">
      <t>キカン</t>
    </rPh>
    <rPh sb="8" eb="9">
      <t>モット</t>
    </rPh>
    <rPh sb="10" eb="11">
      <t>ナガ</t>
    </rPh>
    <rPh sb="12" eb="13">
      <t>クニ</t>
    </rPh>
    <rPh sb="14" eb="16">
      <t>チイキ</t>
    </rPh>
    <phoneticPr fontId="1"/>
  </si>
  <si>
    <t>～</t>
    <phoneticPr fontId="1"/>
  </si>
  <si>
    <t>（5）留学期間（yyyy/mm/dd）</t>
    <rPh sb="3" eb="5">
      <t>リュウガク</t>
    </rPh>
    <rPh sb="5" eb="7">
      <t>キカン</t>
    </rPh>
    <phoneticPr fontId="1"/>
  </si>
  <si>
    <t>191_シンガポール</t>
  </si>
  <si>
    <r>
      <t>１．奨学金等金額</t>
    </r>
    <r>
      <rPr>
        <b/>
        <u/>
        <sz val="10.5"/>
        <color rgb="FFFF0000"/>
        <rFont val="BIZ UDP明朝 Medium"/>
        <family val="1"/>
        <charset val="128"/>
      </rPr>
      <t>（自動で計算されます）</t>
    </r>
    <rPh sb="2" eb="5">
      <t>ショウガクキン</t>
    </rPh>
    <rPh sb="5" eb="6">
      <t>トウ</t>
    </rPh>
    <rPh sb="6" eb="8">
      <t>キンガク</t>
    </rPh>
    <rPh sb="7" eb="8">
      <t>ガク</t>
    </rPh>
    <rPh sb="9" eb="11">
      <t>ジドウ</t>
    </rPh>
    <rPh sb="12" eb="14">
      <t>ケイサン</t>
    </rPh>
    <phoneticPr fontId="1"/>
  </si>
  <si>
    <t>官民協働海外留学支援制度～トビタテ！留学JAPAN新・日本代表プログラム～【拠点形成支援事業】（未来を描け！滋賀の海外留学応援プログラム）202５年度（第10期）</t>
    <rPh sb="48" eb="50">
      <t>ミライ</t>
    </rPh>
    <rPh sb="51" eb="52">
      <t>エガ</t>
    </rPh>
    <rPh sb="54" eb="56">
      <t>シガ</t>
    </rPh>
    <rPh sb="57" eb="63">
      <t>カイガイリュウガクオウエン</t>
    </rPh>
    <phoneticPr fontId="1"/>
  </si>
  <si>
    <t>官民協働海外留学支援制度～トビタテ！留学JAPAN新・日本代表プログラム～【拠点形成支援事業】（未来を描け！滋賀の海外留学応援プログラム）2025年度（第10期）</t>
    <rPh sb="48" eb="50">
      <t>ミライ</t>
    </rPh>
    <rPh sb="51" eb="52">
      <t>エガ</t>
    </rPh>
    <rPh sb="54" eb="56">
      <t>シガ</t>
    </rPh>
    <rPh sb="57" eb="63">
      <t>カイガイリュウガクオウエン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</si>
</sst>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BIZ UDP明朝 Medium"/>
      <family val="1"/>
      <charset val="128"/>
    </font>
    <font>
      <b/>
      <sz val="11"/>
      <name val="BIZ UDP明朝 Medium"/>
      <family val="1"/>
      <charset val="128"/>
    </font>
    <font>
      <sz val="10.5"/>
      <color theme="1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b/>
      <sz val="10.5"/>
      <color theme="1"/>
      <name val="BIZ UDP明朝 Medium"/>
      <family val="1"/>
      <charset val="128"/>
    </font>
    <font>
      <sz val="10.5"/>
      <color rgb="FF000000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u/>
      <sz val="10.5"/>
      <color theme="1"/>
      <name val="BIZ UDP明朝 Medium"/>
      <family val="1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rgb="FF3F3F76"/>
      <name val="游ゴシック"/>
      <family val="2"/>
      <charset val="128"/>
      <scheme val="minor"/>
    </font>
    <font>
      <sz val="10.5"/>
      <color rgb="FFFF0000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b/>
      <sz val="12"/>
      <color rgb="FF000000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sz val="10"/>
      <color rgb="FFFF0000"/>
      <name val="BIZ UDP明朝 Medium"/>
      <family val="1"/>
      <charset val="128"/>
    </font>
    <font>
      <sz val="9"/>
      <color rgb="FF000000"/>
      <name val="BIZ UDP明朝 Medium"/>
      <family val="1"/>
      <charset val="128"/>
    </font>
    <font>
      <sz val="10"/>
      <name val="BIZ UDP明朝 Medium"/>
      <family val="1"/>
      <charset val="128"/>
    </font>
    <font>
      <u/>
      <sz val="10"/>
      <name val="BIZ UDP明朝 Medium"/>
      <family val="1"/>
      <charset val="128"/>
    </font>
    <font>
      <u/>
      <sz val="11"/>
      <color theme="10"/>
      <name val="游ゴシック"/>
      <family val="2"/>
      <scheme val="minor"/>
    </font>
    <font>
      <u/>
      <sz val="11"/>
      <color theme="10"/>
      <name val="BIZ UDP明朝 Medium"/>
      <family val="1"/>
      <charset val="128"/>
    </font>
    <font>
      <sz val="10"/>
      <color rgb="FF000000"/>
      <name val="BIZ UDP明朝 Medium"/>
      <family val="1"/>
      <charset val="128"/>
    </font>
    <font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9"/>
      <color rgb="FF000000"/>
      <name val="BIZ UDゴシック"/>
      <family val="3"/>
      <charset val="128"/>
    </font>
    <font>
      <sz val="12"/>
      <color theme="1"/>
      <name val="BIZ UDP明朝 Medium"/>
      <family val="1"/>
      <charset val="128"/>
    </font>
    <font>
      <b/>
      <u/>
      <sz val="10.5"/>
      <color rgb="FFFF0000"/>
      <name val="BIZ UDP明朝 Medium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8">
    <xf numFmtId="0" fontId="0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29" fillId="0" borderId="0" applyNumberFormat="0" applyFill="0" applyBorder="0" applyAlignment="0" applyProtection="0"/>
  </cellStyleXfs>
  <cellXfs count="174">
    <xf numFmtId="0" fontId="0" fillId="0" borderId="0" xfId="0"/>
    <xf numFmtId="0" fontId="13" fillId="0" borderId="0" xfId="3" applyFont="1" applyAlignment="1">
      <alignment horizontal="left" vertical="center"/>
    </xf>
    <xf numFmtId="0" fontId="15" fillId="0" borderId="0" xfId="3" applyFont="1" applyAlignment="1">
      <alignment horizontal="left" vertical="center"/>
    </xf>
    <xf numFmtId="0" fontId="15" fillId="0" borderId="0" xfId="3" applyFont="1">
      <alignment vertical="center"/>
    </xf>
    <xf numFmtId="0" fontId="15" fillId="0" borderId="0" xfId="3" applyFont="1" applyAlignment="1">
      <alignment horizontal="center" vertical="center"/>
    </xf>
    <xf numFmtId="38" fontId="15" fillId="0" borderId="0" xfId="4" applyFont="1">
      <alignment vertical="center"/>
    </xf>
    <xf numFmtId="0" fontId="17" fillId="0" borderId="0" xfId="3" applyFont="1">
      <alignment vertical="center"/>
    </xf>
    <xf numFmtId="0" fontId="15" fillId="2" borderId="1" xfId="3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vertical="center" wrapText="1" shrinkToFit="1"/>
    </xf>
    <xf numFmtId="38" fontId="15" fillId="2" borderId="1" xfId="4" applyFont="1" applyFill="1" applyBorder="1" applyAlignment="1">
      <alignment horizontal="center" vertical="center" wrapText="1"/>
    </xf>
    <xf numFmtId="0" fontId="17" fillId="2" borderId="1" xfId="3" applyFont="1" applyFill="1" applyBorder="1" applyAlignment="1">
      <alignment horizontal="center" vertical="center" wrapText="1"/>
    </xf>
    <xf numFmtId="0" fontId="19" fillId="0" borderId="0" xfId="3" applyFont="1" applyAlignment="1">
      <alignment horizontal="center" vertical="center" wrapText="1"/>
    </xf>
    <xf numFmtId="0" fontId="15" fillId="0" borderId="0" xfId="3" applyFont="1" applyAlignment="1">
      <alignment horizontal="center" vertical="center" wrapText="1"/>
    </xf>
    <xf numFmtId="0" fontId="15" fillId="0" borderId="1" xfId="5" applyFont="1" applyBorder="1" applyAlignment="1">
      <alignment horizontal="center" vertical="center" wrapText="1"/>
    </xf>
    <xf numFmtId="0" fontId="15" fillId="0" borderId="9" xfId="3" applyFont="1" applyBorder="1" applyAlignment="1">
      <alignment horizontal="left" vertical="center"/>
    </xf>
    <xf numFmtId="0" fontId="15" fillId="0" borderId="10" xfId="3" applyFont="1" applyBorder="1" applyAlignment="1">
      <alignment horizontal="left" vertical="center"/>
    </xf>
    <xf numFmtId="0" fontId="15" fillId="0" borderId="10" xfId="3" applyFont="1" applyBorder="1">
      <alignment vertical="center"/>
    </xf>
    <xf numFmtId="0" fontId="15" fillId="0" borderId="11" xfId="3" applyFont="1" applyBorder="1">
      <alignment vertical="center"/>
    </xf>
    <xf numFmtId="0" fontId="15" fillId="0" borderId="11" xfId="3" applyFont="1" applyBorder="1" applyAlignment="1">
      <alignment horizontal="center" vertical="center"/>
    </xf>
    <xf numFmtId="38" fontId="15" fillId="0" borderId="11" xfId="4" applyFont="1" applyBorder="1">
      <alignment vertical="center"/>
    </xf>
    <xf numFmtId="0" fontId="17" fillId="0" borderId="11" xfId="3" applyFont="1" applyBorder="1">
      <alignment vertical="center"/>
    </xf>
    <xf numFmtId="0" fontId="17" fillId="0" borderId="1" xfId="5" applyFont="1" applyBorder="1">
      <alignment vertical="center"/>
    </xf>
    <xf numFmtId="38" fontId="15" fillId="0" borderId="1" xfId="4" applyFont="1" applyBorder="1">
      <alignment vertical="center"/>
    </xf>
    <xf numFmtId="0" fontId="15" fillId="0" borderId="12" xfId="3" applyFont="1" applyBorder="1" applyAlignment="1">
      <alignment horizontal="left" vertical="center"/>
    </xf>
    <xf numFmtId="0" fontId="15" fillId="0" borderId="12" xfId="3" applyFont="1" applyBorder="1">
      <alignment vertical="center"/>
    </xf>
    <xf numFmtId="0" fontId="15" fillId="0" borderId="12" xfId="3" applyFont="1" applyBorder="1" applyAlignment="1">
      <alignment horizontal="center" vertical="center"/>
    </xf>
    <xf numFmtId="38" fontId="15" fillId="0" borderId="12" xfId="4" applyFont="1" applyBorder="1">
      <alignment vertical="center"/>
    </xf>
    <xf numFmtId="0" fontId="17" fillId="0" borderId="12" xfId="3" applyFont="1" applyBorder="1">
      <alignment vertical="center"/>
    </xf>
    <xf numFmtId="0" fontId="15" fillId="0" borderId="13" xfId="3" applyFont="1" applyBorder="1" applyAlignment="1">
      <alignment horizontal="left" vertical="center"/>
    </xf>
    <xf numFmtId="0" fontId="15" fillId="0" borderId="13" xfId="3" applyFont="1" applyBorder="1">
      <alignment vertical="center"/>
    </xf>
    <xf numFmtId="0" fontId="15" fillId="0" borderId="14" xfId="3" applyFont="1" applyBorder="1">
      <alignment vertical="center"/>
    </xf>
    <xf numFmtId="0" fontId="15" fillId="0" borderId="14" xfId="3" applyFont="1" applyBorder="1" applyAlignment="1">
      <alignment horizontal="center" vertical="center"/>
    </xf>
    <xf numFmtId="38" fontId="15" fillId="0" borderId="14" xfId="4" applyFont="1" applyBorder="1">
      <alignment vertical="center"/>
    </xf>
    <xf numFmtId="0" fontId="17" fillId="0" borderId="14" xfId="3" applyFont="1" applyBorder="1">
      <alignment vertical="center"/>
    </xf>
    <xf numFmtId="0" fontId="15" fillId="0" borderId="15" xfId="3" applyFont="1" applyBorder="1" applyAlignment="1">
      <alignment horizontal="left" vertical="center"/>
    </xf>
    <xf numFmtId="0" fontId="15" fillId="0" borderId="11" xfId="3" applyFont="1" applyBorder="1" applyAlignment="1">
      <alignment horizontal="left" vertical="center"/>
    </xf>
    <xf numFmtId="0" fontId="15" fillId="0" borderId="16" xfId="3" applyFont="1" applyBorder="1" applyAlignment="1">
      <alignment horizontal="left" vertical="center"/>
    </xf>
    <xf numFmtId="0" fontId="15" fillId="0" borderId="14" xfId="3" applyFont="1" applyBorder="1" applyAlignment="1">
      <alignment horizontal="left" vertical="center"/>
    </xf>
    <xf numFmtId="0" fontId="12" fillId="0" borderId="9" xfId="3" applyBorder="1" applyAlignment="1">
      <alignment horizontal="left" vertical="center"/>
    </xf>
    <xf numFmtId="0" fontId="12" fillId="0" borderId="9" xfId="3" applyBorder="1">
      <alignment vertical="center"/>
    </xf>
    <xf numFmtId="0" fontId="12" fillId="0" borderId="14" xfId="3" applyBorder="1" applyAlignment="1">
      <alignment horizontal="left" vertical="center"/>
    </xf>
    <xf numFmtId="0" fontId="12" fillId="0" borderId="14" xfId="3" applyBorder="1">
      <alignment vertical="center"/>
    </xf>
    <xf numFmtId="0" fontId="12" fillId="0" borderId="12" xfId="3" applyBorder="1" applyAlignment="1">
      <alignment horizontal="left" vertical="center"/>
    </xf>
    <xf numFmtId="0" fontId="12" fillId="0" borderId="12" xfId="3" applyBorder="1">
      <alignment vertical="center"/>
    </xf>
    <xf numFmtId="0" fontId="12" fillId="0" borderId="13" xfId="3" applyBorder="1" applyAlignment="1">
      <alignment horizontal="left" vertical="center"/>
    </xf>
    <xf numFmtId="0" fontId="12" fillId="0" borderId="13" xfId="3" applyBorder="1">
      <alignment vertical="center"/>
    </xf>
    <xf numFmtId="0" fontId="15" fillId="0" borderId="16" xfId="3" applyFont="1" applyBorder="1">
      <alignment vertical="center"/>
    </xf>
    <xf numFmtId="0" fontId="15" fillId="0" borderId="16" xfId="3" applyFont="1" applyBorder="1" applyAlignment="1">
      <alignment horizontal="center" vertical="center"/>
    </xf>
    <xf numFmtId="38" fontId="15" fillId="0" borderId="16" xfId="4" applyFont="1" applyBorder="1">
      <alignment vertical="center"/>
    </xf>
    <xf numFmtId="0" fontId="17" fillId="0" borderId="16" xfId="3" applyFont="1" applyBorder="1">
      <alignment vertical="center"/>
    </xf>
    <xf numFmtId="0" fontId="12" fillId="0" borderId="10" xfId="3" applyBorder="1" applyAlignment="1">
      <alignment horizontal="left" vertical="center"/>
    </xf>
    <xf numFmtId="0" fontId="15" fillId="0" borderId="16" xfId="3" quotePrefix="1" applyFont="1" applyBorder="1" applyAlignment="1">
      <alignment horizontal="left" vertical="center"/>
    </xf>
    <xf numFmtId="38" fontId="15" fillId="0" borderId="15" xfId="4" applyFont="1" applyFill="1" applyBorder="1" applyAlignment="1">
      <alignment horizontal="center" vertical="center" wrapText="1"/>
    </xf>
    <xf numFmtId="0" fontId="17" fillId="0" borderId="15" xfId="3" applyFont="1" applyBorder="1" applyAlignment="1">
      <alignment horizontal="center" vertical="center" wrapText="1"/>
    </xf>
    <xf numFmtId="0" fontId="15" fillId="0" borderId="10" xfId="3" applyFont="1" applyBorder="1" applyAlignment="1">
      <alignment horizontal="center" vertical="center"/>
    </xf>
    <xf numFmtId="0" fontId="15" fillId="0" borderId="1" xfId="3" applyFont="1" applyBorder="1" applyAlignment="1">
      <alignment horizontal="center" vertical="center" wrapText="1"/>
    </xf>
    <xf numFmtId="0" fontId="15" fillId="0" borderId="1" xfId="3" applyFont="1" applyBorder="1" applyAlignment="1">
      <alignment horizontal="center" vertical="center" wrapText="1" shrinkToFi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9" fillId="3" borderId="39" xfId="0" applyFont="1" applyFill="1" applyBorder="1" applyAlignment="1">
      <alignment horizontal="center" vertical="center"/>
    </xf>
    <xf numFmtId="0" fontId="9" fillId="3" borderId="40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 wrapText="1"/>
    </xf>
    <xf numFmtId="0" fontId="9" fillId="4" borderId="17" xfId="0" applyFont="1" applyFill="1" applyBorder="1" applyAlignment="1">
      <alignment vertical="center" wrapText="1"/>
    </xf>
    <xf numFmtId="38" fontId="32" fillId="0" borderId="0" xfId="2" applyFont="1" applyAlignment="1">
      <alignment vertical="center"/>
    </xf>
    <xf numFmtId="38" fontId="32" fillId="0" borderId="43" xfId="2" applyFont="1" applyBorder="1" applyAlignment="1">
      <alignment vertical="center"/>
    </xf>
    <xf numFmtId="0" fontId="33" fillId="0" borderId="43" xfId="2" applyNumberFormat="1" applyFont="1" applyBorder="1" applyAlignment="1">
      <alignment horizontal="justify" vertical="center"/>
    </xf>
    <xf numFmtId="38" fontId="33" fillId="0" borderId="43" xfId="2" applyFont="1" applyBorder="1" applyAlignment="1">
      <alignment horizontal="left" vertical="center"/>
    </xf>
    <xf numFmtId="38" fontId="33" fillId="0" borderId="43" xfId="2" applyFont="1" applyBorder="1" applyAlignment="1">
      <alignment horizontal="center" vertical="center"/>
    </xf>
    <xf numFmtId="38" fontId="33" fillId="0" borderId="43" xfId="2" applyFont="1" applyBorder="1" applyAlignment="1">
      <alignment horizontal="justify" vertical="center" wrapText="1"/>
    </xf>
    <xf numFmtId="38" fontId="33" fillId="0" borderId="43" xfId="2" applyFont="1" applyBorder="1" applyAlignment="1">
      <alignment horizontal="center" vertical="center" wrapText="1"/>
    </xf>
    <xf numFmtId="38" fontId="33" fillId="0" borderId="43" xfId="2" applyFont="1" applyBorder="1" applyAlignment="1">
      <alignment horizontal="justify" vertical="center"/>
    </xf>
    <xf numFmtId="38" fontId="32" fillId="5" borderId="0" xfId="2" applyFont="1" applyFill="1" applyAlignment="1">
      <alignment vertical="center"/>
    </xf>
    <xf numFmtId="38" fontId="32" fillId="5" borderId="43" xfId="2" applyFont="1" applyFill="1" applyBorder="1" applyAlignment="1">
      <alignment vertical="center"/>
    </xf>
    <xf numFmtId="38" fontId="32" fillId="5" borderId="43" xfId="2" applyFont="1" applyFill="1" applyBorder="1" applyAlignment="1">
      <alignment horizontal="center" vertical="center"/>
    </xf>
    <xf numFmtId="38" fontId="34" fillId="5" borderId="43" xfId="2" applyFont="1" applyFill="1" applyBorder="1" applyAlignment="1">
      <alignment horizontal="center" vertical="center" wrapText="1"/>
    </xf>
    <xf numFmtId="38" fontId="33" fillId="5" borderId="43" xfId="2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>
      <alignment horizontal="left" vertical="center"/>
    </xf>
    <xf numFmtId="0" fontId="31" fillId="3" borderId="1" xfId="0" applyFont="1" applyFill="1" applyBorder="1" applyAlignment="1">
      <alignment horizontal="left" vertical="center"/>
    </xf>
    <xf numFmtId="176" fontId="3" fillId="0" borderId="2" xfId="0" applyNumberFormat="1" applyFont="1" applyBorder="1" applyAlignment="1" applyProtection="1">
      <alignment horizontal="center" vertical="center" wrapText="1"/>
      <protection locked="0"/>
    </xf>
    <xf numFmtId="176" fontId="3" fillId="0" borderId="3" xfId="0" applyNumberFormat="1" applyFont="1" applyBorder="1" applyAlignment="1" applyProtection="1">
      <alignment horizontal="center" vertical="center" wrapText="1"/>
      <protection locked="0"/>
    </xf>
    <xf numFmtId="176" fontId="3" fillId="0" borderId="4" xfId="0" applyNumberFormat="1" applyFont="1" applyBorder="1" applyAlignment="1" applyProtection="1">
      <alignment horizontal="center" vertical="center" wrapText="1"/>
      <protection locked="0"/>
    </xf>
    <xf numFmtId="0" fontId="9" fillId="3" borderId="41" xfId="0" applyFont="1" applyFill="1" applyBorder="1" applyAlignment="1">
      <alignment horizontal="center" vertical="center" wrapText="1"/>
    </xf>
    <xf numFmtId="0" fontId="9" fillId="3" borderId="42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38" fontId="35" fillId="0" borderId="41" xfId="2" applyFont="1" applyBorder="1" applyAlignment="1">
      <alignment horizontal="center" vertical="center"/>
    </xf>
    <xf numFmtId="38" fontId="35" fillId="0" borderId="42" xfId="2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left" vertical="center"/>
    </xf>
    <xf numFmtId="0" fontId="9" fillId="3" borderId="20" xfId="0" applyFont="1" applyFill="1" applyBorder="1" applyAlignment="1">
      <alignment horizontal="left" vertical="center"/>
    </xf>
    <xf numFmtId="0" fontId="9" fillId="3" borderId="21" xfId="0" applyFont="1" applyFill="1" applyBorder="1" applyAlignment="1">
      <alignment horizontal="left" vertical="center"/>
    </xf>
    <xf numFmtId="0" fontId="9" fillId="3" borderId="22" xfId="0" applyFont="1" applyFill="1" applyBorder="1" applyAlignment="1">
      <alignment horizontal="left" vertical="center"/>
    </xf>
    <xf numFmtId="0" fontId="9" fillId="3" borderId="23" xfId="0" applyFont="1" applyFill="1" applyBorder="1" applyAlignment="1">
      <alignment horizontal="left" vertical="center"/>
    </xf>
    <xf numFmtId="0" fontId="9" fillId="3" borderId="24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9" fillId="3" borderId="38" xfId="0" applyFont="1" applyFill="1" applyBorder="1" applyAlignment="1">
      <alignment horizontal="center" vertical="center" wrapText="1"/>
    </xf>
    <xf numFmtId="0" fontId="9" fillId="3" borderId="38" xfId="0" applyFont="1" applyFill="1" applyBorder="1" applyAlignment="1">
      <alignment horizontal="center" vertical="center"/>
    </xf>
    <xf numFmtId="38" fontId="23" fillId="0" borderId="38" xfId="2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9" fillId="3" borderId="37" xfId="0" applyFont="1" applyFill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/>
    </xf>
    <xf numFmtId="38" fontId="23" fillId="0" borderId="41" xfId="2" applyFont="1" applyFill="1" applyBorder="1" applyAlignment="1" applyProtection="1">
      <alignment horizontal="center" vertical="center"/>
    </xf>
    <xf numFmtId="38" fontId="23" fillId="0" borderId="36" xfId="2" applyFont="1" applyFill="1" applyBorder="1" applyAlignment="1" applyProtection="1">
      <alignment horizontal="center" vertical="center"/>
    </xf>
    <xf numFmtId="38" fontId="23" fillId="0" borderId="42" xfId="2" applyFont="1" applyFill="1" applyBorder="1" applyAlignment="1" applyProtection="1">
      <alignment horizontal="center" vertical="center"/>
    </xf>
    <xf numFmtId="14" fontId="3" fillId="0" borderId="2" xfId="0" applyNumberFormat="1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30" fillId="0" borderId="36" xfId="7" applyFont="1" applyBorder="1" applyAlignment="1">
      <alignment horizontal="center" vertical="center"/>
    </xf>
    <xf numFmtId="0" fontId="30" fillId="0" borderId="18" xfId="7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9" fillId="3" borderId="26" xfId="0" applyFont="1" applyFill="1" applyBorder="1" applyAlignment="1">
      <alignment horizontal="left" vertical="center"/>
    </xf>
    <xf numFmtId="0" fontId="9" fillId="3" borderId="27" xfId="0" applyFont="1" applyFill="1" applyBorder="1" applyAlignment="1">
      <alignment horizontal="left" vertical="center"/>
    </xf>
    <xf numFmtId="0" fontId="9" fillId="3" borderId="28" xfId="0" applyFont="1" applyFill="1" applyBorder="1" applyAlignment="1">
      <alignment horizontal="left" vertical="center"/>
    </xf>
    <xf numFmtId="0" fontId="9" fillId="3" borderId="32" xfId="0" applyFont="1" applyFill="1" applyBorder="1" applyAlignment="1">
      <alignment horizontal="left" vertical="center"/>
    </xf>
    <xf numFmtId="0" fontId="9" fillId="3" borderId="33" xfId="0" applyFont="1" applyFill="1" applyBorder="1" applyAlignment="1">
      <alignment horizontal="left" vertical="center"/>
    </xf>
    <xf numFmtId="0" fontId="9" fillId="3" borderId="34" xfId="0" applyFont="1" applyFill="1" applyBorder="1" applyAlignment="1">
      <alignment horizontal="left"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9" fillId="3" borderId="29" xfId="0" applyFont="1" applyFill="1" applyBorder="1" applyAlignment="1">
      <alignment horizontal="left" vertical="center"/>
    </xf>
    <xf numFmtId="0" fontId="9" fillId="3" borderId="30" xfId="0" applyFont="1" applyFill="1" applyBorder="1" applyAlignment="1">
      <alignment horizontal="left" vertical="center"/>
    </xf>
    <xf numFmtId="0" fontId="9" fillId="3" borderId="31" xfId="0" applyFont="1" applyFill="1" applyBorder="1" applyAlignment="1">
      <alignment horizontal="left" vertical="center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176" fontId="24" fillId="0" borderId="0" xfId="0" applyNumberFormat="1" applyFont="1" applyAlignment="1" applyProtection="1">
      <alignment horizontal="right" vertical="center"/>
      <protection locked="0"/>
    </xf>
  </cellXfs>
  <cellStyles count="8">
    <cellStyle name="ハイパーリンク" xfId="7" builtinId="8"/>
    <cellStyle name="桁区切り" xfId="2" builtinId="6"/>
    <cellStyle name="桁区切り 2" xfId="4" xr:uid="{543C5E1E-4336-4FD2-BD04-626F240E7D87}"/>
    <cellStyle name="標準" xfId="0" builtinId="0"/>
    <cellStyle name="標準 2" xfId="6" xr:uid="{CAE27396-26CB-4F55-90FC-D87D1EE10D0E}"/>
    <cellStyle name="標準 2 2" xfId="3" xr:uid="{30939500-6DB2-4C31-B663-EEE1E0AB2307}"/>
    <cellStyle name="標準 2 3" xfId="5" xr:uid="{976BD721-FABC-445D-BDE7-FA6168C8EBFD}"/>
    <cellStyle name="標準 3" xfId="1" xr:uid="{F80B7B12-1E38-4A87-ADF0-8DA264F07118}"/>
  </cellStyles>
  <dxfs count="2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487680</xdr:colOff>
      <xdr:row>8</xdr:row>
      <xdr:rowOff>135254</xdr:rowOff>
    </xdr:from>
    <xdr:to>
      <xdr:col>22</xdr:col>
      <xdr:colOff>568960</xdr:colOff>
      <xdr:row>15</xdr:row>
      <xdr:rowOff>55245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A2D4AA0-3DD8-4676-8349-EEBE8C9168DD}"/>
            </a:ext>
          </a:extLst>
        </xdr:cNvPr>
        <xdr:cNvSpPr txBox="1"/>
      </xdr:nvSpPr>
      <xdr:spPr>
        <a:xfrm>
          <a:off x="8422005" y="1792604"/>
          <a:ext cx="5243830" cy="1224916"/>
        </a:xfrm>
        <a:prstGeom prst="rect">
          <a:avLst/>
        </a:prstGeom>
        <a:solidFill>
          <a:srgbClr val="FFFF00"/>
        </a:solidFill>
        <a:ln w="28575" cmpd="sng">
          <a:solidFill>
            <a:srgbClr val="FF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注意事項</a:t>
          </a:r>
          <a:r>
            <a:rPr kumimoji="1" lang="en-US" altLang="ja-JP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本様式は、</a:t>
          </a:r>
          <a:r>
            <a:rPr kumimoji="1" lang="en-US" altLang="ja-JP" sz="1600" b="1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Excel</a:t>
          </a:r>
          <a:r>
            <a:rPr kumimoji="1" lang="ja-JP" altLang="en-US" sz="1600" b="1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ファイルのままで提出</a:t>
          </a:r>
          <a:r>
            <a:rPr kumimoji="1" lang="ja-JP" altLang="en-US" sz="1600" b="1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してください。</a:t>
          </a:r>
          <a:endParaRPr kumimoji="1" lang="en-US" altLang="ja-JP" sz="1600" b="1" u="sng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6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PDF</a:t>
          </a:r>
          <a:r>
            <a:rPr kumimoji="1" lang="ja-JP" altLang="en-US" sz="16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化は不要</a:t>
          </a:r>
          <a:r>
            <a:rPr kumimoji="1" lang="ja-JP" altLang="en-US" sz="16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です。</a:t>
          </a:r>
          <a:endParaRPr kumimoji="1" lang="en-US" altLang="ja-JP" sz="16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487680</xdr:colOff>
      <xdr:row>8</xdr:row>
      <xdr:rowOff>135254</xdr:rowOff>
    </xdr:from>
    <xdr:to>
      <xdr:col>22</xdr:col>
      <xdr:colOff>568960</xdr:colOff>
      <xdr:row>15</xdr:row>
      <xdr:rowOff>55245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44B9B9A-49F6-44F8-92D0-A3464D361888}"/>
            </a:ext>
          </a:extLst>
        </xdr:cNvPr>
        <xdr:cNvSpPr txBox="1"/>
      </xdr:nvSpPr>
      <xdr:spPr>
        <a:xfrm>
          <a:off x="8422005" y="1992629"/>
          <a:ext cx="5910580" cy="1815466"/>
        </a:xfrm>
        <a:prstGeom prst="rect">
          <a:avLst/>
        </a:prstGeom>
        <a:solidFill>
          <a:srgbClr val="FFFF00"/>
        </a:solidFill>
        <a:ln w="28575" cmpd="sng">
          <a:solidFill>
            <a:srgbClr val="FF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注意事項</a:t>
          </a:r>
          <a:r>
            <a:rPr kumimoji="1" lang="en-US" altLang="ja-JP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algn="l"/>
          <a:r>
            <a:rPr kumimoji="1" lang="ja-JP" altLang="en-US" sz="1600" b="1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本様式は、</a:t>
          </a:r>
          <a:r>
            <a:rPr kumimoji="1" lang="en-US" altLang="ja-JP" sz="1600" b="1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Excel</a:t>
          </a:r>
          <a:r>
            <a:rPr kumimoji="1" lang="ja-JP" altLang="en-US" sz="1600" b="1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ファイルのままで提出</a:t>
          </a:r>
          <a:r>
            <a:rPr kumimoji="1" lang="ja-JP" altLang="en-US" sz="1600" b="1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してください。</a:t>
          </a:r>
          <a:endParaRPr kumimoji="1" lang="en-US" altLang="ja-JP" sz="1600" b="1" u="sng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6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PDF</a:t>
          </a:r>
          <a:r>
            <a:rPr kumimoji="1" lang="ja-JP" altLang="en-US" sz="16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化は不要</a:t>
          </a:r>
          <a:r>
            <a:rPr kumimoji="1" lang="ja-JP" altLang="en-US" sz="16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です。</a:t>
          </a:r>
          <a:endParaRPr kumimoji="1" lang="en-US" altLang="ja-JP" sz="16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</xdr:col>
      <xdr:colOff>104774</xdr:colOff>
      <xdr:row>0</xdr:row>
      <xdr:rowOff>95250</xdr:rowOff>
    </xdr:from>
    <xdr:to>
      <xdr:col>9</xdr:col>
      <xdr:colOff>455294</xdr:colOff>
      <xdr:row>4</xdr:row>
      <xdr:rowOff>38100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F6D62BE0-AD96-49E8-8103-F25A8B99F556}"/>
            </a:ext>
          </a:extLst>
        </xdr:cNvPr>
        <xdr:cNvSpPr/>
      </xdr:nvSpPr>
      <xdr:spPr>
        <a:xfrm>
          <a:off x="1038224" y="95250"/>
          <a:ext cx="3617595" cy="68580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190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記入例で赤字になっているセルを入力・選択してください。</a:t>
          </a:r>
          <a:endParaRPr kumimoji="1" lang="en-US" altLang="ja-JP" sz="105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入力・選択をすると、クリーム色の塗りつぶしが消えます。</a:t>
          </a:r>
          <a:endParaRPr kumimoji="1" lang="en-US" altLang="ja-JP" sz="105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4</xdr:col>
      <xdr:colOff>200025</xdr:colOff>
      <xdr:row>20</xdr:row>
      <xdr:rowOff>19050</xdr:rowOff>
    </xdr:from>
    <xdr:to>
      <xdr:col>15</xdr:col>
      <xdr:colOff>361949</xdr:colOff>
      <xdr:row>21</xdr:row>
      <xdr:rowOff>114300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5F1067BD-6C99-46D5-8F9A-363EE20C101F}"/>
            </a:ext>
          </a:extLst>
        </xdr:cNvPr>
        <xdr:cNvSpPr/>
      </xdr:nvSpPr>
      <xdr:spPr>
        <a:xfrm>
          <a:off x="2066925" y="5010150"/>
          <a:ext cx="5295899" cy="476250"/>
        </a:xfrm>
        <a:prstGeom prst="wedgeRoundRectCallout">
          <a:avLst>
            <a:gd name="adj1" fmla="val -14107"/>
            <a:gd name="adj2" fmla="val 79174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 w="190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・応募時の留学先国・地域がアジア地域（</a:t>
          </a:r>
          <a:r>
            <a:rPr kumimoji="1" lang="en-US" altLang="ja-JP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100</a:t>
          </a:r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番台）のみの場合は、「アジア地域」を選択してください。</a:t>
          </a:r>
          <a:endParaRPr kumimoji="1" lang="en-US" altLang="ja-JP" sz="9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・その他の地域（</a:t>
          </a:r>
          <a:r>
            <a:rPr kumimoji="1" lang="en-US" altLang="ja-JP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200</a:t>
          </a:r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番台以上）が含まれる場合は、「その他の地域」を選択してください。</a:t>
          </a:r>
        </a:p>
      </xdr:txBody>
    </xdr:sp>
    <xdr:clientData/>
  </xdr:twoCellAnchor>
  <xdr:twoCellAnchor>
    <xdr:from>
      <xdr:col>7</xdr:col>
      <xdr:colOff>219075</xdr:colOff>
      <xdr:row>27</xdr:row>
      <xdr:rowOff>200025</xdr:rowOff>
    </xdr:from>
    <xdr:to>
      <xdr:col>15</xdr:col>
      <xdr:colOff>440055</xdr:colOff>
      <xdr:row>32</xdr:row>
      <xdr:rowOff>70485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4FBF9703-059E-42A8-9F7C-83AB32908D17}"/>
            </a:ext>
          </a:extLst>
        </xdr:cNvPr>
        <xdr:cNvSpPr/>
      </xdr:nvSpPr>
      <xdr:spPr>
        <a:xfrm>
          <a:off x="3486150" y="7315200"/>
          <a:ext cx="3954780" cy="1689735"/>
        </a:xfrm>
        <a:prstGeom prst="wedgeRoundRectCallout">
          <a:avLst>
            <a:gd name="adj1" fmla="val 27040"/>
            <a:gd name="adj2" fmla="val -137345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 w="190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留学先国・地域を変更する場合でも、留学準備金の基準となる地域区分が変わらない場合は「無」を選択してください。</a:t>
          </a:r>
          <a:endParaRPr kumimoji="1" lang="en-US" altLang="ja-JP" sz="9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地域区分が変わる場合は、「有」を選択してください。</a:t>
          </a:r>
          <a:endParaRPr kumimoji="1" lang="en-US" altLang="ja-JP" sz="9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例１）アジア地域の国（</a:t>
          </a:r>
          <a:r>
            <a:rPr kumimoji="1" lang="en-US" altLang="ja-JP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100</a:t>
          </a:r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番台）⇒その他の地域の国（</a:t>
          </a:r>
          <a:r>
            <a:rPr kumimoji="1" lang="en-US" altLang="ja-JP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200</a:t>
          </a:r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番台以上）</a:t>
          </a:r>
          <a:endParaRPr kumimoji="1" lang="en-US" altLang="ja-JP" sz="9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例２）その他の地域の国（</a:t>
          </a:r>
          <a:r>
            <a:rPr kumimoji="1" lang="en-US" altLang="ja-JP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200</a:t>
          </a:r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番台以上）　⇒アジア地域の国（</a:t>
          </a:r>
          <a:r>
            <a:rPr kumimoji="1" lang="en-US" altLang="ja-JP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100</a:t>
          </a:r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番台）</a:t>
          </a:r>
          <a:endParaRPr kumimoji="1" lang="en-US" altLang="ja-JP" sz="9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例３）アジア地域の国（</a:t>
          </a:r>
          <a:r>
            <a:rPr kumimoji="1" lang="en-US" altLang="ja-JP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100</a:t>
          </a:r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番台）とその他の地域の国（</a:t>
          </a:r>
          <a:r>
            <a:rPr kumimoji="1" lang="en-US" altLang="ja-JP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200</a:t>
          </a:r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番台以上）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⇒アジア地域の国（</a:t>
          </a:r>
          <a:r>
            <a:rPr kumimoji="1" lang="en-US" altLang="ja-JP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100</a:t>
          </a:r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番台）のみ</a:t>
          </a:r>
          <a:endParaRPr kumimoji="1" lang="en-US" altLang="ja-JP" sz="9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19050</xdr:colOff>
      <xdr:row>0</xdr:row>
      <xdr:rowOff>133350</xdr:rowOff>
    </xdr:from>
    <xdr:to>
      <xdr:col>2</xdr:col>
      <xdr:colOff>66675</xdr:colOff>
      <xdr:row>3</xdr:row>
      <xdr:rowOff>160020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D1AFB3A-2B44-4F55-A599-C2B0E26F09ED}"/>
            </a:ext>
          </a:extLst>
        </xdr:cNvPr>
        <xdr:cNvSpPr txBox="1"/>
      </xdr:nvSpPr>
      <xdr:spPr>
        <a:xfrm>
          <a:off x="19050" y="133350"/>
          <a:ext cx="981075" cy="59817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  <a:endParaRPr kumimoji="1" lang="ja-JP" altLang="en-US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6.%20&#22888;&#23398;&#37329;&#25903;&#32102;&#20107;&#21209;\000.&#20107;&#21209;&#25163;&#24341;&#12365;&#12289;&#22522;&#28310;&#12289;&#36890;&#30693;&#12289;&#65320;&#65328;&#25522;&#36617;&#12289;&#23550;&#24540;&#26041;&#37341;&#65288;&#21839;&#12356;&#21512;&#12431;&#12379;&#12394;&#12393;&#65289;\01.&#20107;&#21209;&#25163;&#32154;&#12365;&#12398;&#25163;&#24341;&#12365;\&#24179;&#25104;29&#24180;&#24230;&#12304;1,23,45,6&#26399;&#12305;H29.2\01.&#20316;&#26989;&#65288;&#23398;&#26657;&#23451;&#65289;\&#12304;&#31532;4&#26399;&#12305;&#25903;&#32102;&#23550;&#35937;&#32773;&#30331;&#37682;&#12487;&#12540;&#12479;&#65288;&#27096;&#24335;1&#65289;20151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_&#26032;&#35215;&#65288;&#32153;&#32154;&#65289;&#38283;&#30330;\90_&#20316;&#26989;&#12527;&#12540;&#12463;\20021204\&#36914;&#23398;&#23626;&#12487;&#12540;&#12479;&#12505;&#12540;&#12473;\&#36914;&#23398;&#23626;&#26041;&#24335;&#31561;&#35443;&#32048;20021127&#2925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mxcifs01\&#39640;&#12539;&#23398;&#29983;PT\4.%20&#12481;&#12540;&#12512;&#21029;\4-4.%20&#30041;&#23398;&#12503;&#12525;&#12464;&#12521;&#12512;\4.%20&#22320;&#22495;&#12503;&#12525;&#12464;&#12521;&#12512;\&#9733;NEW&#9733;\1.%20&#12304;&#24179;&#25104;28&#24180;&#24230;&#12305;&#12288;&#36039;&#37329;&#31649;&#29702;&#38306;&#20418;\&#25903;&#32102;&#12398;&#25163;&#24341;&#12365;\&#31532;5&#26399;\&#12304;&#31532;4&#26399;&#12305;&#25903;&#32102;&#23550;&#35937;&#32773;&#30331;&#37682;&#12487;&#12540;&#12479;&#65288;&#27096;&#24335;1&#65289;20151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4期登録データ (入力例)"/>
      <sheetName val="4期登録データ"/>
      <sheetName val="【削除不可】国地域"/>
      <sheetName val="【削除不可】通貨コード"/>
      <sheetName val="【削除不可】学校ｺｰﾄﾞ"/>
      <sheetName val="4期登録データ (2)"/>
      <sheetName val="4期登録データ (3)"/>
      <sheetName val="4期登録データ_(入力例)"/>
      <sheetName val="4期登録データ_(2)"/>
      <sheetName val="4期登録データ_(3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AED</v>
          </cell>
        </row>
        <row r="3">
          <cell r="A3" t="str">
            <v>AFN</v>
          </cell>
        </row>
        <row r="4">
          <cell r="A4" t="str">
            <v>ALL</v>
          </cell>
        </row>
        <row r="5">
          <cell r="A5" t="str">
            <v>AMD</v>
          </cell>
        </row>
        <row r="6">
          <cell r="A6" t="str">
            <v>ANG</v>
          </cell>
        </row>
        <row r="7">
          <cell r="A7" t="str">
            <v>AOA</v>
          </cell>
        </row>
        <row r="8">
          <cell r="A8" t="str">
            <v>ARS</v>
          </cell>
        </row>
        <row r="9">
          <cell r="A9" t="str">
            <v>AUD</v>
          </cell>
        </row>
        <row r="10">
          <cell r="A10" t="str">
            <v>AWG</v>
          </cell>
        </row>
        <row r="11">
          <cell r="A11" t="str">
            <v>AZN</v>
          </cell>
        </row>
        <row r="12">
          <cell r="A12" t="str">
            <v>BAM</v>
          </cell>
        </row>
        <row r="13">
          <cell r="A13" t="str">
            <v>BBD</v>
          </cell>
        </row>
        <row r="14">
          <cell r="A14" t="str">
            <v>BDT</v>
          </cell>
        </row>
        <row r="15">
          <cell r="A15" t="str">
            <v>BGN</v>
          </cell>
        </row>
        <row r="16">
          <cell r="A16" t="str">
            <v>BHD</v>
          </cell>
        </row>
        <row r="17">
          <cell r="A17" t="str">
            <v>BIF</v>
          </cell>
        </row>
        <row r="18">
          <cell r="A18" t="str">
            <v>BMD</v>
          </cell>
        </row>
        <row r="19">
          <cell r="A19" t="str">
            <v>BND</v>
          </cell>
        </row>
        <row r="20">
          <cell r="A20" t="str">
            <v>BOB</v>
          </cell>
        </row>
        <row r="21">
          <cell r="A21" t="str">
            <v>BRL</v>
          </cell>
        </row>
        <row r="22">
          <cell r="A22" t="str">
            <v>BSD</v>
          </cell>
        </row>
        <row r="23">
          <cell r="A23" t="str">
            <v>BTN</v>
          </cell>
        </row>
        <row r="24">
          <cell r="A24" t="str">
            <v>BWP</v>
          </cell>
        </row>
        <row r="25">
          <cell r="A25" t="str">
            <v>BYR</v>
          </cell>
        </row>
        <row r="26">
          <cell r="A26" t="str">
            <v>BZD</v>
          </cell>
        </row>
        <row r="27">
          <cell r="A27" t="str">
            <v>CAD</v>
          </cell>
        </row>
        <row r="28">
          <cell r="A28" t="str">
            <v>CDF</v>
          </cell>
        </row>
        <row r="29">
          <cell r="A29" t="str">
            <v>CHF</v>
          </cell>
        </row>
        <row r="30">
          <cell r="A30" t="str">
            <v>CLP</v>
          </cell>
        </row>
        <row r="31">
          <cell r="A31" t="str">
            <v>CNY</v>
          </cell>
        </row>
        <row r="32">
          <cell r="A32" t="str">
            <v>COP</v>
          </cell>
        </row>
        <row r="33">
          <cell r="A33" t="str">
            <v>CRC</v>
          </cell>
        </row>
        <row r="34">
          <cell r="A34" t="str">
            <v>CSD</v>
          </cell>
        </row>
        <row r="35">
          <cell r="A35" t="str">
            <v>CUC</v>
          </cell>
        </row>
        <row r="36">
          <cell r="A36" t="str">
            <v>CUP</v>
          </cell>
        </row>
        <row r="37">
          <cell r="A37" t="str">
            <v>CVE</v>
          </cell>
        </row>
        <row r="38">
          <cell r="A38" t="str">
            <v>CZK</v>
          </cell>
        </row>
        <row r="39">
          <cell r="A39" t="str">
            <v>DJF</v>
          </cell>
        </row>
        <row r="40">
          <cell r="A40" t="str">
            <v>DKK</v>
          </cell>
        </row>
        <row r="41">
          <cell r="A41" t="str">
            <v>DOP</v>
          </cell>
        </row>
        <row r="42">
          <cell r="A42" t="str">
            <v>DZD</v>
          </cell>
        </row>
        <row r="43">
          <cell r="A43" t="str">
            <v>EGP</v>
          </cell>
        </row>
        <row r="44">
          <cell r="A44" t="str">
            <v>ERN</v>
          </cell>
        </row>
        <row r="45">
          <cell r="A45" t="str">
            <v>ETB</v>
          </cell>
        </row>
        <row r="46">
          <cell r="A46" t="str">
            <v>EUR</v>
          </cell>
        </row>
        <row r="47">
          <cell r="A47" t="str">
            <v>FJD</v>
          </cell>
        </row>
        <row r="48">
          <cell r="A48" t="str">
            <v>FKP</v>
          </cell>
        </row>
        <row r="49">
          <cell r="A49" t="str">
            <v>GBP</v>
          </cell>
        </row>
        <row r="50">
          <cell r="A50" t="str">
            <v>GEL</v>
          </cell>
        </row>
        <row r="51">
          <cell r="A51" t="str">
            <v>GGP</v>
          </cell>
        </row>
        <row r="52">
          <cell r="A52" t="str">
            <v>GHS</v>
          </cell>
        </row>
        <row r="53">
          <cell r="A53" t="str">
            <v>GIP</v>
          </cell>
        </row>
        <row r="54">
          <cell r="A54" t="str">
            <v>GMD</v>
          </cell>
        </row>
        <row r="55">
          <cell r="A55" t="str">
            <v>GNF</v>
          </cell>
        </row>
        <row r="56">
          <cell r="A56" t="str">
            <v>GTQ</v>
          </cell>
        </row>
        <row r="57">
          <cell r="A57" t="str">
            <v>GYD</v>
          </cell>
        </row>
        <row r="58">
          <cell r="A58" t="str">
            <v>HKD</v>
          </cell>
        </row>
        <row r="59">
          <cell r="A59" t="str">
            <v>HNL</v>
          </cell>
        </row>
        <row r="60">
          <cell r="A60" t="str">
            <v>HRK</v>
          </cell>
        </row>
        <row r="61">
          <cell r="A61" t="str">
            <v>HTG</v>
          </cell>
        </row>
        <row r="62">
          <cell r="A62" t="str">
            <v>HUF</v>
          </cell>
        </row>
        <row r="63">
          <cell r="A63" t="str">
            <v>IDR</v>
          </cell>
        </row>
        <row r="64">
          <cell r="A64" t="str">
            <v>ILS</v>
          </cell>
        </row>
        <row r="65">
          <cell r="A65" t="str">
            <v>INR</v>
          </cell>
        </row>
        <row r="66">
          <cell r="A66" t="str">
            <v>IQD</v>
          </cell>
        </row>
        <row r="67">
          <cell r="A67" t="str">
            <v>IRR</v>
          </cell>
        </row>
        <row r="68">
          <cell r="A68" t="str">
            <v>ISK</v>
          </cell>
        </row>
        <row r="69">
          <cell r="A69" t="str">
            <v>JMD</v>
          </cell>
        </row>
        <row r="70">
          <cell r="A70" t="str">
            <v>JOD</v>
          </cell>
        </row>
        <row r="71">
          <cell r="A71" t="str">
            <v>JPY</v>
          </cell>
        </row>
        <row r="72">
          <cell r="A72" t="str">
            <v>KES</v>
          </cell>
        </row>
        <row r="73">
          <cell r="A73" t="str">
            <v>KGS</v>
          </cell>
        </row>
        <row r="74">
          <cell r="A74" t="str">
            <v>KHR</v>
          </cell>
        </row>
        <row r="75">
          <cell r="A75" t="str">
            <v>KMF</v>
          </cell>
        </row>
        <row r="76">
          <cell r="A76" t="str">
            <v>KPW</v>
          </cell>
        </row>
        <row r="77">
          <cell r="A77" t="str">
            <v>KRW</v>
          </cell>
        </row>
        <row r="78">
          <cell r="A78" t="str">
            <v>KWD</v>
          </cell>
        </row>
        <row r="79">
          <cell r="A79" t="str">
            <v>KYD</v>
          </cell>
        </row>
        <row r="80">
          <cell r="A80" t="str">
            <v>KZT</v>
          </cell>
        </row>
        <row r="81">
          <cell r="A81" t="str">
            <v>LAK</v>
          </cell>
        </row>
        <row r="82">
          <cell r="A82" t="str">
            <v>LBP</v>
          </cell>
        </row>
        <row r="83">
          <cell r="A83" t="str">
            <v>LKR</v>
          </cell>
        </row>
        <row r="84">
          <cell r="A84" t="str">
            <v>LRD</v>
          </cell>
        </row>
        <row r="85">
          <cell r="A85" t="str">
            <v>LSL</v>
          </cell>
        </row>
        <row r="86">
          <cell r="A86" t="str">
            <v>LTL</v>
          </cell>
        </row>
        <row r="87">
          <cell r="A87" t="str">
            <v>LYD</v>
          </cell>
        </row>
        <row r="88">
          <cell r="A88" t="str">
            <v>MAD</v>
          </cell>
        </row>
        <row r="89">
          <cell r="A89" t="str">
            <v>MDL</v>
          </cell>
        </row>
        <row r="90">
          <cell r="A90" t="str">
            <v>MGA</v>
          </cell>
        </row>
        <row r="91">
          <cell r="A91" t="str">
            <v>MKD</v>
          </cell>
        </row>
        <row r="92">
          <cell r="A92" t="str">
            <v>MMK</v>
          </cell>
        </row>
        <row r="93">
          <cell r="A93" t="str">
            <v>MNT</v>
          </cell>
        </row>
        <row r="94">
          <cell r="A94" t="str">
            <v>MOP</v>
          </cell>
        </row>
        <row r="95">
          <cell r="A95" t="str">
            <v>MRO</v>
          </cell>
        </row>
        <row r="96">
          <cell r="A96" t="str">
            <v>MUR</v>
          </cell>
        </row>
        <row r="97">
          <cell r="A97" t="str">
            <v>MVR</v>
          </cell>
        </row>
        <row r="98">
          <cell r="A98" t="str">
            <v>MWK</v>
          </cell>
        </row>
        <row r="99">
          <cell r="A99" t="str">
            <v>MXN</v>
          </cell>
        </row>
        <row r="100">
          <cell r="A100" t="str">
            <v>MYR</v>
          </cell>
        </row>
        <row r="101">
          <cell r="A101" t="str">
            <v>MZN</v>
          </cell>
        </row>
        <row r="102">
          <cell r="A102" t="str">
            <v>NAD</v>
          </cell>
        </row>
        <row r="103">
          <cell r="A103" t="str">
            <v>NGN</v>
          </cell>
        </row>
        <row r="104">
          <cell r="A104" t="str">
            <v>NIO</v>
          </cell>
        </row>
        <row r="105">
          <cell r="A105" t="str">
            <v>NOK</v>
          </cell>
        </row>
        <row r="106">
          <cell r="A106" t="str">
            <v>NPR</v>
          </cell>
        </row>
        <row r="107">
          <cell r="A107" t="str">
            <v>NZD</v>
          </cell>
        </row>
        <row r="108">
          <cell r="A108" t="str">
            <v>OMR</v>
          </cell>
        </row>
        <row r="109">
          <cell r="A109" t="str">
            <v>PAB</v>
          </cell>
        </row>
        <row r="110">
          <cell r="A110" t="str">
            <v>PEN</v>
          </cell>
        </row>
        <row r="111">
          <cell r="A111" t="str">
            <v>PGK</v>
          </cell>
        </row>
        <row r="112">
          <cell r="A112" t="str">
            <v>PHP</v>
          </cell>
        </row>
        <row r="113">
          <cell r="A113" t="str">
            <v>PKR</v>
          </cell>
        </row>
        <row r="114">
          <cell r="A114" t="str">
            <v>PLN</v>
          </cell>
        </row>
        <row r="115">
          <cell r="A115" t="str">
            <v>PYG</v>
          </cell>
        </row>
        <row r="116">
          <cell r="A116" t="str">
            <v>QAR</v>
          </cell>
        </row>
        <row r="117">
          <cell r="A117" t="str">
            <v>RON</v>
          </cell>
        </row>
        <row r="118">
          <cell r="A118" t="str">
            <v>RUB</v>
          </cell>
        </row>
        <row r="119">
          <cell r="A119" t="str">
            <v>RWF</v>
          </cell>
        </row>
        <row r="120">
          <cell r="A120" t="str">
            <v>SAR</v>
          </cell>
        </row>
        <row r="121">
          <cell r="A121" t="str">
            <v>SBD</v>
          </cell>
        </row>
        <row r="122">
          <cell r="A122" t="str">
            <v>SCR</v>
          </cell>
        </row>
        <row r="123">
          <cell r="A123" t="str">
            <v>SDG</v>
          </cell>
        </row>
        <row r="124">
          <cell r="A124" t="str">
            <v>SEK</v>
          </cell>
        </row>
        <row r="125">
          <cell r="A125" t="str">
            <v>SGD</v>
          </cell>
        </row>
        <row r="126">
          <cell r="A126" t="str">
            <v>SHP</v>
          </cell>
        </row>
        <row r="127">
          <cell r="A127" t="str">
            <v>SLL</v>
          </cell>
        </row>
        <row r="128">
          <cell r="A128" t="str">
            <v>SOS</v>
          </cell>
        </row>
        <row r="129">
          <cell r="A129" t="str">
            <v>SRD</v>
          </cell>
        </row>
        <row r="130">
          <cell r="A130" t="str">
            <v>SSP</v>
          </cell>
        </row>
        <row r="131">
          <cell r="A131" t="str">
            <v>STD</v>
          </cell>
        </row>
        <row r="132">
          <cell r="A132" t="str">
            <v>SVC</v>
          </cell>
        </row>
        <row r="133">
          <cell r="A133" t="str">
            <v>SYP</v>
          </cell>
        </row>
        <row r="134">
          <cell r="A134" t="str">
            <v>SZL</v>
          </cell>
        </row>
        <row r="135">
          <cell r="A135" t="str">
            <v>THB</v>
          </cell>
        </row>
        <row r="136">
          <cell r="A136" t="str">
            <v>TJS</v>
          </cell>
        </row>
        <row r="137">
          <cell r="A137" t="str">
            <v>TMT</v>
          </cell>
        </row>
        <row r="138">
          <cell r="A138" t="str">
            <v>TND</v>
          </cell>
        </row>
        <row r="139">
          <cell r="A139" t="str">
            <v>TOP</v>
          </cell>
        </row>
        <row r="140">
          <cell r="A140" t="str">
            <v>TRY</v>
          </cell>
        </row>
        <row r="141">
          <cell r="A141" t="str">
            <v>TTD</v>
          </cell>
        </row>
        <row r="142">
          <cell r="A142" t="str">
            <v>TWD</v>
          </cell>
        </row>
        <row r="143">
          <cell r="A143" t="str">
            <v>TZS</v>
          </cell>
        </row>
        <row r="144">
          <cell r="A144" t="str">
            <v>UAH</v>
          </cell>
        </row>
        <row r="145">
          <cell r="A145" t="str">
            <v>UGX</v>
          </cell>
        </row>
        <row r="146">
          <cell r="A146" t="str">
            <v>USD</v>
          </cell>
        </row>
        <row r="147">
          <cell r="A147" t="str">
            <v>UYU</v>
          </cell>
        </row>
        <row r="148">
          <cell r="A148" t="str">
            <v>UZS</v>
          </cell>
        </row>
        <row r="149">
          <cell r="A149" t="str">
            <v>VEF</v>
          </cell>
        </row>
        <row r="150">
          <cell r="A150" t="str">
            <v>VND</v>
          </cell>
        </row>
        <row r="151">
          <cell r="A151" t="str">
            <v>VUV</v>
          </cell>
        </row>
        <row r="152">
          <cell r="A152" t="str">
            <v>WST</v>
          </cell>
        </row>
        <row r="153">
          <cell r="A153" t="str">
            <v>XAF</v>
          </cell>
        </row>
        <row r="154">
          <cell r="A154" t="str">
            <v>XAG</v>
          </cell>
        </row>
        <row r="155">
          <cell r="A155" t="str">
            <v>XAU</v>
          </cell>
        </row>
        <row r="156">
          <cell r="A156" t="str">
            <v>XCD</v>
          </cell>
        </row>
        <row r="157">
          <cell r="A157" t="str">
            <v>XDR</v>
          </cell>
        </row>
        <row r="158">
          <cell r="A158" t="str">
            <v>XOF</v>
          </cell>
        </row>
        <row r="159">
          <cell r="A159" t="str">
            <v>XPD</v>
          </cell>
        </row>
        <row r="160">
          <cell r="A160" t="str">
            <v>XPF</v>
          </cell>
        </row>
        <row r="161">
          <cell r="A161" t="str">
            <v>XPT</v>
          </cell>
        </row>
        <row r="162">
          <cell r="A162" t="str">
            <v>XTS</v>
          </cell>
        </row>
        <row r="163">
          <cell r="A163" t="str">
            <v>XXX</v>
          </cell>
        </row>
        <row r="164">
          <cell r="A164" t="str">
            <v>YER</v>
          </cell>
        </row>
        <row r="165">
          <cell r="A165" t="str">
            <v>ZAR</v>
          </cell>
        </row>
        <row r="166">
          <cell r="A166" t="str">
            <v>ZMK</v>
          </cell>
        </row>
        <row r="167">
          <cell r="A167" t="str">
            <v>ZWD</v>
          </cell>
        </row>
      </sheetData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打合せ資料"/>
      <sheetName val="処理方式"/>
      <sheetName val="HZSS81"/>
      <sheetName val="HZSS15"/>
      <sheetName val="HZSS16"/>
      <sheetName val="HZSS16T"/>
      <sheetName val="HZSS16H"/>
      <sheetName val="想定する処理方式（コメント付）"/>
      <sheetName val="ｻｰﾊﾞ受渡項目整理"/>
      <sheetName val="想定する処理方式（コメント付）過去"/>
      <sheetName val="処理方式過去"/>
      <sheetName val="HZSS43過去"/>
      <sheetName val="想定する処理方式（コメント付） (2)"/>
      <sheetName val="【削除不可】学校ｺｰﾄﾞ"/>
      <sheetName val="【削除不可】通貨コード"/>
      <sheetName val="【削除不可】国地域"/>
      <sheetName val="想定する処理方式（コメント付）_(2)"/>
      <sheetName val="【参考】国・地域コード"/>
      <sheetName val="国名"/>
      <sheetName val="想定する処理方式（コメント付）_(2)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  <sheetName val="【削除不可】通貨コード"/>
      <sheetName val="backdata"/>
      <sheetName val="様式１連絡人届出書_(入力例)"/>
      <sheetName val="様式2-1願書_(入力例)"/>
      <sheetName val="様式2-5成績評価係数算出計算書_(入力例)"/>
      <sheetName val="様式2-9-①留学先大学情報（第一希望）_(入力例)"/>
      <sheetName val="様式2-9-②留学先大学情報（第二希望）_(入力例)"/>
      <sheetName val="長期派遣data【個人応募者用】_(入力例)"/>
      <sheetName val="様式2-_7-1推薦状"/>
      <sheetName val="FORM2-_7-2_RECOMMENDATION"/>
      <sheetName val="願書チェック表_(入力例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4期登録データ (入力例)"/>
      <sheetName val="4期登録データ"/>
      <sheetName val="【削除不可】国地域"/>
      <sheetName val="【削除不可】通貨コード"/>
      <sheetName val="【削除不可】学校ｺｰﾄﾞ"/>
      <sheetName val="4期登録データ (2)"/>
      <sheetName val="4期登録データ (3)"/>
      <sheetName val="4期登録データ_(入力例)"/>
      <sheetName val="4期登録データ_(2)"/>
      <sheetName val="4期登録データ_(3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AED</v>
          </cell>
        </row>
        <row r="3">
          <cell r="A3" t="str">
            <v>AFN</v>
          </cell>
        </row>
        <row r="4">
          <cell r="A4" t="str">
            <v>ALL</v>
          </cell>
        </row>
        <row r="5">
          <cell r="A5" t="str">
            <v>AMD</v>
          </cell>
        </row>
        <row r="6">
          <cell r="A6" t="str">
            <v>ANG</v>
          </cell>
        </row>
        <row r="7">
          <cell r="A7" t="str">
            <v>AOA</v>
          </cell>
        </row>
        <row r="8">
          <cell r="A8" t="str">
            <v>ARS</v>
          </cell>
        </row>
        <row r="9">
          <cell r="A9" t="str">
            <v>AUD</v>
          </cell>
        </row>
        <row r="10">
          <cell r="A10" t="str">
            <v>AWG</v>
          </cell>
        </row>
        <row r="11">
          <cell r="A11" t="str">
            <v>AZN</v>
          </cell>
        </row>
        <row r="12">
          <cell r="A12" t="str">
            <v>BAM</v>
          </cell>
        </row>
        <row r="13">
          <cell r="A13" t="str">
            <v>BBD</v>
          </cell>
        </row>
        <row r="14">
          <cell r="A14" t="str">
            <v>BDT</v>
          </cell>
        </row>
        <row r="15">
          <cell r="A15" t="str">
            <v>BGN</v>
          </cell>
        </row>
        <row r="16">
          <cell r="A16" t="str">
            <v>BHD</v>
          </cell>
        </row>
        <row r="17">
          <cell r="A17" t="str">
            <v>BIF</v>
          </cell>
        </row>
        <row r="18">
          <cell r="A18" t="str">
            <v>BMD</v>
          </cell>
        </row>
        <row r="19">
          <cell r="A19" t="str">
            <v>BND</v>
          </cell>
        </row>
        <row r="20">
          <cell r="A20" t="str">
            <v>BOB</v>
          </cell>
        </row>
        <row r="21">
          <cell r="A21" t="str">
            <v>BRL</v>
          </cell>
        </row>
        <row r="22">
          <cell r="A22" t="str">
            <v>BSD</v>
          </cell>
        </row>
        <row r="23">
          <cell r="A23" t="str">
            <v>BTN</v>
          </cell>
        </row>
        <row r="24">
          <cell r="A24" t="str">
            <v>BWP</v>
          </cell>
        </row>
        <row r="25">
          <cell r="A25" t="str">
            <v>BYR</v>
          </cell>
        </row>
        <row r="26">
          <cell r="A26" t="str">
            <v>BZD</v>
          </cell>
        </row>
        <row r="27">
          <cell r="A27" t="str">
            <v>CAD</v>
          </cell>
        </row>
        <row r="28">
          <cell r="A28" t="str">
            <v>CDF</v>
          </cell>
        </row>
        <row r="29">
          <cell r="A29" t="str">
            <v>CHF</v>
          </cell>
        </row>
        <row r="30">
          <cell r="A30" t="str">
            <v>CLP</v>
          </cell>
        </row>
        <row r="31">
          <cell r="A31" t="str">
            <v>CNY</v>
          </cell>
        </row>
        <row r="32">
          <cell r="A32" t="str">
            <v>COP</v>
          </cell>
        </row>
        <row r="33">
          <cell r="A33" t="str">
            <v>CRC</v>
          </cell>
        </row>
        <row r="34">
          <cell r="A34" t="str">
            <v>CSD</v>
          </cell>
        </row>
        <row r="35">
          <cell r="A35" t="str">
            <v>CUC</v>
          </cell>
        </row>
        <row r="36">
          <cell r="A36" t="str">
            <v>CUP</v>
          </cell>
        </row>
        <row r="37">
          <cell r="A37" t="str">
            <v>CVE</v>
          </cell>
        </row>
        <row r="38">
          <cell r="A38" t="str">
            <v>CZK</v>
          </cell>
        </row>
        <row r="39">
          <cell r="A39" t="str">
            <v>DJF</v>
          </cell>
        </row>
        <row r="40">
          <cell r="A40" t="str">
            <v>DKK</v>
          </cell>
        </row>
        <row r="41">
          <cell r="A41" t="str">
            <v>DOP</v>
          </cell>
        </row>
        <row r="42">
          <cell r="A42" t="str">
            <v>DZD</v>
          </cell>
        </row>
        <row r="43">
          <cell r="A43" t="str">
            <v>EGP</v>
          </cell>
        </row>
        <row r="44">
          <cell r="A44" t="str">
            <v>ERN</v>
          </cell>
        </row>
        <row r="45">
          <cell r="A45" t="str">
            <v>ETB</v>
          </cell>
        </row>
        <row r="46">
          <cell r="A46" t="str">
            <v>EUR</v>
          </cell>
        </row>
        <row r="47">
          <cell r="A47" t="str">
            <v>FJD</v>
          </cell>
        </row>
        <row r="48">
          <cell r="A48" t="str">
            <v>FKP</v>
          </cell>
        </row>
        <row r="49">
          <cell r="A49" t="str">
            <v>GBP</v>
          </cell>
        </row>
        <row r="50">
          <cell r="A50" t="str">
            <v>GEL</v>
          </cell>
        </row>
        <row r="51">
          <cell r="A51" t="str">
            <v>GGP</v>
          </cell>
        </row>
        <row r="52">
          <cell r="A52" t="str">
            <v>GHS</v>
          </cell>
        </row>
        <row r="53">
          <cell r="A53" t="str">
            <v>GIP</v>
          </cell>
        </row>
        <row r="54">
          <cell r="A54" t="str">
            <v>GMD</v>
          </cell>
        </row>
        <row r="55">
          <cell r="A55" t="str">
            <v>GNF</v>
          </cell>
        </row>
        <row r="56">
          <cell r="A56" t="str">
            <v>GTQ</v>
          </cell>
        </row>
        <row r="57">
          <cell r="A57" t="str">
            <v>GYD</v>
          </cell>
        </row>
        <row r="58">
          <cell r="A58" t="str">
            <v>HKD</v>
          </cell>
        </row>
        <row r="59">
          <cell r="A59" t="str">
            <v>HNL</v>
          </cell>
        </row>
        <row r="60">
          <cell r="A60" t="str">
            <v>HRK</v>
          </cell>
        </row>
        <row r="61">
          <cell r="A61" t="str">
            <v>HTG</v>
          </cell>
        </row>
        <row r="62">
          <cell r="A62" t="str">
            <v>HUF</v>
          </cell>
        </row>
        <row r="63">
          <cell r="A63" t="str">
            <v>IDR</v>
          </cell>
        </row>
        <row r="64">
          <cell r="A64" t="str">
            <v>ILS</v>
          </cell>
        </row>
        <row r="65">
          <cell r="A65" t="str">
            <v>INR</v>
          </cell>
        </row>
        <row r="66">
          <cell r="A66" t="str">
            <v>IQD</v>
          </cell>
        </row>
        <row r="67">
          <cell r="A67" t="str">
            <v>IRR</v>
          </cell>
        </row>
        <row r="68">
          <cell r="A68" t="str">
            <v>ISK</v>
          </cell>
        </row>
        <row r="69">
          <cell r="A69" t="str">
            <v>JMD</v>
          </cell>
        </row>
        <row r="70">
          <cell r="A70" t="str">
            <v>JOD</v>
          </cell>
        </row>
        <row r="71">
          <cell r="A71" t="str">
            <v>JPY</v>
          </cell>
        </row>
        <row r="72">
          <cell r="A72" t="str">
            <v>KES</v>
          </cell>
        </row>
        <row r="73">
          <cell r="A73" t="str">
            <v>KGS</v>
          </cell>
        </row>
        <row r="74">
          <cell r="A74" t="str">
            <v>KHR</v>
          </cell>
        </row>
        <row r="75">
          <cell r="A75" t="str">
            <v>KMF</v>
          </cell>
        </row>
        <row r="76">
          <cell r="A76" t="str">
            <v>KPW</v>
          </cell>
        </row>
        <row r="77">
          <cell r="A77" t="str">
            <v>KRW</v>
          </cell>
        </row>
        <row r="78">
          <cell r="A78" t="str">
            <v>KWD</v>
          </cell>
        </row>
        <row r="79">
          <cell r="A79" t="str">
            <v>KYD</v>
          </cell>
        </row>
        <row r="80">
          <cell r="A80" t="str">
            <v>KZT</v>
          </cell>
        </row>
        <row r="81">
          <cell r="A81" t="str">
            <v>LAK</v>
          </cell>
        </row>
        <row r="82">
          <cell r="A82" t="str">
            <v>LBP</v>
          </cell>
        </row>
        <row r="83">
          <cell r="A83" t="str">
            <v>LKR</v>
          </cell>
        </row>
        <row r="84">
          <cell r="A84" t="str">
            <v>LRD</v>
          </cell>
        </row>
        <row r="85">
          <cell r="A85" t="str">
            <v>LSL</v>
          </cell>
        </row>
        <row r="86">
          <cell r="A86" t="str">
            <v>LTL</v>
          </cell>
        </row>
        <row r="87">
          <cell r="A87" t="str">
            <v>LYD</v>
          </cell>
        </row>
        <row r="88">
          <cell r="A88" t="str">
            <v>MAD</v>
          </cell>
        </row>
        <row r="89">
          <cell r="A89" t="str">
            <v>MDL</v>
          </cell>
        </row>
        <row r="90">
          <cell r="A90" t="str">
            <v>MGA</v>
          </cell>
        </row>
        <row r="91">
          <cell r="A91" t="str">
            <v>MKD</v>
          </cell>
        </row>
        <row r="92">
          <cell r="A92" t="str">
            <v>MMK</v>
          </cell>
        </row>
        <row r="93">
          <cell r="A93" t="str">
            <v>MNT</v>
          </cell>
        </row>
        <row r="94">
          <cell r="A94" t="str">
            <v>MOP</v>
          </cell>
        </row>
        <row r="95">
          <cell r="A95" t="str">
            <v>MRO</v>
          </cell>
        </row>
        <row r="96">
          <cell r="A96" t="str">
            <v>MUR</v>
          </cell>
        </row>
        <row r="97">
          <cell r="A97" t="str">
            <v>MVR</v>
          </cell>
        </row>
        <row r="98">
          <cell r="A98" t="str">
            <v>MWK</v>
          </cell>
        </row>
        <row r="99">
          <cell r="A99" t="str">
            <v>MXN</v>
          </cell>
        </row>
        <row r="100">
          <cell r="A100" t="str">
            <v>MYR</v>
          </cell>
        </row>
        <row r="101">
          <cell r="A101" t="str">
            <v>MZN</v>
          </cell>
        </row>
        <row r="102">
          <cell r="A102" t="str">
            <v>NAD</v>
          </cell>
        </row>
        <row r="103">
          <cell r="A103" t="str">
            <v>NGN</v>
          </cell>
        </row>
        <row r="104">
          <cell r="A104" t="str">
            <v>NIO</v>
          </cell>
        </row>
        <row r="105">
          <cell r="A105" t="str">
            <v>NOK</v>
          </cell>
        </row>
        <row r="106">
          <cell r="A106" t="str">
            <v>NPR</v>
          </cell>
        </row>
        <row r="107">
          <cell r="A107" t="str">
            <v>NZD</v>
          </cell>
        </row>
        <row r="108">
          <cell r="A108" t="str">
            <v>OMR</v>
          </cell>
        </row>
        <row r="109">
          <cell r="A109" t="str">
            <v>PAB</v>
          </cell>
        </row>
        <row r="110">
          <cell r="A110" t="str">
            <v>PEN</v>
          </cell>
        </row>
        <row r="111">
          <cell r="A111" t="str">
            <v>PGK</v>
          </cell>
        </row>
        <row r="112">
          <cell r="A112" t="str">
            <v>PHP</v>
          </cell>
        </row>
        <row r="113">
          <cell r="A113" t="str">
            <v>PKR</v>
          </cell>
        </row>
        <row r="114">
          <cell r="A114" t="str">
            <v>PLN</v>
          </cell>
        </row>
        <row r="115">
          <cell r="A115" t="str">
            <v>PYG</v>
          </cell>
        </row>
        <row r="116">
          <cell r="A116" t="str">
            <v>QAR</v>
          </cell>
        </row>
        <row r="117">
          <cell r="A117" t="str">
            <v>RON</v>
          </cell>
        </row>
        <row r="118">
          <cell r="A118" t="str">
            <v>RUB</v>
          </cell>
        </row>
        <row r="119">
          <cell r="A119" t="str">
            <v>RWF</v>
          </cell>
        </row>
        <row r="120">
          <cell r="A120" t="str">
            <v>SAR</v>
          </cell>
        </row>
        <row r="121">
          <cell r="A121" t="str">
            <v>SBD</v>
          </cell>
        </row>
        <row r="122">
          <cell r="A122" t="str">
            <v>SCR</v>
          </cell>
        </row>
        <row r="123">
          <cell r="A123" t="str">
            <v>SDG</v>
          </cell>
        </row>
        <row r="124">
          <cell r="A124" t="str">
            <v>SEK</v>
          </cell>
        </row>
        <row r="125">
          <cell r="A125" t="str">
            <v>SGD</v>
          </cell>
        </row>
        <row r="126">
          <cell r="A126" t="str">
            <v>SHP</v>
          </cell>
        </row>
        <row r="127">
          <cell r="A127" t="str">
            <v>SLL</v>
          </cell>
        </row>
        <row r="128">
          <cell r="A128" t="str">
            <v>SOS</v>
          </cell>
        </row>
        <row r="129">
          <cell r="A129" t="str">
            <v>SRD</v>
          </cell>
        </row>
        <row r="130">
          <cell r="A130" t="str">
            <v>SSP</v>
          </cell>
        </row>
        <row r="131">
          <cell r="A131" t="str">
            <v>STD</v>
          </cell>
        </row>
        <row r="132">
          <cell r="A132" t="str">
            <v>SVC</v>
          </cell>
        </row>
        <row r="133">
          <cell r="A133" t="str">
            <v>SYP</v>
          </cell>
        </row>
        <row r="134">
          <cell r="A134" t="str">
            <v>SZL</v>
          </cell>
        </row>
        <row r="135">
          <cell r="A135" t="str">
            <v>THB</v>
          </cell>
        </row>
        <row r="136">
          <cell r="A136" t="str">
            <v>TJS</v>
          </cell>
        </row>
        <row r="137">
          <cell r="A137" t="str">
            <v>TMT</v>
          </cell>
        </row>
        <row r="138">
          <cell r="A138" t="str">
            <v>TND</v>
          </cell>
        </row>
        <row r="139">
          <cell r="A139" t="str">
            <v>TOP</v>
          </cell>
        </row>
        <row r="140">
          <cell r="A140" t="str">
            <v>TRY</v>
          </cell>
        </row>
        <row r="141">
          <cell r="A141" t="str">
            <v>TTD</v>
          </cell>
        </row>
        <row r="142">
          <cell r="A142" t="str">
            <v>TWD</v>
          </cell>
        </row>
        <row r="143">
          <cell r="A143" t="str">
            <v>TZS</v>
          </cell>
        </row>
        <row r="144">
          <cell r="A144" t="str">
            <v>UAH</v>
          </cell>
        </row>
        <row r="145">
          <cell r="A145" t="str">
            <v>UGX</v>
          </cell>
        </row>
        <row r="146">
          <cell r="A146" t="str">
            <v>USD</v>
          </cell>
        </row>
        <row r="147">
          <cell r="A147" t="str">
            <v>UYU</v>
          </cell>
        </row>
        <row r="148">
          <cell r="A148" t="str">
            <v>UZS</v>
          </cell>
        </row>
        <row r="149">
          <cell r="A149" t="str">
            <v>VEF</v>
          </cell>
        </row>
        <row r="150">
          <cell r="A150" t="str">
            <v>VND</v>
          </cell>
        </row>
        <row r="151">
          <cell r="A151" t="str">
            <v>VUV</v>
          </cell>
        </row>
        <row r="152">
          <cell r="A152" t="str">
            <v>WST</v>
          </cell>
        </row>
        <row r="153">
          <cell r="A153" t="str">
            <v>XAF</v>
          </cell>
        </row>
        <row r="154">
          <cell r="A154" t="str">
            <v>XAG</v>
          </cell>
        </row>
        <row r="155">
          <cell r="A155" t="str">
            <v>XAU</v>
          </cell>
        </row>
        <row r="156">
          <cell r="A156" t="str">
            <v>XCD</v>
          </cell>
        </row>
        <row r="157">
          <cell r="A157" t="str">
            <v>XDR</v>
          </cell>
        </row>
        <row r="158">
          <cell r="A158" t="str">
            <v>XOF</v>
          </cell>
        </row>
        <row r="159">
          <cell r="A159" t="str">
            <v>XPD</v>
          </cell>
        </row>
        <row r="160">
          <cell r="A160" t="str">
            <v>XPF</v>
          </cell>
        </row>
        <row r="161">
          <cell r="A161" t="str">
            <v>XPT</v>
          </cell>
        </row>
        <row r="162">
          <cell r="A162" t="str">
            <v>XTS</v>
          </cell>
        </row>
        <row r="163">
          <cell r="A163" t="str">
            <v>XXX</v>
          </cell>
        </row>
        <row r="164">
          <cell r="A164" t="str">
            <v>YER</v>
          </cell>
        </row>
        <row r="165">
          <cell r="A165" t="str">
            <v>ZAR</v>
          </cell>
        </row>
        <row r="166">
          <cell r="A166" t="str">
            <v>ZMK</v>
          </cell>
        </row>
        <row r="167">
          <cell r="A167" t="str">
            <v>ZWD</v>
          </cell>
        </row>
      </sheetData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nzen.mofa.go.jp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nzen.mofa.go.jp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U48"/>
  <sheetViews>
    <sheetView showGridLines="0" tabSelected="1" zoomScaleNormal="100" zoomScaleSheetLayoutView="100" workbookViewId="0">
      <selection activeCell="Z7" sqref="Z7"/>
    </sheetView>
  </sheetViews>
  <sheetFormatPr defaultColWidth="8.75" defaultRowHeight="13" x14ac:dyDescent="0.55000000000000004"/>
  <cols>
    <col min="1" max="17" width="6.08203125" style="57" customWidth="1"/>
    <col min="18" max="18" width="7.25" style="57" customWidth="1"/>
    <col min="19" max="19" width="46" style="57" customWidth="1"/>
    <col min="20" max="20" width="5.75" style="57" customWidth="1"/>
    <col min="21" max="21" width="8.75" style="57" hidden="1" customWidth="1"/>
    <col min="22" max="16384" width="8.75" style="57"/>
  </cols>
  <sheetData>
    <row r="1" spans="1:21" ht="18" customHeight="1" x14ac:dyDescent="0.55000000000000004">
      <c r="L1" s="111" t="s">
        <v>220</v>
      </c>
      <c r="M1" s="111"/>
      <c r="N1" s="111"/>
      <c r="O1" s="111"/>
      <c r="P1" s="111"/>
      <c r="R1" s="59"/>
      <c r="U1" s="57" t="s">
        <v>230</v>
      </c>
    </row>
    <row r="2" spans="1:21" x14ac:dyDescent="0.55000000000000004">
      <c r="L2" s="58"/>
      <c r="M2" s="58"/>
      <c r="N2" s="58"/>
      <c r="O2" s="58"/>
      <c r="P2" s="58"/>
    </row>
    <row r="3" spans="1:21" x14ac:dyDescent="0.55000000000000004">
      <c r="K3" s="57" t="s">
        <v>238</v>
      </c>
      <c r="L3" s="112" t="s">
        <v>0</v>
      </c>
      <c r="M3" s="112"/>
      <c r="N3" s="112"/>
      <c r="O3" s="112"/>
      <c r="P3" s="112"/>
    </row>
    <row r="4" spans="1:21" x14ac:dyDescent="0.55000000000000004">
      <c r="A4" s="60"/>
    </row>
    <row r="5" spans="1:21" x14ac:dyDescent="0.55000000000000004">
      <c r="A5" s="60"/>
    </row>
    <row r="6" spans="1:21" ht="31.5" customHeight="1" x14ac:dyDescent="0.55000000000000004">
      <c r="A6" s="114" t="s">
        <v>319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S6" s="61" t="s">
        <v>2</v>
      </c>
      <c r="U6" s="57" t="s">
        <v>228</v>
      </c>
    </row>
    <row r="7" spans="1:21" ht="24" customHeight="1" x14ac:dyDescent="0.55000000000000004">
      <c r="A7" s="113" t="s">
        <v>239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S7" s="61" t="str">
        <f>F15&amp;F17&amp;K17&amp;L1&amp;A7</f>
        <v>【様式A】奨学金等計算書</v>
      </c>
      <c r="U7" s="57" t="s">
        <v>229</v>
      </c>
    </row>
    <row r="8" spans="1:21" ht="19.149999999999999" customHeight="1" x14ac:dyDescent="0.55000000000000004">
      <c r="A8" s="62"/>
      <c r="S8" s="63" t="s">
        <v>217</v>
      </c>
    </row>
    <row r="9" spans="1:21" ht="18.649999999999999" customHeight="1" x14ac:dyDescent="0.55000000000000004">
      <c r="A9" s="60"/>
      <c r="S9" s="63"/>
    </row>
    <row r="10" spans="1:21" ht="20.25" customHeight="1" thickBot="1" x14ac:dyDescent="0.6">
      <c r="A10" s="60"/>
      <c r="B10" s="64" t="s">
        <v>318</v>
      </c>
    </row>
    <row r="11" spans="1:21" ht="26.25" customHeight="1" thickBot="1" x14ac:dyDescent="0.6">
      <c r="A11" s="60"/>
      <c r="B11" s="123" t="s">
        <v>240</v>
      </c>
      <c r="C11" s="116"/>
      <c r="D11" s="116"/>
      <c r="E11" s="116"/>
      <c r="F11" s="124" t="str">
        <f>IF(K25='非表示)国・地域コード '!H2,"",IF(F23=$U$6,U6,IF(COUNTIF(K25:O27,U7)=0,U6,U7)))</f>
        <v/>
      </c>
      <c r="G11" s="124"/>
      <c r="H11" s="124"/>
      <c r="I11" s="115" t="s">
        <v>241</v>
      </c>
      <c r="J11" s="116"/>
      <c r="K11" s="116"/>
      <c r="L11" s="117" t="str">
        <f>IF(F11="","",VLOOKUP(F11,'非表示)国・地域コード '!L:M,2,0))</f>
        <v/>
      </c>
      <c r="M11" s="117"/>
      <c r="N11" s="117"/>
      <c r="O11" s="72" t="s">
        <v>210</v>
      </c>
    </row>
    <row r="12" spans="1:21" ht="26.25" customHeight="1" thickBot="1" x14ac:dyDescent="0.6">
      <c r="A12" s="60"/>
      <c r="B12" s="99" t="s">
        <v>246</v>
      </c>
      <c r="C12" s="98"/>
      <c r="D12" s="100" t="str">
        <f>IFERROR(IF(F18="家計基準外",VLOOKUP(【様式A】奨学金等計算書!F20,'98 国・地域・単価リスト'!$E$2:$H$174,4,FALSE),VLOOKUP(【様式A】奨学金等計算書!F20,'98 国・地域・単価リスト'!$E$2:$H$174,3,FALSE)),"")</f>
        <v/>
      </c>
      <c r="E12" s="101"/>
      <c r="F12" s="97" t="s">
        <v>247</v>
      </c>
      <c r="G12" s="98"/>
      <c r="H12" s="75" t="str">
        <f>IFERROR(ROUNDUP((_xlfn.DAYS(L19,F19-1))/31,0),"")</f>
        <v/>
      </c>
      <c r="I12" s="74" t="s">
        <v>245</v>
      </c>
      <c r="J12" s="97" t="s">
        <v>248</v>
      </c>
      <c r="K12" s="98"/>
      <c r="L12" s="125" t="str">
        <f>IFERROR(D12*H12,"")</f>
        <v/>
      </c>
      <c r="M12" s="126"/>
      <c r="N12" s="127"/>
      <c r="O12" s="73" t="s">
        <v>210</v>
      </c>
    </row>
    <row r="13" spans="1:21" ht="19.899999999999999" customHeight="1" x14ac:dyDescent="0.55000000000000004">
      <c r="A13" s="60"/>
    </row>
    <row r="14" spans="1:21" ht="19.899999999999999" customHeight="1" x14ac:dyDescent="0.55000000000000004">
      <c r="B14" s="64" t="s">
        <v>203</v>
      </c>
    </row>
    <row r="15" spans="1:21" ht="20.149999999999999" customHeight="1" x14ac:dyDescent="0.55000000000000004">
      <c r="B15" s="92" t="s">
        <v>213</v>
      </c>
      <c r="C15" s="92"/>
      <c r="D15" s="92"/>
      <c r="E15" s="92"/>
      <c r="F15" s="110"/>
      <c r="G15" s="110"/>
      <c r="H15" s="110"/>
      <c r="I15" s="118" t="s">
        <v>1</v>
      </c>
      <c r="J15" s="119"/>
      <c r="K15" s="120"/>
      <c r="L15" s="121"/>
      <c r="M15" s="121"/>
      <c r="N15" s="121"/>
      <c r="O15" s="122"/>
    </row>
    <row r="16" spans="1:21" ht="20.149999999999999" customHeight="1" x14ac:dyDescent="0.55000000000000004">
      <c r="B16" s="103" t="s">
        <v>214</v>
      </c>
      <c r="C16" s="104"/>
      <c r="D16" s="104"/>
      <c r="E16" s="105"/>
      <c r="F16" s="109" t="s">
        <v>215</v>
      </c>
      <c r="G16" s="109"/>
      <c r="H16" s="109"/>
      <c r="I16" s="109"/>
      <c r="J16" s="109"/>
      <c r="K16" s="102" t="s">
        <v>216</v>
      </c>
      <c r="L16" s="102"/>
      <c r="M16" s="102"/>
      <c r="N16" s="102"/>
      <c r="O16" s="102"/>
    </row>
    <row r="17" spans="1:15" ht="20.149999999999999" customHeight="1" x14ac:dyDescent="0.55000000000000004">
      <c r="B17" s="106"/>
      <c r="C17" s="107"/>
      <c r="D17" s="107"/>
      <c r="E17" s="108"/>
      <c r="F17" s="110"/>
      <c r="G17" s="110"/>
      <c r="H17" s="110"/>
      <c r="I17" s="110"/>
      <c r="J17" s="110"/>
      <c r="K17" s="110"/>
      <c r="L17" s="110"/>
      <c r="M17" s="110"/>
      <c r="N17" s="110"/>
      <c r="O17" s="110"/>
    </row>
    <row r="18" spans="1:15" ht="20.149999999999999" customHeight="1" x14ac:dyDescent="0.55000000000000004">
      <c r="B18" s="92" t="s">
        <v>243</v>
      </c>
      <c r="C18" s="92"/>
      <c r="D18" s="92"/>
      <c r="E18" s="92"/>
      <c r="F18" s="89"/>
      <c r="G18" s="90"/>
      <c r="H18" s="90"/>
      <c r="I18" s="90"/>
      <c r="J18" s="90"/>
      <c r="K18" s="90"/>
      <c r="L18" s="90"/>
      <c r="M18" s="90"/>
      <c r="N18" s="90"/>
      <c r="O18" s="91"/>
    </row>
    <row r="19" spans="1:15" ht="20.149999999999999" customHeight="1" x14ac:dyDescent="0.55000000000000004">
      <c r="B19" s="92" t="s">
        <v>316</v>
      </c>
      <c r="C19" s="92"/>
      <c r="D19" s="92"/>
      <c r="E19" s="92"/>
      <c r="F19" s="94"/>
      <c r="G19" s="95"/>
      <c r="H19" s="95"/>
      <c r="I19" s="96"/>
      <c r="J19" s="90" t="s">
        <v>315</v>
      </c>
      <c r="K19" s="90"/>
      <c r="L19" s="94"/>
      <c r="M19" s="95"/>
      <c r="N19" s="95"/>
      <c r="O19" s="96"/>
    </row>
    <row r="20" spans="1:15" ht="20.149999999999999" customHeight="1" x14ac:dyDescent="0.55000000000000004">
      <c r="B20" s="93" t="s">
        <v>314</v>
      </c>
      <c r="C20" s="93"/>
      <c r="D20" s="93"/>
      <c r="E20" s="93"/>
      <c r="F20" s="89"/>
      <c r="G20" s="90"/>
      <c r="H20" s="90"/>
      <c r="I20" s="90"/>
      <c r="J20" s="90"/>
      <c r="K20" s="90"/>
      <c r="L20" s="90"/>
      <c r="M20" s="90"/>
      <c r="N20" s="90"/>
      <c r="O20" s="91"/>
    </row>
    <row r="21" spans="1:15" x14ac:dyDescent="0.55000000000000004">
      <c r="A21" s="60"/>
    </row>
    <row r="22" spans="1:15" x14ac:dyDescent="0.55000000000000004">
      <c r="B22" s="64" t="s">
        <v>205</v>
      </c>
      <c r="K22" s="65"/>
    </row>
    <row r="23" spans="1:15" ht="25" customHeight="1" x14ac:dyDescent="0.55000000000000004">
      <c r="B23" s="92" t="s">
        <v>226</v>
      </c>
      <c r="C23" s="92"/>
      <c r="D23" s="92"/>
      <c r="E23" s="92"/>
      <c r="F23" s="145"/>
      <c r="G23" s="121"/>
      <c r="H23" s="121"/>
      <c r="I23" s="121"/>
      <c r="J23" s="122"/>
      <c r="K23" s="142" t="s">
        <v>231</v>
      </c>
      <c r="L23" s="143"/>
      <c r="M23" s="144"/>
      <c r="N23" s="145"/>
      <c r="O23" s="122"/>
    </row>
    <row r="24" spans="1:15" ht="25" customHeight="1" x14ac:dyDescent="0.55000000000000004">
      <c r="B24" s="142" t="s">
        <v>232</v>
      </c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4"/>
    </row>
    <row r="25" spans="1:15" ht="25" customHeight="1" x14ac:dyDescent="0.55000000000000004">
      <c r="B25" s="146" t="s">
        <v>206</v>
      </c>
      <c r="C25" s="147"/>
      <c r="D25" s="147"/>
      <c r="E25" s="148"/>
      <c r="F25" s="164" t="s">
        <v>204</v>
      </c>
      <c r="G25" s="165"/>
      <c r="H25" s="165"/>
      <c r="I25" s="165"/>
      <c r="J25" s="166"/>
      <c r="K25" s="161" t="str">
        <f>VLOOKUP($F25,'非表示)国・地域コード '!$F:$H,3,0)</f>
        <v>留学準備金の地域区分</v>
      </c>
      <c r="L25" s="162"/>
      <c r="M25" s="162"/>
      <c r="N25" s="162"/>
      <c r="O25" s="163"/>
    </row>
    <row r="26" spans="1:15" ht="25" customHeight="1" x14ac:dyDescent="0.55000000000000004">
      <c r="B26" s="167" t="s">
        <v>208</v>
      </c>
      <c r="C26" s="168"/>
      <c r="D26" s="168"/>
      <c r="E26" s="169"/>
      <c r="F26" s="170" t="s">
        <v>204</v>
      </c>
      <c r="G26" s="171"/>
      <c r="H26" s="171"/>
      <c r="I26" s="171"/>
      <c r="J26" s="172"/>
      <c r="K26" s="155" t="str">
        <f>VLOOKUP($F26,'非表示)国・地域コード '!$F:$H,3,0)</f>
        <v>留学準備金の地域区分</v>
      </c>
      <c r="L26" s="156"/>
      <c r="M26" s="156"/>
      <c r="N26" s="156"/>
      <c r="O26" s="157"/>
    </row>
    <row r="27" spans="1:15" ht="25" customHeight="1" x14ac:dyDescent="0.55000000000000004">
      <c r="B27" s="149" t="s">
        <v>209</v>
      </c>
      <c r="C27" s="150"/>
      <c r="D27" s="150"/>
      <c r="E27" s="151"/>
      <c r="F27" s="152" t="s">
        <v>204</v>
      </c>
      <c r="G27" s="153"/>
      <c r="H27" s="153"/>
      <c r="I27" s="153"/>
      <c r="J27" s="154"/>
      <c r="K27" s="158" t="str">
        <f>VLOOKUP($F27,'非表示)国・地域コード '!$F:$H,3,0)</f>
        <v>留学準備金の地域区分</v>
      </c>
      <c r="L27" s="159"/>
      <c r="M27" s="159"/>
      <c r="N27" s="159"/>
      <c r="O27" s="160"/>
    </row>
    <row r="28" spans="1:15" ht="35.25" customHeight="1" x14ac:dyDescent="0.55000000000000004">
      <c r="A28" s="60"/>
      <c r="B28" s="135" t="s">
        <v>233</v>
      </c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</row>
    <row r="29" spans="1:15" ht="42" customHeight="1" thickBot="1" x14ac:dyDescent="0.6">
      <c r="A29" s="60"/>
      <c r="B29" s="137" t="s">
        <v>234</v>
      </c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</row>
    <row r="30" spans="1:15" ht="25" customHeight="1" thickBot="1" x14ac:dyDescent="0.6">
      <c r="A30" s="60"/>
      <c r="C30" s="138" t="s">
        <v>236</v>
      </c>
      <c r="D30" s="139"/>
      <c r="E30" s="139"/>
      <c r="F30" s="139"/>
      <c r="G30" s="140" t="s">
        <v>235</v>
      </c>
      <c r="H30" s="140"/>
      <c r="I30" s="140"/>
      <c r="J30" s="140"/>
      <c r="K30" s="140"/>
      <c r="L30" s="141"/>
      <c r="M30" s="66"/>
      <c r="N30" s="66"/>
      <c r="O30" s="66"/>
    </row>
    <row r="31" spans="1:15" ht="25.15" customHeight="1" x14ac:dyDescent="0.55000000000000004">
      <c r="A31" s="67"/>
    </row>
    <row r="32" spans="1:15" ht="16.899999999999999" customHeight="1" x14ac:dyDescent="0.55000000000000004">
      <c r="B32" s="64" t="s">
        <v>218</v>
      </c>
    </row>
    <row r="33" spans="1:16" ht="18" customHeight="1" x14ac:dyDescent="0.55000000000000004">
      <c r="B33" s="134" t="s">
        <v>219</v>
      </c>
      <c r="C33" s="134"/>
      <c r="D33" s="134"/>
      <c r="E33" s="134"/>
      <c r="F33" s="128"/>
      <c r="G33" s="121"/>
      <c r="H33" s="121"/>
      <c r="I33" s="121"/>
      <c r="J33" s="121"/>
      <c r="K33" s="129"/>
      <c r="L33" s="130"/>
      <c r="M33" s="130"/>
      <c r="N33" s="130"/>
      <c r="O33" s="130"/>
    </row>
    <row r="34" spans="1:16" ht="25.15" customHeight="1" x14ac:dyDescent="0.55000000000000004">
      <c r="B34" s="66"/>
      <c r="O34" s="60"/>
    </row>
    <row r="35" spans="1:16" ht="25.15" customHeight="1" x14ac:dyDescent="0.55000000000000004">
      <c r="A35" s="67"/>
    </row>
    <row r="36" spans="1:16" ht="25.15" customHeight="1" x14ac:dyDescent="0.55000000000000004">
      <c r="A36" s="131" t="s">
        <v>237</v>
      </c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3"/>
    </row>
    <row r="37" spans="1:16" ht="30.65" customHeight="1" x14ac:dyDescent="0.55000000000000004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9"/>
      <c r="L37" s="69"/>
      <c r="M37" s="69"/>
      <c r="N37" s="69"/>
      <c r="O37" s="69"/>
      <c r="P37" s="69"/>
    </row>
    <row r="38" spans="1:16" ht="43.9" customHeight="1" x14ac:dyDescent="0.55000000000000004"/>
    <row r="39" spans="1:16" ht="17.5" customHeight="1" x14ac:dyDescent="0.55000000000000004"/>
    <row r="40" spans="1:16" ht="16.899999999999999" customHeight="1" x14ac:dyDescent="0.55000000000000004"/>
    <row r="41" spans="1:16" ht="18" customHeight="1" x14ac:dyDescent="0.55000000000000004"/>
    <row r="42" spans="1:16" ht="25.15" customHeight="1" x14ac:dyDescent="0.55000000000000004"/>
    <row r="43" spans="1:16" ht="16.149999999999999" customHeight="1" x14ac:dyDescent="0.55000000000000004"/>
    <row r="45" spans="1:16" ht="30" customHeight="1" x14ac:dyDescent="0.55000000000000004"/>
    <row r="47" spans="1:16" ht="21" customHeight="1" x14ac:dyDescent="0.55000000000000004"/>
    <row r="48" spans="1:16" ht="21" customHeight="1" x14ac:dyDescent="0.55000000000000004"/>
  </sheetData>
  <sheetProtection formatCells="0" formatColumns="0" formatRows="0"/>
  <mergeCells count="52">
    <mergeCell ref="B24:O24"/>
    <mergeCell ref="B23:E23"/>
    <mergeCell ref="F23:J23"/>
    <mergeCell ref="B25:E25"/>
    <mergeCell ref="B27:E27"/>
    <mergeCell ref="K23:M23"/>
    <mergeCell ref="F27:J27"/>
    <mergeCell ref="K26:O26"/>
    <mergeCell ref="K27:O27"/>
    <mergeCell ref="K25:O25"/>
    <mergeCell ref="F25:J25"/>
    <mergeCell ref="N23:O23"/>
    <mergeCell ref="B26:E26"/>
    <mergeCell ref="F26:J26"/>
    <mergeCell ref="F33:J33"/>
    <mergeCell ref="K33:O33"/>
    <mergeCell ref="A36:P36"/>
    <mergeCell ref="B33:E33"/>
    <mergeCell ref="B28:O28"/>
    <mergeCell ref="B29:O29"/>
    <mergeCell ref="C30:F30"/>
    <mergeCell ref="G30:L30"/>
    <mergeCell ref="L1:P1"/>
    <mergeCell ref="L3:P3"/>
    <mergeCell ref="A7:P7"/>
    <mergeCell ref="B15:E15"/>
    <mergeCell ref="F15:H15"/>
    <mergeCell ref="A6:P6"/>
    <mergeCell ref="I11:K11"/>
    <mergeCell ref="L11:N11"/>
    <mergeCell ref="I15:K15"/>
    <mergeCell ref="L15:O15"/>
    <mergeCell ref="B11:E11"/>
    <mergeCell ref="F11:H11"/>
    <mergeCell ref="L12:N12"/>
    <mergeCell ref="B18:E18"/>
    <mergeCell ref="F18:O18"/>
    <mergeCell ref="F12:G12"/>
    <mergeCell ref="B12:C12"/>
    <mergeCell ref="D12:E12"/>
    <mergeCell ref="J12:K12"/>
    <mergeCell ref="K16:O16"/>
    <mergeCell ref="B16:E17"/>
    <mergeCell ref="F16:J16"/>
    <mergeCell ref="F17:J17"/>
    <mergeCell ref="K17:O17"/>
    <mergeCell ref="F20:O20"/>
    <mergeCell ref="B19:E19"/>
    <mergeCell ref="B20:E20"/>
    <mergeCell ref="J19:K19"/>
    <mergeCell ref="F19:I19"/>
    <mergeCell ref="L19:O19"/>
  </mergeCells>
  <phoneticPr fontId="1"/>
  <conditionalFormatting sqref="F15:H15">
    <cfRule type="expression" dxfId="23" priority="15">
      <formula>$F$15=""</formula>
    </cfRule>
  </conditionalFormatting>
  <conditionalFormatting sqref="F17:J17 F18">
    <cfRule type="expression" dxfId="22" priority="14">
      <formula>$F$17=""</formula>
    </cfRule>
  </conditionalFormatting>
  <conditionalFormatting sqref="F23:J23">
    <cfRule type="expression" dxfId="21" priority="12">
      <formula>$F$23=""</formula>
    </cfRule>
  </conditionalFormatting>
  <conditionalFormatting sqref="F25:J27">
    <cfRule type="cellIs" dxfId="20" priority="10" operator="equal">
      <formula>"選択してください"</formula>
    </cfRule>
  </conditionalFormatting>
  <conditionalFormatting sqref="F33:J33">
    <cfRule type="expression" dxfId="19" priority="9">
      <formula>$F$33=""</formula>
    </cfRule>
  </conditionalFormatting>
  <conditionalFormatting sqref="K17:O17">
    <cfRule type="expression" dxfId="18" priority="13">
      <formula>$K$17=""</formula>
    </cfRule>
  </conditionalFormatting>
  <conditionalFormatting sqref="L15">
    <cfRule type="expression" dxfId="17" priority="16">
      <formula>$L$15=""</formula>
    </cfRule>
  </conditionalFormatting>
  <conditionalFormatting sqref="L3:P3">
    <cfRule type="expression" dxfId="16" priority="7">
      <formula>$L$3="年　　月　　日"</formula>
    </cfRule>
  </conditionalFormatting>
  <conditionalFormatting sqref="N23:O23">
    <cfRule type="expression" dxfId="15" priority="11">
      <formula>$N$23=""</formula>
    </cfRule>
  </conditionalFormatting>
  <conditionalFormatting sqref="F19">
    <cfRule type="expression" dxfId="14" priority="3">
      <formula>$F$17=""</formula>
    </cfRule>
  </conditionalFormatting>
  <conditionalFormatting sqref="F20">
    <cfRule type="expression" dxfId="13" priority="2">
      <formula>$F$17=""</formula>
    </cfRule>
  </conditionalFormatting>
  <conditionalFormatting sqref="L19">
    <cfRule type="expression" dxfId="12" priority="1">
      <formula>$F$17=""</formula>
    </cfRule>
  </conditionalFormatting>
  <dataValidations count="6">
    <dataValidation type="list" allowBlank="1" showInputMessage="1" showErrorMessage="1" sqref="L15:O15" xr:uid="{492D2433-884E-4D5E-A1EC-DD3AC48A4DAE}">
      <formula1>"マイ探究コース,社会探究コース,スポーツ・芸術探究コース,MLGs探究コース"</formula1>
    </dataValidation>
    <dataValidation type="date" allowBlank="1" showInputMessage="1" showErrorMessage="1" sqref="F33:J33" xr:uid="{78488CCC-4CEB-4B35-86B7-E9B57C19B2F8}">
      <formula1>45828</formula1>
      <formula2>46112</formula2>
    </dataValidation>
    <dataValidation type="list" allowBlank="1" showInputMessage="1" showErrorMessage="1" sqref="N23:O23" xr:uid="{DC1D5AA8-A8CE-47B7-808E-04931CCCAA79}">
      <formula1>"有,無"</formula1>
    </dataValidation>
    <dataValidation type="textLength" operator="equal" allowBlank="1" showInputMessage="1" showErrorMessage="1" sqref="F15:H15" xr:uid="{10E7D3FA-61F7-46B1-990C-C995924C57BC}">
      <formula1>7</formula1>
    </dataValidation>
    <dataValidation type="list" allowBlank="1" showInputMessage="1" showErrorMessage="1" sqref="F18:O18" xr:uid="{92466874-FD2B-45D4-A33C-193C05BE2078}">
      <formula1>"選択してください,家計基準内,家計基準外"</formula1>
    </dataValidation>
    <dataValidation type="date" allowBlank="1" showInputMessage="1" showErrorMessage="1" sqref="F19:I19 L19:O19" xr:uid="{D3A616B9-C2F1-484D-AD99-5CDC1AFDBBAF}">
      <formula1>45839</formula1>
      <formula2>46022</formula2>
    </dataValidation>
  </dataValidations>
  <hyperlinks>
    <hyperlink ref="G30" r:id="rId1" xr:uid="{17289B62-6E34-4EB1-A0C2-D03E1025EDFE}"/>
  </hyperlinks>
  <printOptions horizontalCentered="1" verticalCentered="1"/>
  <pageMargins left="0.31496062992125984" right="0.31496062992125984" top="0.55118110236220474" bottom="0.35433070866141736" header="0.31496062992125984" footer="0.31496062992125984"/>
  <pageSetup paperSize="9" scale="92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2934976-6160-418A-9495-DDF05A055151}">
          <x14:formula1>
            <xm:f>'非表示)国・地域コード '!$F$2:$F$174</xm:f>
          </x14:formula1>
          <xm:sqref>F25:J27</xm:sqref>
        </x14:dataValidation>
        <x14:dataValidation type="list" allowBlank="1" showInputMessage="1" showErrorMessage="1" xr:uid="{176FC8CA-1801-4182-B84B-BA1F1BD86F39}">
          <x14:formula1>
            <xm:f>'非表示)国・地域コード '!$L$3:$L$4</xm:f>
          </x14:formula1>
          <xm:sqref>F23:J23</xm:sqref>
        </x14:dataValidation>
        <x14:dataValidation type="list" allowBlank="1" showInputMessage="1" showErrorMessage="1" xr:uid="{03A953DB-0391-4E7D-A364-323BA8A19297}">
          <x14:formula1>
            <xm:f>'98 国・地域・単価リスト'!$E$3:$E$174</xm:f>
          </x14:formula1>
          <xm:sqref>F20:O20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E6A09-0FED-4237-A45C-8983024FA19E}">
  <sheetPr>
    <tabColor rgb="FFFFC000"/>
    <pageSetUpPr fitToPage="1"/>
  </sheetPr>
  <dimension ref="A1:U48"/>
  <sheetViews>
    <sheetView showGridLines="0" zoomScaleNormal="100" zoomScaleSheetLayoutView="100" workbookViewId="0">
      <selection sqref="A1:P36"/>
    </sheetView>
  </sheetViews>
  <sheetFormatPr defaultColWidth="8.75" defaultRowHeight="13" x14ac:dyDescent="0.55000000000000004"/>
  <cols>
    <col min="1" max="17" width="6.08203125" style="57" customWidth="1"/>
    <col min="18" max="18" width="7.25" style="57" customWidth="1"/>
    <col min="19" max="19" width="46" style="57" customWidth="1"/>
    <col min="20" max="20" width="5.75" style="57" customWidth="1"/>
    <col min="21" max="21" width="8.75" style="57" customWidth="1"/>
    <col min="22" max="16384" width="8.75" style="57"/>
  </cols>
  <sheetData>
    <row r="1" spans="1:21" ht="18" customHeight="1" x14ac:dyDescent="0.55000000000000004">
      <c r="L1" s="111" t="s">
        <v>220</v>
      </c>
      <c r="M1" s="111"/>
      <c r="N1" s="111"/>
      <c r="O1" s="111"/>
      <c r="P1" s="111"/>
      <c r="R1" s="59"/>
      <c r="U1" s="57" t="s">
        <v>230</v>
      </c>
    </row>
    <row r="2" spans="1:21" x14ac:dyDescent="0.55000000000000004">
      <c r="L2" s="71"/>
      <c r="M2" s="71"/>
      <c r="N2" s="71"/>
      <c r="O2" s="71"/>
      <c r="P2" s="71"/>
    </row>
    <row r="3" spans="1:21" x14ac:dyDescent="0.55000000000000004">
      <c r="K3" s="57" t="s">
        <v>238</v>
      </c>
      <c r="L3" s="173">
        <v>45828</v>
      </c>
      <c r="M3" s="173"/>
      <c r="N3" s="173"/>
      <c r="O3" s="173"/>
      <c r="P3" s="173"/>
    </row>
    <row r="4" spans="1:21" x14ac:dyDescent="0.55000000000000004">
      <c r="A4" s="60"/>
    </row>
    <row r="5" spans="1:21" x14ac:dyDescent="0.55000000000000004">
      <c r="A5" s="60"/>
    </row>
    <row r="6" spans="1:21" ht="31.5" customHeight="1" x14ac:dyDescent="0.55000000000000004">
      <c r="A6" s="114" t="s">
        <v>320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S6" s="61" t="s">
        <v>2</v>
      </c>
      <c r="U6" s="57" t="s">
        <v>228</v>
      </c>
    </row>
    <row r="7" spans="1:21" ht="24" customHeight="1" x14ac:dyDescent="0.55000000000000004">
      <c r="A7" s="113" t="s">
        <v>239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S7" s="61" t="str">
        <f>F15&amp;F17&amp;K17&amp;L1&amp;A7</f>
        <v>2512345飛立太郎【様式A】奨学金等計算書</v>
      </c>
      <c r="U7" s="57" t="s">
        <v>229</v>
      </c>
    </row>
    <row r="8" spans="1:21" ht="19.149999999999999" customHeight="1" x14ac:dyDescent="0.55000000000000004">
      <c r="A8" s="62"/>
      <c r="S8" s="63" t="s">
        <v>217</v>
      </c>
    </row>
    <row r="9" spans="1:21" ht="18.649999999999999" customHeight="1" x14ac:dyDescent="0.55000000000000004">
      <c r="A9" s="60"/>
      <c r="S9" s="63"/>
    </row>
    <row r="10" spans="1:21" ht="20.25" customHeight="1" thickBot="1" x14ac:dyDescent="0.6">
      <c r="A10" s="60"/>
      <c r="B10" s="64" t="s">
        <v>242</v>
      </c>
    </row>
    <row r="11" spans="1:21" ht="26.25" customHeight="1" thickBot="1" x14ac:dyDescent="0.6">
      <c r="A11" s="60"/>
      <c r="B11" s="123" t="s">
        <v>240</v>
      </c>
      <c r="C11" s="116"/>
      <c r="D11" s="116"/>
      <c r="E11" s="116"/>
      <c r="F11" s="124" t="str">
        <f>IF(K25='非表示)国・地域コード '!H2,"",IF(F23=$U$6,U6,IF(COUNTIF(K25:O27,U7)=0,U6,U7)))</f>
        <v>アジア地域</v>
      </c>
      <c r="G11" s="124"/>
      <c r="H11" s="124"/>
      <c r="I11" s="115" t="s">
        <v>241</v>
      </c>
      <c r="J11" s="116"/>
      <c r="K11" s="116"/>
      <c r="L11" s="117">
        <f>IF(F11="","",VLOOKUP(F11,'非表示)国・地域コード '!L:M,2,0))</f>
        <v>210000</v>
      </c>
      <c r="M11" s="117"/>
      <c r="N11" s="117"/>
      <c r="O11" s="72" t="s">
        <v>210</v>
      </c>
    </row>
    <row r="12" spans="1:21" ht="26.25" customHeight="1" thickBot="1" x14ac:dyDescent="0.6">
      <c r="A12" s="60"/>
      <c r="B12" s="99" t="s">
        <v>246</v>
      </c>
      <c r="C12" s="98"/>
      <c r="D12" s="100">
        <f>IFERROR(IF(F18="家計基準外",VLOOKUP(【様式A】記入例!F20,'98 国・地域・単価リスト'!$E$2:$H$174,4,FALSE),VLOOKUP(【様式A】記入例!F20,'98 国・地域・単価リスト'!$E$2:$H$174,3,FALSE)),"")</f>
        <v>160000</v>
      </c>
      <c r="E12" s="101"/>
      <c r="F12" s="97" t="s">
        <v>247</v>
      </c>
      <c r="G12" s="98"/>
      <c r="H12" s="75">
        <f>IFERROR(ROUNDUP((_xlfn.DAYS(L19,F19-1))/31,0),"")</f>
        <v>1</v>
      </c>
      <c r="I12" s="74" t="s">
        <v>245</v>
      </c>
      <c r="J12" s="97" t="s">
        <v>248</v>
      </c>
      <c r="K12" s="98"/>
      <c r="L12" s="125">
        <f>IFERROR(D12*H12,"")</f>
        <v>160000</v>
      </c>
      <c r="M12" s="126"/>
      <c r="N12" s="127"/>
      <c r="O12" s="73" t="s">
        <v>210</v>
      </c>
    </row>
    <row r="13" spans="1:21" ht="19.899999999999999" customHeight="1" x14ac:dyDescent="0.55000000000000004">
      <c r="A13" s="60"/>
    </row>
    <row r="14" spans="1:21" ht="19.899999999999999" customHeight="1" x14ac:dyDescent="0.55000000000000004">
      <c r="B14" s="64" t="s">
        <v>203</v>
      </c>
    </row>
    <row r="15" spans="1:21" ht="20.149999999999999" customHeight="1" x14ac:dyDescent="0.55000000000000004">
      <c r="B15" s="92" t="s">
        <v>213</v>
      </c>
      <c r="C15" s="92"/>
      <c r="D15" s="92"/>
      <c r="E15" s="92"/>
      <c r="F15" s="110">
        <v>2512345</v>
      </c>
      <c r="G15" s="110"/>
      <c r="H15" s="110"/>
      <c r="I15" s="118" t="s">
        <v>1</v>
      </c>
      <c r="J15" s="119"/>
      <c r="K15" s="120"/>
      <c r="L15" s="121" t="s">
        <v>221</v>
      </c>
      <c r="M15" s="121"/>
      <c r="N15" s="121"/>
      <c r="O15" s="122"/>
    </row>
    <row r="16" spans="1:21" ht="20.149999999999999" customHeight="1" x14ac:dyDescent="0.55000000000000004">
      <c r="B16" s="103" t="s">
        <v>214</v>
      </c>
      <c r="C16" s="104"/>
      <c r="D16" s="104"/>
      <c r="E16" s="105"/>
      <c r="F16" s="109" t="s">
        <v>215</v>
      </c>
      <c r="G16" s="109"/>
      <c r="H16" s="109"/>
      <c r="I16" s="109"/>
      <c r="J16" s="109"/>
      <c r="K16" s="102" t="s">
        <v>216</v>
      </c>
      <c r="L16" s="102"/>
      <c r="M16" s="102"/>
      <c r="N16" s="102"/>
      <c r="O16" s="102"/>
    </row>
    <row r="17" spans="1:15" ht="20.149999999999999" customHeight="1" x14ac:dyDescent="0.55000000000000004">
      <c r="B17" s="106"/>
      <c r="C17" s="107"/>
      <c r="D17" s="107"/>
      <c r="E17" s="108"/>
      <c r="F17" s="110" t="s">
        <v>222</v>
      </c>
      <c r="G17" s="110"/>
      <c r="H17" s="110"/>
      <c r="I17" s="110"/>
      <c r="J17" s="110"/>
      <c r="K17" s="110" t="s">
        <v>223</v>
      </c>
      <c r="L17" s="110"/>
      <c r="M17" s="110"/>
      <c r="N17" s="110"/>
      <c r="O17" s="110"/>
    </row>
    <row r="18" spans="1:15" ht="20.149999999999999" customHeight="1" x14ac:dyDescent="0.55000000000000004">
      <c r="B18" s="92" t="s">
        <v>243</v>
      </c>
      <c r="C18" s="92"/>
      <c r="D18" s="92"/>
      <c r="E18" s="92"/>
      <c r="F18" s="89" t="s">
        <v>244</v>
      </c>
      <c r="G18" s="90"/>
      <c r="H18" s="90"/>
      <c r="I18" s="90"/>
      <c r="J18" s="90"/>
      <c r="K18" s="90"/>
      <c r="L18" s="90"/>
      <c r="M18" s="90"/>
      <c r="N18" s="90"/>
      <c r="O18" s="91"/>
    </row>
    <row r="19" spans="1:15" ht="20.149999999999999" customHeight="1" x14ac:dyDescent="0.55000000000000004">
      <c r="B19" s="92" t="s">
        <v>316</v>
      </c>
      <c r="C19" s="92"/>
      <c r="D19" s="92"/>
      <c r="E19" s="92"/>
      <c r="F19" s="94">
        <v>45871</v>
      </c>
      <c r="G19" s="95"/>
      <c r="H19" s="95"/>
      <c r="I19" s="96"/>
      <c r="J19" s="90" t="s">
        <v>315</v>
      </c>
      <c r="K19" s="90"/>
      <c r="L19" s="94">
        <v>45900</v>
      </c>
      <c r="M19" s="95"/>
      <c r="N19" s="95"/>
      <c r="O19" s="96"/>
    </row>
    <row r="20" spans="1:15" ht="20.149999999999999" customHeight="1" x14ac:dyDescent="0.55000000000000004">
      <c r="B20" s="93" t="s">
        <v>314</v>
      </c>
      <c r="C20" s="93"/>
      <c r="D20" s="93"/>
      <c r="E20" s="93"/>
      <c r="F20" s="89" t="s">
        <v>317</v>
      </c>
      <c r="G20" s="90"/>
      <c r="H20" s="90"/>
      <c r="I20" s="90"/>
      <c r="J20" s="90"/>
      <c r="K20" s="90"/>
      <c r="L20" s="90"/>
      <c r="M20" s="90"/>
      <c r="N20" s="90"/>
      <c r="O20" s="91"/>
    </row>
    <row r="21" spans="1:15" ht="30" customHeight="1" x14ac:dyDescent="0.55000000000000004">
      <c r="A21" s="60"/>
    </row>
    <row r="22" spans="1:15" x14ac:dyDescent="0.55000000000000004">
      <c r="B22" s="64" t="s">
        <v>205</v>
      </c>
      <c r="K22" s="65"/>
    </row>
    <row r="23" spans="1:15" ht="25" customHeight="1" x14ac:dyDescent="0.55000000000000004">
      <c r="B23" s="92" t="s">
        <v>226</v>
      </c>
      <c r="C23" s="92"/>
      <c r="D23" s="92"/>
      <c r="E23" s="92"/>
      <c r="F23" s="145" t="s">
        <v>15</v>
      </c>
      <c r="G23" s="121"/>
      <c r="H23" s="121"/>
      <c r="I23" s="121"/>
      <c r="J23" s="122"/>
      <c r="K23" s="142" t="s">
        <v>231</v>
      </c>
      <c r="L23" s="143"/>
      <c r="M23" s="144"/>
      <c r="N23" s="145" t="s">
        <v>227</v>
      </c>
      <c r="O23" s="122"/>
    </row>
    <row r="24" spans="1:15" ht="25" customHeight="1" x14ac:dyDescent="0.55000000000000004">
      <c r="B24" s="142" t="s">
        <v>232</v>
      </c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4"/>
    </row>
    <row r="25" spans="1:15" ht="25" customHeight="1" x14ac:dyDescent="0.55000000000000004">
      <c r="B25" s="146" t="s">
        <v>206</v>
      </c>
      <c r="C25" s="147"/>
      <c r="D25" s="147"/>
      <c r="E25" s="148"/>
      <c r="F25" s="164" t="s">
        <v>224</v>
      </c>
      <c r="G25" s="165"/>
      <c r="H25" s="165"/>
      <c r="I25" s="165"/>
      <c r="J25" s="166"/>
      <c r="K25" s="161" t="str">
        <f>VLOOKUP($F25,'非表示)国・地域コード '!$F:$H,3,0)</f>
        <v>アジア地域</v>
      </c>
      <c r="L25" s="162"/>
      <c r="M25" s="162"/>
      <c r="N25" s="162"/>
      <c r="O25" s="163"/>
    </row>
    <row r="26" spans="1:15" ht="25" customHeight="1" x14ac:dyDescent="0.55000000000000004">
      <c r="B26" s="167" t="s">
        <v>208</v>
      </c>
      <c r="C26" s="168"/>
      <c r="D26" s="168"/>
      <c r="E26" s="169"/>
      <c r="F26" s="170" t="s">
        <v>225</v>
      </c>
      <c r="G26" s="171"/>
      <c r="H26" s="171"/>
      <c r="I26" s="171"/>
      <c r="J26" s="172"/>
      <c r="K26" s="155" t="str">
        <f>VLOOKUP($F26,'非表示)国・地域コード '!$F:$H,3,0)</f>
        <v>その他の地域</v>
      </c>
      <c r="L26" s="156"/>
      <c r="M26" s="156"/>
      <c r="N26" s="156"/>
      <c r="O26" s="157"/>
    </row>
    <row r="27" spans="1:15" ht="25" customHeight="1" x14ac:dyDescent="0.55000000000000004">
      <c r="B27" s="149" t="s">
        <v>209</v>
      </c>
      <c r="C27" s="150"/>
      <c r="D27" s="150"/>
      <c r="E27" s="151"/>
      <c r="F27" s="152" t="s">
        <v>211</v>
      </c>
      <c r="G27" s="153"/>
      <c r="H27" s="153"/>
      <c r="I27" s="153"/>
      <c r="J27" s="154"/>
      <c r="K27" s="158" t="str">
        <f>VLOOKUP($F27,'非表示)国・地域コード '!$F:$H,3,0)</f>
        <v>-</v>
      </c>
      <c r="L27" s="159"/>
      <c r="M27" s="159"/>
      <c r="N27" s="159"/>
      <c r="O27" s="160"/>
    </row>
    <row r="28" spans="1:15" ht="35.25" customHeight="1" x14ac:dyDescent="0.55000000000000004">
      <c r="A28" s="60"/>
      <c r="B28" s="135" t="s">
        <v>233</v>
      </c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</row>
    <row r="29" spans="1:15" ht="42" customHeight="1" thickBot="1" x14ac:dyDescent="0.6">
      <c r="A29" s="60"/>
      <c r="B29" s="137" t="s">
        <v>234</v>
      </c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</row>
    <row r="30" spans="1:15" ht="25" customHeight="1" thickBot="1" x14ac:dyDescent="0.6">
      <c r="A30" s="60"/>
      <c r="C30" s="138" t="s">
        <v>236</v>
      </c>
      <c r="D30" s="139"/>
      <c r="E30" s="139"/>
      <c r="F30" s="139"/>
      <c r="G30" s="140" t="s">
        <v>235</v>
      </c>
      <c r="H30" s="140"/>
      <c r="I30" s="140"/>
      <c r="J30" s="140"/>
      <c r="K30" s="140"/>
      <c r="L30" s="141"/>
      <c r="M30" s="70"/>
      <c r="N30" s="70"/>
      <c r="O30" s="70"/>
    </row>
    <row r="31" spans="1:15" ht="25.15" customHeight="1" x14ac:dyDescent="0.55000000000000004">
      <c r="A31" s="67"/>
    </row>
    <row r="32" spans="1:15" ht="16.899999999999999" customHeight="1" x14ac:dyDescent="0.55000000000000004">
      <c r="B32" s="64" t="s">
        <v>218</v>
      </c>
    </row>
    <row r="33" spans="1:16" ht="18" customHeight="1" x14ac:dyDescent="0.55000000000000004">
      <c r="B33" s="134" t="s">
        <v>219</v>
      </c>
      <c r="C33" s="134"/>
      <c r="D33" s="134"/>
      <c r="E33" s="134"/>
      <c r="F33" s="128">
        <v>45870</v>
      </c>
      <c r="G33" s="121"/>
      <c r="H33" s="121"/>
      <c r="I33" s="121"/>
      <c r="J33" s="121"/>
      <c r="K33" s="129"/>
      <c r="L33" s="130"/>
      <c r="M33" s="130"/>
      <c r="N33" s="130"/>
      <c r="O33" s="130"/>
    </row>
    <row r="34" spans="1:16" ht="25.15" customHeight="1" x14ac:dyDescent="0.55000000000000004">
      <c r="B34" s="70"/>
      <c r="O34" s="60"/>
    </row>
    <row r="35" spans="1:16" ht="25.15" customHeight="1" x14ac:dyDescent="0.55000000000000004">
      <c r="A35" s="67"/>
    </row>
    <row r="36" spans="1:16" ht="25.15" customHeight="1" x14ac:dyDescent="0.55000000000000004">
      <c r="A36" s="131" t="s">
        <v>237</v>
      </c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3"/>
    </row>
    <row r="37" spans="1:16" ht="30.65" customHeight="1" x14ac:dyDescent="0.55000000000000004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9"/>
      <c r="L37" s="69"/>
      <c r="M37" s="69"/>
      <c r="N37" s="69"/>
      <c r="O37" s="69"/>
      <c r="P37" s="69"/>
    </row>
    <row r="38" spans="1:16" ht="43.9" customHeight="1" x14ac:dyDescent="0.55000000000000004"/>
    <row r="39" spans="1:16" ht="17.5" customHeight="1" x14ac:dyDescent="0.55000000000000004"/>
    <row r="40" spans="1:16" ht="16.899999999999999" customHeight="1" x14ac:dyDescent="0.55000000000000004"/>
    <row r="41" spans="1:16" ht="18" customHeight="1" x14ac:dyDescent="0.55000000000000004"/>
    <row r="42" spans="1:16" ht="25.15" customHeight="1" x14ac:dyDescent="0.55000000000000004"/>
    <row r="43" spans="1:16" ht="16.149999999999999" customHeight="1" x14ac:dyDescent="0.55000000000000004"/>
    <row r="45" spans="1:16" ht="30" customHeight="1" x14ac:dyDescent="0.55000000000000004"/>
    <row r="47" spans="1:16" ht="21" customHeight="1" x14ac:dyDescent="0.55000000000000004"/>
    <row r="48" spans="1:16" ht="21" customHeight="1" x14ac:dyDescent="0.55000000000000004"/>
  </sheetData>
  <sheetProtection formatCells="0" formatColumns="0" formatRows="0"/>
  <mergeCells count="52">
    <mergeCell ref="L1:P1"/>
    <mergeCell ref="L3:P3"/>
    <mergeCell ref="A6:P6"/>
    <mergeCell ref="A7:P7"/>
    <mergeCell ref="B11:E11"/>
    <mergeCell ref="F11:H11"/>
    <mergeCell ref="I11:K11"/>
    <mergeCell ref="L11:N11"/>
    <mergeCell ref="B18:E18"/>
    <mergeCell ref="F18:O18"/>
    <mergeCell ref="B12:C12"/>
    <mergeCell ref="D12:E12"/>
    <mergeCell ref="F12:G12"/>
    <mergeCell ref="J12:K12"/>
    <mergeCell ref="L12:N12"/>
    <mergeCell ref="B15:E15"/>
    <mergeCell ref="F15:H15"/>
    <mergeCell ref="I15:K15"/>
    <mergeCell ref="L15:O15"/>
    <mergeCell ref="B16:E17"/>
    <mergeCell ref="F16:J16"/>
    <mergeCell ref="K16:O16"/>
    <mergeCell ref="F17:J17"/>
    <mergeCell ref="K17:O17"/>
    <mergeCell ref="B25:E25"/>
    <mergeCell ref="F25:J25"/>
    <mergeCell ref="K25:O25"/>
    <mergeCell ref="B19:E19"/>
    <mergeCell ref="F19:I19"/>
    <mergeCell ref="J19:K19"/>
    <mergeCell ref="L19:O19"/>
    <mergeCell ref="B20:E20"/>
    <mergeCell ref="F20:O20"/>
    <mergeCell ref="B23:E23"/>
    <mergeCell ref="F23:J23"/>
    <mergeCell ref="K23:M23"/>
    <mergeCell ref="N23:O23"/>
    <mergeCell ref="B24:O24"/>
    <mergeCell ref="B26:E26"/>
    <mergeCell ref="F26:J26"/>
    <mergeCell ref="K26:O26"/>
    <mergeCell ref="B27:E27"/>
    <mergeCell ref="F27:J27"/>
    <mergeCell ref="K27:O27"/>
    <mergeCell ref="A36:P36"/>
    <mergeCell ref="B28:O28"/>
    <mergeCell ref="B29:O29"/>
    <mergeCell ref="C30:F30"/>
    <mergeCell ref="G30:L30"/>
    <mergeCell ref="B33:E33"/>
    <mergeCell ref="F33:J33"/>
    <mergeCell ref="K33:O33"/>
  </mergeCells>
  <phoneticPr fontId="1"/>
  <conditionalFormatting sqref="F15:H15">
    <cfRule type="expression" dxfId="11" priority="11">
      <formula>$F$15=""</formula>
    </cfRule>
  </conditionalFormatting>
  <conditionalFormatting sqref="F17:J17 F18">
    <cfRule type="expression" dxfId="10" priority="10">
      <formula>$F$17=""</formula>
    </cfRule>
  </conditionalFormatting>
  <conditionalFormatting sqref="F23:J23">
    <cfRule type="expression" dxfId="9" priority="8">
      <formula>$F$23=""</formula>
    </cfRule>
  </conditionalFormatting>
  <conditionalFormatting sqref="F25:J27">
    <cfRule type="cellIs" dxfId="8" priority="6" operator="equal">
      <formula>"選択してください"</formula>
    </cfRule>
  </conditionalFormatting>
  <conditionalFormatting sqref="F33:J33">
    <cfRule type="expression" dxfId="7" priority="5">
      <formula>$F$33=""</formula>
    </cfRule>
  </conditionalFormatting>
  <conditionalFormatting sqref="K17:O17">
    <cfRule type="expression" dxfId="6" priority="9">
      <formula>$K$17=""</formula>
    </cfRule>
  </conditionalFormatting>
  <conditionalFormatting sqref="L15">
    <cfRule type="expression" dxfId="5" priority="12">
      <formula>$L$15=""</formula>
    </cfRule>
  </conditionalFormatting>
  <conditionalFormatting sqref="L3:P3">
    <cfRule type="expression" dxfId="4" priority="4">
      <formula>$L$3="年　　月　　日"</formula>
    </cfRule>
  </conditionalFormatting>
  <conditionalFormatting sqref="N23:O23">
    <cfRule type="expression" dxfId="3" priority="7">
      <formula>$N$23=""</formula>
    </cfRule>
  </conditionalFormatting>
  <conditionalFormatting sqref="F19">
    <cfRule type="expression" dxfId="2" priority="3">
      <formula>$F$17=""</formula>
    </cfRule>
  </conditionalFormatting>
  <conditionalFormatting sqref="F20">
    <cfRule type="expression" dxfId="1" priority="2">
      <formula>$F$17=""</formula>
    </cfRule>
  </conditionalFormatting>
  <conditionalFormatting sqref="L19">
    <cfRule type="expression" dxfId="0" priority="1">
      <formula>$F$17=""</formula>
    </cfRule>
  </conditionalFormatting>
  <dataValidations count="5">
    <dataValidation type="list" allowBlank="1" showInputMessage="1" showErrorMessage="1" sqref="F18:O18" xr:uid="{1392B8A5-7A2D-492A-97B1-D4D581F39D51}">
      <formula1>"選択してください,家計基準内,家計基準外"</formula1>
    </dataValidation>
    <dataValidation type="textLength" operator="equal" allowBlank="1" showInputMessage="1" showErrorMessage="1" sqref="F15:H15" xr:uid="{3E1F0CC2-C273-416A-9C5D-FB576A71ED46}">
      <formula1>7</formula1>
    </dataValidation>
    <dataValidation type="list" allowBlank="1" showInputMessage="1" showErrorMessage="1" sqref="N23:O23" xr:uid="{D6220731-49EF-475A-83B4-019573FE5850}">
      <formula1>"有,無"</formula1>
    </dataValidation>
    <dataValidation type="date" allowBlank="1" showInputMessage="1" showErrorMessage="1" sqref="F33:J33" xr:uid="{C1F440DA-29AE-4A3C-BB3A-7234778FC64C}">
      <formula1>45823</formula1>
      <formula2>46112</formula2>
    </dataValidation>
    <dataValidation type="list" allowBlank="1" showInputMessage="1" showErrorMessage="1" sqref="L15:O15" xr:uid="{26EADFFB-A90D-4CED-BCB8-C4E17275A9CD}">
      <formula1>"マイ探究コース,社会探究コース,スポーツ・芸術探究コース,MLGs探究コース"</formula1>
    </dataValidation>
  </dataValidations>
  <hyperlinks>
    <hyperlink ref="G30" r:id="rId1" xr:uid="{9C69FA2E-3A14-46E6-B591-A78BACEF066D}"/>
  </hyperlinks>
  <printOptions horizontalCentered="1" verticalCentered="1"/>
  <pageMargins left="0.31496062992125984" right="0.31496062992125984" top="0.55118110236220474" bottom="0.35433070866141736" header="0.31496062992125984" footer="0.31496062992125984"/>
  <pageSetup paperSize="9" scale="92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75BB0BE-DFF3-414F-B7E8-8B14520609B8}">
          <x14:formula1>
            <xm:f>'98 国・地域・単価リスト'!$E$3:$E$174</xm:f>
          </x14:formula1>
          <xm:sqref>F20:O20</xm:sqref>
        </x14:dataValidation>
        <x14:dataValidation type="list" allowBlank="1" showInputMessage="1" showErrorMessage="1" xr:uid="{97574E2A-CFCC-4363-967B-62E619F26878}">
          <x14:formula1>
            <xm:f>'非表示)国・地域コード '!$L$3:$L$4</xm:f>
          </x14:formula1>
          <xm:sqref>F23:J23</xm:sqref>
        </x14:dataValidation>
        <x14:dataValidation type="list" allowBlank="1" showInputMessage="1" showErrorMessage="1" xr:uid="{00789D67-B942-499A-AB6F-F1B3D8D1A9ED}">
          <x14:formula1>
            <xm:f>'非表示)国・地域コード '!$F$2:$F$174</xm:f>
          </x14:formula1>
          <xm:sqref>F25:J27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AA401-6079-4ECE-B79E-4D44EA2B65C9}">
  <sheetPr>
    <pageSetUpPr fitToPage="1"/>
  </sheetPr>
  <dimension ref="B1:I174"/>
  <sheetViews>
    <sheetView view="pageBreakPreview" zoomScale="85" zoomScaleNormal="70" zoomScaleSheetLayoutView="85" workbookViewId="0">
      <pane ySplit="2" topLeftCell="A3" activePane="bottomLeft" state="frozen"/>
      <selection pane="bottomLeft" activeCell="B2" sqref="B2"/>
    </sheetView>
  </sheetViews>
  <sheetFormatPr defaultColWidth="8.58203125" defaultRowHeight="25" customHeight="1" x14ac:dyDescent="0.55000000000000004"/>
  <cols>
    <col min="1" max="1" width="8.58203125" style="76"/>
    <col min="2" max="2" width="16.33203125" style="76" bestFit="1" customWidth="1"/>
    <col min="3" max="3" width="14.33203125" style="76" customWidth="1"/>
    <col min="4" max="4" width="19.33203125" style="76" bestFit="1" customWidth="1"/>
    <col min="5" max="5" width="19.33203125" style="76" customWidth="1"/>
    <col min="6" max="6" width="16.33203125" style="76" bestFit="1" customWidth="1"/>
    <col min="7" max="7" width="12.58203125" style="76" bestFit="1" customWidth="1"/>
    <col min="8" max="8" width="16.33203125" style="76" bestFit="1" customWidth="1"/>
    <col min="9" max="16384" width="8.58203125" style="76"/>
  </cols>
  <sheetData>
    <row r="1" spans="2:9" ht="13" x14ac:dyDescent="0.55000000000000004"/>
    <row r="2" spans="2:9" ht="25" customHeight="1" x14ac:dyDescent="0.55000000000000004">
      <c r="B2" s="86" t="s">
        <v>313</v>
      </c>
      <c r="C2" s="88" t="s">
        <v>312</v>
      </c>
      <c r="D2" s="87" t="s">
        <v>311</v>
      </c>
      <c r="E2" s="87" t="s">
        <v>310</v>
      </c>
      <c r="F2" s="86" t="s">
        <v>11</v>
      </c>
      <c r="G2" s="86" t="s">
        <v>309</v>
      </c>
      <c r="H2" s="85" t="s">
        <v>308</v>
      </c>
      <c r="I2" s="84"/>
    </row>
    <row r="3" spans="2:9" ht="25" customHeight="1" x14ac:dyDescent="0.55000000000000004">
      <c r="B3" s="77" t="s">
        <v>250</v>
      </c>
      <c r="C3" s="80">
        <v>0</v>
      </c>
      <c r="D3" s="79" t="s">
        <v>249</v>
      </c>
      <c r="E3" s="78" t="str">
        <f t="shared" ref="E3:E34" si="0">C3&amp;"_"&amp;D3</f>
        <v>0_その他の国・地域</v>
      </c>
      <c r="F3" s="77">
        <f>350000</f>
        <v>350000</v>
      </c>
      <c r="G3" s="77">
        <f t="shared" ref="G3:G26" si="1">120000</f>
        <v>120000</v>
      </c>
      <c r="H3" s="77">
        <f>60000</f>
        <v>60000</v>
      </c>
    </row>
    <row r="4" spans="2:9" ht="25" customHeight="1" x14ac:dyDescent="0.55000000000000004">
      <c r="B4" s="77" t="s">
        <v>259</v>
      </c>
      <c r="C4" s="80">
        <v>100</v>
      </c>
      <c r="D4" s="83" t="s">
        <v>13</v>
      </c>
      <c r="E4" s="78" t="str">
        <f t="shared" si="0"/>
        <v>100_台湾</v>
      </c>
      <c r="F4" s="77">
        <f>210000</f>
        <v>210000</v>
      </c>
      <c r="G4" s="77">
        <f t="shared" si="1"/>
        <v>120000</v>
      </c>
      <c r="H4" s="77">
        <f>60000</f>
        <v>60000</v>
      </c>
    </row>
    <row r="5" spans="2:9" ht="25" customHeight="1" x14ac:dyDescent="0.55000000000000004">
      <c r="B5" s="77" t="s">
        <v>259</v>
      </c>
      <c r="C5" s="80">
        <v>101</v>
      </c>
      <c r="D5" s="83" t="s">
        <v>16</v>
      </c>
      <c r="E5" s="78" t="str">
        <f t="shared" si="0"/>
        <v>101_バングラデシュ</v>
      </c>
      <c r="F5" s="77">
        <f t="shared" ref="F5:F27" si="2">210000</f>
        <v>210000</v>
      </c>
      <c r="G5" s="77">
        <f t="shared" si="1"/>
        <v>120000</v>
      </c>
      <c r="H5" s="77">
        <f>60000</f>
        <v>60000</v>
      </c>
    </row>
    <row r="6" spans="2:9" ht="25" customHeight="1" x14ac:dyDescent="0.55000000000000004">
      <c r="B6" s="77" t="s">
        <v>259</v>
      </c>
      <c r="C6" s="80">
        <v>102</v>
      </c>
      <c r="D6" s="83" t="s">
        <v>17</v>
      </c>
      <c r="E6" s="78" t="str">
        <f t="shared" si="0"/>
        <v>102_ブータン</v>
      </c>
      <c r="F6" s="77">
        <f t="shared" si="2"/>
        <v>210000</v>
      </c>
      <c r="G6" s="77">
        <f t="shared" si="1"/>
        <v>120000</v>
      </c>
      <c r="H6" s="77">
        <f>60000</f>
        <v>60000</v>
      </c>
    </row>
    <row r="7" spans="2:9" ht="25" customHeight="1" x14ac:dyDescent="0.55000000000000004">
      <c r="B7" s="77" t="s">
        <v>259</v>
      </c>
      <c r="C7" s="80">
        <v>103</v>
      </c>
      <c r="D7" s="83" t="s">
        <v>18</v>
      </c>
      <c r="E7" s="78" t="str">
        <f t="shared" si="0"/>
        <v>103_ブルネイ</v>
      </c>
      <c r="F7" s="77">
        <f t="shared" si="2"/>
        <v>210000</v>
      </c>
      <c r="G7" s="77">
        <f t="shared" si="1"/>
        <v>120000</v>
      </c>
      <c r="H7" s="77">
        <f>60000</f>
        <v>60000</v>
      </c>
    </row>
    <row r="8" spans="2:9" ht="25" customHeight="1" x14ac:dyDescent="0.55000000000000004">
      <c r="B8" s="77" t="s">
        <v>259</v>
      </c>
      <c r="C8" s="80">
        <v>104</v>
      </c>
      <c r="D8" s="83" t="s">
        <v>19</v>
      </c>
      <c r="E8" s="78" t="str">
        <f t="shared" si="0"/>
        <v>104_カンボジア</v>
      </c>
      <c r="F8" s="77">
        <f t="shared" si="2"/>
        <v>210000</v>
      </c>
      <c r="G8" s="77">
        <f t="shared" si="1"/>
        <v>120000</v>
      </c>
      <c r="H8" s="77">
        <f>60000</f>
        <v>60000</v>
      </c>
    </row>
    <row r="9" spans="2:9" ht="25" customHeight="1" x14ac:dyDescent="0.55000000000000004">
      <c r="B9" s="77" t="s">
        <v>259</v>
      </c>
      <c r="C9" s="80">
        <v>105</v>
      </c>
      <c r="D9" s="83" t="s">
        <v>20</v>
      </c>
      <c r="E9" s="78" t="str">
        <f t="shared" si="0"/>
        <v>105_中国</v>
      </c>
      <c r="F9" s="77">
        <f t="shared" si="2"/>
        <v>210000</v>
      </c>
      <c r="G9" s="77">
        <f t="shared" si="1"/>
        <v>120000</v>
      </c>
      <c r="H9" s="77">
        <f>60000</f>
        <v>60000</v>
      </c>
    </row>
    <row r="10" spans="2:9" ht="25" customHeight="1" x14ac:dyDescent="0.55000000000000004">
      <c r="B10" s="77" t="s">
        <v>259</v>
      </c>
      <c r="C10" s="80">
        <v>106</v>
      </c>
      <c r="D10" s="83" t="s">
        <v>21</v>
      </c>
      <c r="E10" s="78" t="str">
        <f t="shared" si="0"/>
        <v>106_香港</v>
      </c>
      <c r="F10" s="77">
        <f t="shared" si="2"/>
        <v>210000</v>
      </c>
      <c r="G10" s="77">
        <f t="shared" si="1"/>
        <v>120000</v>
      </c>
      <c r="H10" s="77">
        <f>60000</f>
        <v>60000</v>
      </c>
    </row>
    <row r="11" spans="2:9" ht="25" customHeight="1" x14ac:dyDescent="0.55000000000000004">
      <c r="B11" s="77" t="s">
        <v>259</v>
      </c>
      <c r="C11" s="80">
        <v>107</v>
      </c>
      <c r="D11" s="83" t="s">
        <v>22</v>
      </c>
      <c r="E11" s="78" t="str">
        <f t="shared" si="0"/>
        <v>107_インド</v>
      </c>
      <c r="F11" s="77">
        <f t="shared" si="2"/>
        <v>210000</v>
      </c>
      <c r="G11" s="77">
        <f t="shared" si="1"/>
        <v>120000</v>
      </c>
      <c r="H11" s="77">
        <f>60000</f>
        <v>60000</v>
      </c>
    </row>
    <row r="12" spans="2:9" ht="25" customHeight="1" x14ac:dyDescent="0.55000000000000004">
      <c r="B12" s="77" t="s">
        <v>259</v>
      </c>
      <c r="C12" s="82">
        <v>108</v>
      </c>
      <c r="D12" s="81" t="s">
        <v>23</v>
      </c>
      <c r="E12" s="78" t="str">
        <f t="shared" si="0"/>
        <v>108_インドネシア</v>
      </c>
      <c r="F12" s="77">
        <f t="shared" si="2"/>
        <v>210000</v>
      </c>
      <c r="G12" s="77">
        <f t="shared" si="1"/>
        <v>120000</v>
      </c>
      <c r="H12" s="77">
        <f>60000</f>
        <v>60000</v>
      </c>
    </row>
    <row r="13" spans="2:9" ht="25" customHeight="1" x14ac:dyDescent="0.55000000000000004">
      <c r="B13" s="77" t="s">
        <v>259</v>
      </c>
      <c r="C13" s="82">
        <v>109</v>
      </c>
      <c r="D13" s="81" t="s">
        <v>24</v>
      </c>
      <c r="E13" s="78" t="str">
        <f t="shared" si="0"/>
        <v>109_大韓民国</v>
      </c>
      <c r="F13" s="77">
        <f t="shared" si="2"/>
        <v>210000</v>
      </c>
      <c r="G13" s="77">
        <f t="shared" si="1"/>
        <v>120000</v>
      </c>
      <c r="H13" s="77">
        <f>60000</f>
        <v>60000</v>
      </c>
    </row>
    <row r="14" spans="2:9" ht="25" customHeight="1" x14ac:dyDescent="0.55000000000000004">
      <c r="B14" s="77" t="s">
        <v>259</v>
      </c>
      <c r="C14" s="82">
        <v>110</v>
      </c>
      <c r="D14" s="81" t="s">
        <v>25</v>
      </c>
      <c r="E14" s="78" t="str">
        <f t="shared" si="0"/>
        <v>110_ラオス</v>
      </c>
      <c r="F14" s="77">
        <f t="shared" si="2"/>
        <v>210000</v>
      </c>
      <c r="G14" s="77">
        <f t="shared" si="1"/>
        <v>120000</v>
      </c>
      <c r="H14" s="77">
        <f>60000</f>
        <v>60000</v>
      </c>
    </row>
    <row r="15" spans="2:9" ht="25" customHeight="1" x14ac:dyDescent="0.55000000000000004">
      <c r="B15" s="77" t="s">
        <v>259</v>
      </c>
      <c r="C15" s="82">
        <v>111</v>
      </c>
      <c r="D15" s="81" t="s">
        <v>26</v>
      </c>
      <c r="E15" s="78" t="str">
        <f t="shared" si="0"/>
        <v>111_マカオ</v>
      </c>
      <c r="F15" s="77">
        <f t="shared" si="2"/>
        <v>210000</v>
      </c>
      <c r="G15" s="77">
        <f t="shared" si="1"/>
        <v>120000</v>
      </c>
      <c r="H15" s="77">
        <f>60000</f>
        <v>60000</v>
      </c>
    </row>
    <row r="16" spans="2:9" ht="25" customHeight="1" x14ac:dyDescent="0.55000000000000004">
      <c r="B16" s="77" t="s">
        <v>259</v>
      </c>
      <c r="C16" s="82">
        <v>112</v>
      </c>
      <c r="D16" s="81" t="s">
        <v>27</v>
      </c>
      <c r="E16" s="78" t="str">
        <f t="shared" si="0"/>
        <v>112_マレーシア</v>
      </c>
      <c r="F16" s="77">
        <f t="shared" si="2"/>
        <v>210000</v>
      </c>
      <c r="G16" s="77">
        <f t="shared" si="1"/>
        <v>120000</v>
      </c>
      <c r="H16" s="77">
        <f>60000</f>
        <v>60000</v>
      </c>
    </row>
    <row r="17" spans="2:8" ht="25" customHeight="1" x14ac:dyDescent="0.55000000000000004">
      <c r="B17" s="77" t="s">
        <v>259</v>
      </c>
      <c r="C17" s="82">
        <v>113</v>
      </c>
      <c r="D17" s="81" t="s">
        <v>28</v>
      </c>
      <c r="E17" s="78" t="str">
        <f t="shared" si="0"/>
        <v>113_モンゴル</v>
      </c>
      <c r="F17" s="77">
        <f t="shared" si="2"/>
        <v>210000</v>
      </c>
      <c r="G17" s="77">
        <f t="shared" si="1"/>
        <v>120000</v>
      </c>
      <c r="H17" s="77">
        <f>60000</f>
        <v>60000</v>
      </c>
    </row>
    <row r="18" spans="2:8" ht="25" customHeight="1" x14ac:dyDescent="0.55000000000000004">
      <c r="B18" s="77" t="s">
        <v>259</v>
      </c>
      <c r="C18" s="82">
        <v>114</v>
      </c>
      <c r="D18" s="81" t="s">
        <v>29</v>
      </c>
      <c r="E18" s="78" t="str">
        <f t="shared" si="0"/>
        <v>114_ミャンマー</v>
      </c>
      <c r="F18" s="77">
        <f t="shared" si="2"/>
        <v>210000</v>
      </c>
      <c r="G18" s="77">
        <f t="shared" si="1"/>
        <v>120000</v>
      </c>
      <c r="H18" s="77">
        <f>60000</f>
        <v>60000</v>
      </c>
    </row>
    <row r="19" spans="2:8" ht="25" customHeight="1" x14ac:dyDescent="0.55000000000000004">
      <c r="B19" s="77" t="s">
        <v>259</v>
      </c>
      <c r="C19" s="82">
        <v>115</v>
      </c>
      <c r="D19" s="81" t="s">
        <v>30</v>
      </c>
      <c r="E19" s="78" t="str">
        <f t="shared" si="0"/>
        <v>115_ネパール</v>
      </c>
      <c r="F19" s="77">
        <f t="shared" si="2"/>
        <v>210000</v>
      </c>
      <c r="G19" s="77">
        <f t="shared" si="1"/>
        <v>120000</v>
      </c>
      <c r="H19" s="77">
        <f>60000</f>
        <v>60000</v>
      </c>
    </row>
    <row r="20" spans="2:8" ht="25" customHeight="1" x14ac:dyDescent="0.55000000000000004">
      <c r="B20" s="77" t="s">
        <v>259</v>
      </c>
      <c r="C20" s="82">
        <v>116</v>
      </c>
      <c r="D20" s="81" t="s">
        <v>31</v>
      </c>
      <c r="E20" s="78" t="str">
        <f t="shared" si="0"/>
        <v>116_パキスタン</v>
      </c>
      <c r="F20" s="77">
        <f t="shared" si="2"/>
        <v>210000</v>
      </c>
      <c r="G20" s="77">
        <f t="shared" si="1"/>
        <v>120000</v>
      </c>
      <c r="H20" s="77">
        <f>60000</f>
        <v>60000</v>
      </c>
    </row>
    <row r="21" spans="2:8" ht="25" customHeight="1" x14ac:dyDescent="0.55000000000000004">
      <c r="B21" s="77" t="s">
        <v>259</v>
      </c>
      <c r="C21" s="82">
        <v>117</v>
      </c>
      <c r="D21" s="81" t="s">
        <v>32</v>
      </c>
      <c r="E21" s="78" t="str">
        <f t="shared" si="0"/>
        <v>117_フィリピン</v>
      </c>
      <c r="F21" s="77">
        <f t="shared" si="2"/>
        <v>210000</v>
      </c>
      <c r="G21" s="77">
        <f t="shared" si="1"/>
        <v>120000</v>
      </c>
      <c r="H21" s="77">
        <f>60000</f>
        <v>60000</v>
      </c>
    </row>
    <row r="22" spans="2:8" ht="25" customHeight="1" x14ac:dyDescent="0.55000000000000004">
      <c r="B22" s="77" t="s">
        <v>259</v>
      </c>
      <c r="C22" s="82">
        <v>119</v>
      </c>
      <c r="D22" s="81" t="s">
        <v>35</v>
      </c>
      <c r="E22" s="78" t="str">
        <f t="shared" si="0"/>
        <v>119_スリランカ</v>
      </c>
      <c r="F22" s="77">
        <f t="shared" si="2"/>
        <v>210000</v>
      </c>
      <c r="G22" s="77">
        <f t="shared" si="1"/>
        <v>120000</v>
      </c>
      <c r="H22" s="77">
        <f>60000</f>
        <v>60000</v>
      </c>
    </row>
    <row r="23" spans="2:8" ht="25" customHeight="1" x14ac:dyDescent="0.55000000000000004">
      <c r="B23" s="77" t="s">
        <v>259</v>
      </c>
      <c r="C23" s="82">
        <v>120</v>
      </c>
      <c r="D23" s="81" t="s">
        <v>36</v>
      </c>
      <c r="E23" s="78" t="str">
        <f t="shared" si="0"/>
        <v>120_タイ</v>
      </c>
      <c r="F23" s="77">
        <f t="shared" si="2"/>
        <v>210000</v>
      </c>
      <c r="G23" s="77">
        <f t="shared" si="1"/>
        <v>120000</v>
      </c>
      <c r="H23" s="77">
        <f>60000</f>
        <v>60000</v>
      </c>
    </row>
    <row r="24" spans="2:8" ht="25" customHeight="1" x14ac:dyDescent="0.55000000000000004">
      <c r="B24" s="77" t="s">
        <v>259</v>
      </c>
      <c r="C24" s="82">
        <v>121</v>
      </c>
      <c r="D24" s="81" t="s">
        <v>37</v>
      </c>
      <c r="E24" s="78" t="str">
        <f t="shared" si="0"/>
        <v>121_ベトナム</v>
      </c>
      <c r="F24" s="77">
        <f t="shared" si="2"/>
        <v>210000</v>
      </c>
      <c r="G24" s="77">
        <f t="shared" si="1"/>
        <v>120000</v>
      </c>
      <c r="H24" s="77">
        <f>60000</f>
        <v>60000</v>
      </c>
    </row>
    <row r="25" spans="2:8" ht="25" customHeight="1" x14ac:dyDescent="0.55000000000000004">
      <c r="B25" s="77" t="s">
        <v>259</v>
      </c>
      <c r="C25" s="82">
        <v>123</v>
      </c>
      <c r="D25" s="81" t="s">
        <v>38</v>
      </c>
      <c r="E25" s="78" t="str">
        <f t="shared" si="0"/>
        <v>123_東ティモール</v>
      </c>
      <c r="F25" s="77">
        <f t="shared" si="2"/>
        <v>210000</v>
      </c>
      <c r="G25" s="77">
        <f t="shared" si="1"/>
        <v>120000</v>
      </c>
      <c r="H25" s="77">
        <f>60000</f>
        <v>60000</v>
      </c>
    </row>
    <row r="26" spans="2:8" ht="25" customHeight="1" x14ac:dyDescent="0.55000000000000004">
      <c r="B26" s="77" t="s">
        <v>259</v>
      </c>
      <c r="C26" s="82">
        <v>124</v>
      </c>
      <c r="D26" s="81" t="s">
        <v>39</v>
      </c>
      <c r="E26" s="78" t="str">
        <f t="shared" si="0"/>
        <v>124_モルディブ</v>
      </c>
      <c r="F26" s="77">
        <f t="shared" si="2"/>
        <v>210000</v>
      </c>
      <c r="G26" s="77">
        <f t="shared" si="1"/>
        <v>120000</v>
      </c>
      <c r="H26" s="77">
        <f>60000</f>
        <v>60000</v>
      </c>
    </row>
    <row r="27" spans="2:8" ht="25" customHeight="1" x14ac:dyDescent="0.55000000000000004">
      <c r="B27" s="77" t="s">
        <v>259</v>
      </c>
      <c r="C27" s="82">
        <v>191</v>
      </c>
      <c r="D27" s="81" t="s">
        <v>258</v>
      </c>
      <c r="E27" s="78" t="str">
        <f t="shared" si="0"/>
        <v>191_シンガポール</v>
      </c>
      <c r="F27" s="77">
        <f t="shared" si="2"/>
        <v>210000</v>
      </c>
      <c r="G27" s="77">
        <f>160000</f>
        <v>160000</v>
      </c>
      <c r="H27" s="77">
        <f>60000</f>
        <v>60000</v>
      </c>
    </row>
    <row r="28" spans="2:8" ht="25" customHeight="1" x14ac:dyDescent="0.55000000000000004">
      <c r="B28" s="77" t="s">
        <v>291</v>
      </c>
      <c r="C28" s="80">
        <v>201</v>
      </c>
      <c r="D28" s="83" t="s">
        <v>307</v>
      </c>
      <c r="E28" s="78" t="str">
        <f t="shared" si="0"/>
        <v>201_アルゼンチン</v>
      </c>
      <c r="F28" s="77">
        <f t="shared" ref="F28:F91" si="3">350000</f>
        <v>350000</v>
      </c>
      <c r="G28" s="77">
        <f t="shared" ref="G28:G49" si="4">120000</f>
        <v>120000</v>
      </c>
      <c r="H28" s="77">
        <f>60000</f>
        <v>60000</v>
      </c>
    </row>
    <row r="29" spans="2:8" ht="25" customHeight="1" x14ac:dyDescent="0.55000000000000004">
      <c r="B29" s="77" t="s">
        <v>291</v>
      </c>
      <c r="C29" s="80">
        <v>202</v>
      </c>
      <c r="D29" s="83" t="s">
        <v>306</v>
      </c>
      <c r="E29" s="78" t="str">
        <f t="shared" si="0"/>
        <v>202_ボリビア</v>
      </c>
      <c r="F29" s="77">
        <f t="shared" si="3"/>
        <v>350000</v>
      </c>
      <c r="G29" s="77">
        <f t="shared" si="4"/>
        <v>120000</v>
      </c>
      <c r="H29" s="77">
        <f>60000</f>
        <v>60000</v>
      </c>
    </row>
    <row r="30" spans="2:8" ht="25" customHeight="1" x14ac:dyDescent="0.55000000000000004">
      <c r="B30" s="77" t="s">
        <v>291</v>
      </c>
      <c r="C30" s="80">
        <v>203</v>
      </c>
      <c r="D30" s="83" t="s">
        <v>305</v>
      </c>
      <c r="E30" s="78" t="str">
        <f t="shared" si="0"/>
        <v>203_ブラジル</v>
      </c>
      <c r="F30" s="77">
        <f t="shared" si="3"/>
        <v>350000</v>
      </c>
      <c r="G30" s="77">
        <f t="shared" si="4"/>
        <v>120000</v>
      </c>
      <c r="H30" s="77">
        <f>60000</f>
        <v>60000</v>
      </c>
    </row>
    <row r="31" spans="2:8" ht="25" customHeight="1" x14ac:dyDescent="0.55000000000000004">
      <c r="B31" s="77" t="s">
        <v>291</v>
      </c>
      <c r="C31" s="80">
        <v>204</v>
      </c>
      <c r="D31" s="83" t="s">
        <v>44</v>
      </c>
      <c r="E31" s="78" t="str">
        <f t="shared" si="0"/>
        <v>204_チリ</v>
      </c>
      <c r="F31" s="77">
        <f t="shared" si="3"/>
        <v>350000</v>
      </c>
      <c r="G31" s="77">
        <f t="shared" si="4"/>
        <v>120000</v>
      </c>
      <c r="H31" s="77">
        <f>60000</f>
        <v>60000</v>
      </c>
    </row>
    <row r="32" spans="2:8" ht="25" customHeight="1" x14ac:dyDescent="0.55000000000000004">
      <c r="B32" s="77" t="s">
        <v>291</v>
      </c>
      <c r="C32" s="80">
        <v>205</v>
      </c>
      <c r="D32" s="83" t="s">
        <v>45</v>
      </c>
      <c r="E32" s="78" t="str">
        <f t="shared" si="0"/>
        <v>205_コロンビア</v>
      </c>
      <c r="F32" s="77">
        <f t="shared" si="3"/>
        <v>350000</v>
      </c>
      <c r="G32" s="77">
        <f t="shared" si="4"/>
        <v>120000</v>
      </c>
      <c r="H32" s="77">
        <f>60000</f>
        <v>60000</v>
      </c>
    </row>
    <row r="33" spans="2:8" ht="25" customHeight="1" x14ac:dyDescent="0.55000000000000004">
      <c r="B33" s="77" t="s">
        <v>291</v>
      </c>
      <c r="C33" s="80">
        <v>206</v>
      </c>
      <c r="D33" s="83" t="s">
        <v>304</v>
      </c>
      <c r="E33" s="78" t="str">
        <f t="shared" si="0"/>
        <v>206_コスタリカ</v>
      </c>
      <c r="F33" s="77">
        <f t="shared" si="3"/>
        <v>350000</v>
      </c>
      <c r="G33" s="77">
        <f t="shared" si="4"/>
        <v>120000</v>
      </c>
      <c r="H33" s="77">
        <f>60000</f>
        <v>60000</v>
      </c>
    </row>
    <row r="34" spans="2:8" ht="25" customHeight="1" x14ac:dyDescent="0.55000000000000004">
      <c r="B34" s="77" t="s">
        <v>291</v>
      </c>
      <c r="C34" s="80">
        <v>207</v>
      </c>
      <c r="D34" s="83" t="s">
        <v>47</v>
      </c>
      <c r="E34" s="78" t="str">
        <f t="shared" si="0"/>
        <v>207_キューバ</v>
      </c>
      <c r="F34" s="77">
        <f t="shared" si="3"/>
        <v>350000</v>
      </c>
      <c r="G34" s="77">
        <f t="shared" si="4"/>
        <v>120000</v>
      </c>
      <c r="H34" s="77">
        <f>60000</f>
        <v>60000</v>
      </c>
    </row>
    <row r="35" spans="2:8" ht="25" customHeight="1" x14ac:dyDescent="0.55000000000000004">
      <c r="B35" s="77" t="s">
        <v>291</v>
      </c>
      <c r="C35" s="80">
        <v>208</v>
      </c>
      <c r="D35" s="83" t="s">
        <v>48</v>
      </c>
      <c r="E35" s="78" t="str">
        <f t="shared" ref="E35:E66" si="5">C35&amp;"_"&amp;D35</f>
        <v>208_ドミニカ共和国</v>
      </c>
      <c r="F35" s="77">
        <f t="shared" si="3"/>
        <v>350000</v>
      </c>
      <c r="G35" s="77">
        <f t="shared" si="4"/>
        <v>120000</v>
      </c>
      <c r="H35" s="77">
        <f>60000</f>
        <v>60000</v>
      </c>
    </row>
    <row r="36" spans="2:8" ht="25" customHeight="1" x14ac:dyDescent="0.55000000000000004">
      <c r="B36" s="77" t="s">
        <v>291</v>
      </c>
      <c r="C36" s="82">
        <v>209</v>
      </c>
      <c r="D36" s="81" t="s">
        <v>303</v>
      </c>
      <c r="E36" s="78" t="str">
        <f t="shared" si="5"/>
        <v>209_エクアドル</v>
      </c>
      <c r="F36" s="77">
        <f t="shared" si="3"/>
        <v>350000</v>
      </c>
      <c r="G36" s="77">
        <f t="shared" si="4"/>
        <v>120000</v>
      </c>
      <c r="H36" s="77">
        <f>60000</f>
        <v>60000</v>
      </c>
    </row>
    <row r="37" spans="2:8" ht="25" customHeight="1" x14ac:dyDescent="0.55000000000000004">
      <c r="B37" s="77" t="s">
        <v>291</v>
      </c>
      <c r="C37" s="82">
        <v>210</v>
      </c>
      <c r="D37" s="81" t="s">
        <v>50</v>
      </c>
      <c r="E37" s="78" t="str">
        <f t="shared" si="5"/>
        <v>210_エルサルバドル</v>
      </c>
      <c r="F37" s="77">
        <f t="shared" si="3"/>
        <v>350000</v>
      </c>
      <c r="G37" s="77">
        <f t="shared" si="4"/>
        <v>120000</v>
      </c>
      <c r="H37" s="77">
        <f>60000</f>
        <v>60000</v>
      </c>
    </row>
    <row r="38" spans="2:8" ht="25" customHeight="1" x14ac:dyDescent="0.55000000000000004">
      <c r="B38" s="77" t="s">
        <v>291</v>
      </c>
      <c r="C38" s="82">
        <v>211</v>
      </c>
      <c r="D38" s="81" t="s">
        <v>302</v>
      </c>
      <c r="E38" s="78" t="str">
        <f t="shared" si="5"/>
        <v>211_グアテマラ</v>
      </c>
      <c r="F38" s="77">
        <f t="shared" si="3"/>
        <v>350000</v>
      </c>
      <c r="G38" s="77">
        <f t="shared" si="4"/>
        <v>120000</v>
      </c>
      <c r="H38" s="77">
        <f>60000</f>
        <v>60000</v>
      </c>
    </row>
    <row r="39" spans="2:8" ht="25" customHeight="1" x14ac:dyDescent="0.55000000000000004">
      <c r="B39" s="77" t="s">
        <v>291</v>
      </c>
      <c r="C39" s="82">
        <v>212</v>
      </c>
      <c r="D39" s="81" t="s">
        <v>301</v>
      </c>
      <c r="E39" s="78" t="str">
        <f t="shared" si="5"/>
        <v>212_ホンジュラス</v>
      </c>
      <c r="F39" s="77">
        <f t="shared" si="3"/>
        <v>350000</v>
      </c>
      <c r="G39" s="77">
        <f t="shared" si="4"/>
        <v>120000</v>
      </c>
      <c r="H39" s="77">
        <f>60000</f>
        <v>60000</v>
      </c>
    </row>
    <row r="40" spans="2:8" ht="25" customHeight="1" x14ac:dyDescent="0.55000000000000004">
      <c r="B40" s="77" t="s">
        <v>291</v>
      </c>
      <c r="C40" s="82">
        <v>213</v>
      </c>
      <c r="D40" s="81" t="s">
        <v>300</v>
      </c>
      <c r="E40" s="78" t="str">
        <f t="shared" si="5"/>
        <v>213_ジャマイカ</v>
      </c>
      <c r="F40" s="77">
        <f t="shared" si="3"/>
        <v>350000</v>
      </c>
      <c r="G40" s="77">
        <f t="shared" si="4"/>
        <v>120000</v>
      </c>
      <c r="H40" s="77">
        <f>60000</f>
        <v>60000</v>
      </c>
    </row>
    <row r="41" spans="2:8" ht="25" customHeight="1" x14ac:dyDescent="0.55000000000000004">
      <c r="B41" s="77" t="s">
        <v>291</v>
      </c>
      <c r="C41" s="82">
        <v>214</v>
      </c>
      <c r="D41" s="81" t="s">
        <v>299</v>
      </c>
      <c r="E41" s="78" t="str">
        <f t="shared" si="5"/>
        <v>214_メキシコ</v>
      </c>
      <c r="F41" s="77">
        <f t="shared" si="3"/>
        <v>350000</v>
      </c>
      <c r="G41" s="77">
        <f t="shared" si="4"/>
        <v>120000</v>
      </c>
      <c r="H41" s="77">
        <f>60000</f>
        <v>60000</v>
      </c>
    </row>
    <row r="42" spans="2:8" ht="25" customHeight="1" x14ac:dyDescent="0.55000000000000004">
      <c r="B42" s="77" t="s">
        <v>291</v>
      </c>
      <c r="C42" s="82">
        <v>215</v>
      </c>
      <c r="D42" s="81" t="s">
        <v>298</v>
      </c>
      <c r="E42" s="78" t="str">
        <f t="shared" si="5"/>
        <v>215_ニカラグア</v>
      </c>
      <c r="F42" s="77">
        <f t="shared" si="3"/>
        <v>350000</v>
      </c>
      <c r="G42" s="77">
        <f t="shared" si="4"/>
        <v>120000</v>
      </c>
      <c r="H42" s="77">
        <f>60000</f>
        <v>60000</v>
      </c>
    </row>
    <row r="43" spans="2:8" ht="25" customHeight="1" x14ac:dyDescent="0.55000000000000004">
      <c r="B43" s="77" t="s">
        <v>291</v>
      </c>
      <c r="C43" s="82">
        <v>216</v>
      </c>
      <c r="D43" s="81" t="s">
        <v>297</v>
      </c>
      <c r="E43" s="78" t="str">
        <f t="shared" si="5"/>
        <v>216_パナマ</v>
      </c>
      <c r="F43" s="77">
        <f t="shared" si="3"/>
        <v>350000</v>
      </c>
      <c r="G43" s="77">
        <f t="shared" si="4"/>
        <v>120000</v>
      </c>
      <c r="H43" s="77">
        <f>60000</f>
        <v>60000</v>
      </c>
    </row>
    <row r="44" spans="2:8" ht="25" customHeight="1" x14ac:dyDescent="0.55000000000000004">
      <c r="B44" s="77" t="s">
        <v>291</v>
      </c>
      <c r="C44" s="82">
        <v>217</v>
      </c>
      <c r="D44" s="81" t="s">
        <v>296</v>
      </c>
      <c r="E44" s="78" t="str">
        <f t="shared" si="5"/>
        <v>217_パラグアイ</v>
      </c>
      <c r="F44" s="77">
        <f t="shared" si="3"/>
        <v>350000</v>
      </c>
      <c r="G44" s="77">
        <f t="shared" si="4"/>
        <v>120000</v>
      </c>
      <c r="H44" s="77">
        <f>60000</f>
        <v>60000</v>
      </c>
    </row>
    <row r="45" spans="2:8" ht="25" customHeight="1" x14ac:dyDescent="0.55000000000000004">
      <c r="B45" s="77" t="s">
        <v>291</v>
      </c>
      <c r="C45" s="82">
        <v>218</v>
      </c>
      <c r="D45" s="81" t="s">
        <v>295</v>
      </c>
      <c r="E45" s="78" t="str">
        <f t="shared" si="5"/>
        <v>218_ペルー</v>
      </c>
      <c r="F45" s="77">
        <f t="shared" si="3"/>
        <v>350000</v>
      </c>
      <c r="G45" s="77">
        <f t="shared" si="4"/>
        <v>120000</v>
      </c>
      <c r="H45" s="77">
        <f>60000</f>
        <v>60000</v>
      </c>
    </row>
    <row r="46" spans="2:8" ht="25" customHeight="1" x14ac:dyDescent="0.55000000000000004">
      <c r="B46" s="77" t="s">
        <v>291</v>
      </c>
      <c r="C46" s="82">
        <v>219</v>
      </c>
      <c r="D46" s="81" t="s">
        <v>294</v>
      </c>
      <c r="E46" s="78" t="str">
        <f t="shared" si="5"/>
        <v>219_トリニダード・トバゴ</v>
      </c>
      <c r="F46" s="77">
        <f t="shared" si="3"/>
        <v>350000</v>
      </c>
      <c r="G46" s="77">
        <f t="shared" si="4"/>
        <v>120000</v>
      </c>
      <c r="H46" s="77">
        <f>60000</f>
        <v>60000</v>
      </c>
    </row>
    <row r="47" spans="2:8" ht="25" customHeight="1" x14ac:dyDescent="0.55000000000000004">
      <c r="B47" s="77" t="s">
        <v>291</v>
      </c>
      <c r="C47" s="82">
        <v>220</v>
      </c>
      <c r="D47" s="81" t="s">
        <v>293</v>
      </c>
      <c r="E47" s="78" t="str">
        <f t="shared" si="5"/>
        <v>220_ウルグアイ</v>
      </c>
      <c r="F47" s="77">
        <f t="shared" si="3"/>
        <v>350000</v>
      </c>
      <c r="G47" s="77">
        <f t="shared" si="4"/>
        <v>120000</v>
      </c>
      <c r="H47" s="77">
        <f>60000</f>
        <v>60000</v>
      </c>
    </row>
    <row r="48" spans="2:8" ht="25" customHeight="1" x14ac:dyDescent="0.55000000000000004">
      <c r="B48" s="77" t="s">
        <v>291</v>
      </c>
      <c r="C48" s="82">
        <v>221</v>
      </c>
      <c r="D48" s="81" t="s">
        <v>292</v>
      </c>
      <c r="E48" s="78" t="str">
        <f t="shared" si="5"/>
        <v>221_ベネズエラ</v>
      </c>
      <c r="F48" s="77">
        <f t="shared" si="3"/>
        <v>350000</v>
      </c>
      <c r="G48" s="77">
        <f t="shared" si="4"/>
        <v>120000</v>
      </c>
      <c r="H48" s="77">
        <f>60000</f>
        <v>60000</v>
      </c>
    </row>
    <row r="49" spans="2:8" ht="25" customHeight="1" x14ac:dyDescent="0.55000000000000004">
      <c r="B49" s="77" t="s">
        <v>291</v>
      </c>
      <c r="C49" s="82">
        <v>222</v>
      </c>
      <c r="D49" s="81" t="s">
        <v>62</v>
      </c>
      <c r="E49" s="78" t="str">
        <f t="shared" si="5"/>
        <v>222_ハイチ</v>
      </c>
      <c r="F49" s="77">
        <f t="shared" si="3"/>
        <v>350000</v>
      </c>
      <c r="G49" s="77">
        <f t="shared" si="4"/>
        <v>120000</v>
      </c>
      <c r="H49" s="77">
        <f>60000</f>
        <v>60000</v>
      </c>
    </row>
    <row r="50" spans="2:8" ht="25" customHeight="1" x14ac:dyDescent="0.55000000000000004">
      <c r="B50" s="77" t="s">
        <v>287</v>
      </c>
      <c r="C50" s="80">
        <v>301</v>
      </c>
      <c r="D50" s="83" t="s">
        <v>290</v>
      </c>
      <c r="E50" s="78" t="str">
        <f t="shared" si="5"/>
        <v>301_バーレーン</v>
      </c>
      <c r="F50" s="77">
        <f t="shared" si="3"/>
        <v>350000</v>
      </c>
      <c r="G50" s="77">
        <f t="shared" ref="G50:G65" si="6">160000</f>
        <v>160000</v>
      </c>
      <c r="H50" s="77">
        <f>60000</f>
        <v>60000</v>
      </c>
    </row>
    <row r="51" spans="2:8" ht="25" customHeight="1" x14ac:dyDescent="0.55000000000000004">
      <c r="B51" s="77" t="s">
        <v>287</v>
      </c>
      <c r="C51" s="80">
        <v>303</v>
      </c>
      <c r="D51" s="83" t="s">
        <v>289</v>
      </c>
      <c r="E51" s="78" t="str">
        <f t="shared" si="5"/>
        <v>303_イラン</v>
      </c>
      <c r="F51" s="77">
        <f t="shared" si="3"/>
        <v>350000</v>
      </c>
      <c r="G51" s="77">
        <f t="shared" si="6"/>
        <v>160000</v>
      </c>
      <c r="H51" s="77">
        <f>60000</f>
        <v>60000</v>
      </c>
    </row>
    <row r="52" spans="2:8" ht="25" customHeight="1" x14ac:dyDescent="0.55000000000000004">
      <c r="B52" s="77" t="s">
        <v>287</v>
      </c>
      <c r="C52" s="80">
        <v>304</v>
      </c>
      <c r="D52" s="83" t="s">
        <v>67</v>
      </c>
      <c r="E52" s="78" t="str">
        <f t="shared" si="5"/>
        <v>304_イラク</v>
      </c>
      <c r="F52" s="77">
        <f t="shared" si="3"/>
        <v>350000</v>
      </c>
      <c r="G52" s="77">
        <f t="shared" si="6"/>
        <v>160000</v>
      </c>
      <c r="H52" s="77">
        <f>60000</f>
        <v>60000</v>
      </c>
    </row>
    <row r="53" spans="2:8" ht="25" customHeight="1" x14ac:dyDescent="0.55000000000000004">
      <c r="B53" s="77" t="s">
        <v>287</v>
      </c>
      <c r="C53" s="80">
        <v>305</v>
      </c>
      <c r="D53" s="83" t="s">
        <v>68</v>
      </c>
      <c r="E53" s="78" t="str">
        <f t="shared" si="5"/>
        <v>305_イスラエル</v>
      </c>
      <c r="F53" s="77">
        <f t="shared" si="3"/>
        <v>350000</v>
      </c>
      <c r="G53" s="77">
        <f t="shared" si="6"/>
        <v>160000</v>
      </c>
      <c r="H53" s="77">
        <f>60000</f>
        <v>60000</v>
      </c>
    </row>
    <row r="54" spans="2:8" ht="25" customHeight="1" x14ac:dyDescent="0.55000000000000004">
      <c r="B54" s="77" t="s">
        <v>287</v>
      </c>
      <c r="C54" s="80">
        <v>306</v>
      </c>
      <c r="D54" s="83" t="s">
        <v>69</v>
      </c>
      <c r="E54" s="78" t="str">
        <f t="shared" si="5"/>
        <v>306_ヨルダン</v>
      </c>
      <c r="F54" s="77">
        <f t="shared" si="3"/>
        <v>350000</v>
      </c>
      <c r="G54" s="77">
        <f t="shared" si="6"/>
        <v>160000</v>
      </c>
      <c r="H54" s="77">
        <f>60000</f>
        <v>60000</v>
      </c>
    </row>
    <row r="55" spans="2:8" ht="25" customHeight="1" x14ac:dyDescent="0.55000000000000004">
      <c r="B55" s="77" t="s">
        <v>287</v>
      </c>
      <c r="C55" s="80">
        <v>307</v>
      </c>
      <c r="D55" s="83" t="s">
        <v>70</v>
      </c>
      <c r="E55" s="78" t="str">
        <f t="shared" si="5"/>
        <v>307_クウェート</v>
      </c>
      <c r="F55" s="77">
        <f t="shared" si="3"/>
        <v>350000</v>
      </c>
      <c r="G55" s="77">
        <f t="shared" si="6"/>
        <v>160000</v>
      </c>
      <c r="H55" s="77">
        <f>60000</f>
        <v>60000</v>
      </c>
    </row>
    <row r="56" spans="2:8" ht="25" customHeight="1" x14ac:dyDescent="0.55000000000000004">
      <c r="B56" s="77" t="s">
        <v>287</v>
      </c>
      <c r="C56" s="82">
        <v>308</v>
      </c>
      <c r="D56" s="81" t="s">
        <v>71</v>
      </c>
      <c r="E56" s="78" t="str">
        <f t="shared" si="5"/>
        <v>308_レバノン</v>
      </c>
      <c r="F56" s="77">
        <f t="shared" si="3"/>
        <v>350000</v>
      </c>
      <c r="G56" s="77">
        <f t="shared" si="6"/>
        <v>160000</v>
      </c>
      <c r="H56" s="77">
        <f>60000</f>
        <v>60000</v>
      </c>
    </row>
    <row r="57" spans="2:8" ht="25" customHeight="1" x14ac:dyDescent="0.55000000000000004">
      <c r="B57" s="77" t="s">
        <v>287</v>
      </c>
      <c r="C57" s="82">
        <v>309</v>
      </c>
      <c r="D57" s="81" t="s">
        <v>72</v>
      </c>
      <c r="E57" s="78" t="str">
        <f t="shared" si="5"/>
        <v>309_オマーン</v>
      </c>
      <c r="F57" s="77">
        <f t="shared" si="3"/>
        <v>350000</v>
      </c>
      <c r="G57" s="77">
        <f t="shared" si="6"/>
        <v>160000</v>
      </c>
      <c r="H57" s="77">
        <f>60000</f>
        <v>60000</v>
      </c>
    </row>
    <row r="58" spans="2:8" ht="25" customHeight="1" x14ac:dyDescent="0.55000000000000004">
      <c r="B58" s="77" t="s">
        <v>287</v>
      </c>
      <c r="C58" s="82">
        <v>310</v>
      </c>
      <c r="D58" s="81" t="s">
        <v>73</v>
      </c>
      <c r="E58" s="78" t="str">
        <f t="shared" si="5"/>
        <v>310_カタール</v>
      </c>
      <c r="F58" s="77">
        <f t="shared" si="3"/>
        <v>350000</v>
      </c>
      <c r="G58" s="77">
        <f t="shared" si="6"/>
        <v>160000</v>
      </c>
      <c r="H58" s="77">
        <f>60000</f>
        <v>60000</v>
      </c>
    </row>
    <row r="59" spans="2:8" ht="25" customHeight="1" x14ac:dyDescent="0.55000000000000004">
      <c r="B59" s="77" t="s">
        <v>287</v>
      </c>
      <c r="C59" s="82">
        <v>311</v>
      </c>
      <c r="D59" s="81" t="s">
        <v>74</v>
      </c>
      <c r="E59" s="78" t="str">
        <f t="shared" si="5"/>
        <v>311_サウジアラビア</v>
      </c>
      <c r="F59" s="77">
        <f t="shared" si="3"/>
        <v>350000</v>
      </c>
      <c r="G59" s="77">
        <f t="shared" si="6"/>
        <v>160000</v>
      </c>
      <c r="H59" s="77">
        <f>60000</f>
        <v>60000</v>
      </c>
    </row>
    <row r="60" spans="2:8" ht="25" customHeight="1" x14ac:dyDescent="0.55000000000000004">
      <c r="B60" s="77" t="s">
        <v>287</v>
      </c>
      <c r="C60" s="82">
        <v>312</v>
      </c>
      <c r="D60" s="81" t="s">
        <v>75</v>
      </c>
      <c r="E60" s="78" t="str">
        <f t="shared" si="5"/>
        <v>312_シリア</v>
      </c>
      <c r="F60" s="77">
        <f t="shared" si="3"/>
        <v>350000</v>
      </c>
      <c r="G60" s="77">
        <f t="shared" si="6"/>
        <v>160000</v>
      </c>
      <c r="H60" s="77">
        <f>60000</f>
        <v>60000</v>
      </c>
    </row>
    <row r="61" spans="2:8" ht="25" customHeight="1" x14ac:dyDescent="0.55000000000000004">
      <c r="B61" s="77" t="s">
        <v>287</v>
      </c>
      <c r="C61" s="82">
        <v>313</v>
      </c>
      <c r="D61" s="81" t="s">
        <v>76</v>
      </c>
      <c r="E61" s="78" t="str">
        <f t="shared" si="5"/>
        <v>313_トルコ</v>
      </c>
      <c r="F61" s="77">
        <f t="shared" si="3"/>
        <v>350000</v>
      </c>
      <c r="G61" s="77">
        <f t="shared" si="6"/>
        <v>160000</v>
      </c>
      <c r="H61" s="77">
        <f>60000</f>
        <v>60000</v>
      </c>
    </row>
    <row r="62" spans="2:8" ht="25" customHeight="1" x14ac:dyDescent="0.55000000000000004">
      <c r="B62" s="77" t="s">
        <v>287</v>
      </c>
      <c r="C62" s="82">
        <v>314</v>
      </c>
      <c r="D62" s="81" t="s">
        <v>77</v>
      </c>
      <c r="E62" s="78" t="str">
        <f t="shared" si="5"/>
        <v>314_アラブ首長国連邦</v>
      </c>
      <c r="F62" s="77">
        <f t="shared" si="3"/>
        <v>350000</v>
      </c>
      <c r="G62" s="77">
        <f t="shared" si="6"/>
        <v>160000</v>
      </c>
      <c r="H62" s="77">
        <f>60000</f>
        <v>60000</v>
      </c>
    </row>
    <row r="63" spans="2:8" ht="25" customHeight="1" x14ac:dyDescent="0.55000000000000004">
      <c r="B63" s="77" t="s">
        <v>287</v>
      </c>
      <c r="C63" s="82">
        <v>315</v>
      </c>
      <c r="D63" s="81" t="s">
        <v>78</v>
      </c>
      <c r="E63" s="78" t="str">
        <f t="shared" si="5"/>
        <v>315_イエメン</v>
      </c>
      <c r="F63" s="77">
        <f t="shared" si="3"/>
        <v>350000</v>
      </c>
      <c r="G63" s="77">
        <f t="shared" si="6"/>
        <v>160000</v>
      </c>
      <c r="H63" s="77">
        <f>60000</f>
        <v>60000</v>
      </c>
    </row>
    <row r="64" spans="2:8" ht="25" customHeight="1" x14ac:dyDescent="0.55000000000000004">
      <c r="B64" s="77" t="s">
        <v>287</v>
      </c>
      <c r="C64" s="82">
        <v>316</v>
      </c>
      <c r="D64" s="81" t="s">
        <v>288</v>
      </c>
      <c r="E64" s="78" t="str">
        <f t="shared" si="5"/>
        <v>316_パレスチナ</v>
      </c>
      <c r="F64" s="77">
        <f t="shared" si="3"/>
        <v>350000</v>
      </c>
      <c r="G64" s="77">
        <f t="shared" si="6"/>
        <v>160000</v>
      </c>
      <c r="H64" s="77">
        <f>60000</f>
        <v>60000</v>
      </c>
    </row>
    <row r="65" spans="2:8" ht="25" customHeight="1" x14ac:dyDescent="0.55000000000000004">
      <c r="B65" s="77" t="s">
        <v>287</v>
      </c>
      <c r="C65" s="82">
        <v>317</v>
      </c>
      <c r="D65" s="81" t="s">
        <v>286</v>
      </c>
      <c r="E65" s="78" t="str">
        <f t="shared" si="5"/>
        <v>317_アフガニスタン</v>
      </c>
      <c r="F65" s="77">
        <f t="shared" si="3"/>
        <v>350000</v>
      </c>
      <c r="G65" s="77">
        <f t="shared" si="6"/>
        <v>160000</v>
      </c>
      <c r="H65" s="77">
        <f>60000</f>
        <v>60000</v>
      </c>
    </row>
    <row r="66" spans="2:8" ht="25" customHeight="1" x14ac:dyDescent="0.55000000000000004">
      <c r="B66" s="77" t="s">
        <v>274</v>
      </c>
      <c r="C66" s="80">
        <v>401</v>
      </c>
      <c r="D66" s="83" t="s">
        <v>285</v>
      </c>
      <c r="E66" s="78" t="str">
        <f t="shared" si="5"/>
        <v>401_アルジェリア</v>
      </c>
      <c r="F66" s="77">
        <f t="shared" si="3"/>
        <v>350000</v>
      </c>
      <c r="G66" s="77">
        <f t="shared" ref="G66:G104" si="7">120000</f>
        <v>120000</v>
      </c>
      <c r="H66" s="77">
        <f>60000</f>
        <v>60000</v>
      </c>
    </row>
    <row r="67" spans="2:8" ht="25" customHeight="1" x14ac:dyDescent="0.55000000000000004">
      <c r="B67" s="77" t="s">
        <v>274</v>
      </c>
      <c r="C67" s="80">
        <v>402</v>
      </c>
      <c r="D67" s="83" t="s">
        <v>284</v>
      </c>
      <c r="E67" s="78" t="str">
        <f t="shared" ref="E67:E98" si="8">C67&amp;"_"&amp;D67</f>
        <v>402_カメルーン</v>
      </c>
      <c r="F67" s="77">
        <f t="shared" si="3"/>
        <v>350000</v>
      </c>
      <c r="G67" s="77">
        <f t="shared" si="7"/>
        <v>120000</v>
      </c>
      <c r="H67" s="77">
        <f>60000</f>
        <v>60000</v>
      </c>
    </row>
    <row r="68" spans="2:8" ht="25" customHeight="1" x14ac:dyDescent="0.55000000000000004">
      <c r="B68" s="77" t="s">
        <v>274</v>
      </c>
      <c r="C68" s="80">
        <v>403</v>
      </c>
      <c r="D68" s="83" t="s">
        <v>85</v>
      </c>
      <c r="E68" s="78" t="str">
        <f t="shared" si="8"/>
        <v>403_コンゴ共和国</v>
      </c>
      <c r="F68" s="77">
        <f t="shared" si="3"/>
        <v>350000</v>
      </c>
      <c r="G68" s="77">
        <f t="shared" si="7"/>
        <v>120000</v>
      </c>
      <c r="H68" s="77">
        <f>60000</f>
        <v>60000</v>
      </c>
    </row>
    <row r="69" spans="2:8" ht="25" customHeight="1" x14ac:dyDescent="0.55000000000000004">
      <c r="B69" s="77" t="s">
        <v>274</v>
      </c>
      <c r="C69" s="80">
        <v>404</v>
      </c>
      <c r="D69" s="83" t="s">
        <v>283</v>
      </c>
      <c r="E69" s="78" t="str">
        <f t="shared" si="8"/>
        <v>404_コートジボワール</v>
      </c>
      <c r="F69" s="77">
        <f t="shared" si="3"/>
        <v>350000</v>
      </c>
      <c r="G69" s="77">
        <f t="shared" si="7"/>
        <v>120000</v>
      </c>
      <c r="H69" s="77">
        <f>60000</f>
        <v>60000</v>
      </c>
    </row>
    <row r="70" spans="2:8" ht="25" customHeight="1" x14ac:dyDescent="0.55000000000000004">
      <c r="B70" s="77" t="s">
        <v>274</v>
      </c>
      <c r="C70" s="80">
        <v>405</v>
      </c>
      <c r="D70" s="83" t="s">
        <v>87</v>
      </c>
      <c r="E70" s="78" t="str">
        <f t="shared" si="8"/>
        <v>405_エジプト</v>
      </c>
      <c r="F70" s="77">
        <f t="shared" si="3"/>
        <v>350000</v>
      </c>
      <c r="G70" s="77">
        <f t="shared" si="7"/>
        <v>120000</v>
      </c>
      <c r="H70" s="77">
        <f>60000</f>
        <v>60000</v>
      </c>
    </row>
    <row r="71" spans="2:8" ht="25" customHeight="1" x14ac:dyDescent="0.55000000000000004">
      <c r="B71" s="77" t="s">
        <v>274</v>
      </c>
      <c r="C71" s="80">
        <v>406</v>
      </c>
      <c r="D71" s="83" t="s">
        <v>88</v>
      </c>
      <c r="E71" s="78" t="str">
        <f t="shared" si="8"/>
        <v>406_エチオピア</v>
      </c>
      <c r="F71" s="77">
        <f t="shared" si="3"/>
        <v>350000</v>
      </c>
      <c r="G71" s="77">
        <f t="shared" si="7"/>
        <v>120000</v>
      </c>
      <c r="H71" s="77">
        <f>60000</f>
        <v>60000</v>
      </c>
    </row>
    <row r="72" spans="2:8" ht="25" customHeight="1" x14ac:dyDescent="0.55000000000000004">
      <c r="B72" s="77" t="s">
        <v>274</v>
      </c>
      <c r="C72" s="80">
        <v>407</v>
      </c>
      <c r="D72" s="83" t="s">
        <v>282</v>
      </c>
      <c r="E72" s="78" t="str">
        <f t="shared" si="8"/>
        <v>407_ガボン</v>
      </c>
      <c r="F72" s="77">
        <f t="shared" si="3"/>
        <v>350000</v>
      </c>
      <c r="G72" s="77">
        <f t="shared" si="7"/>
        <v>120000</v>
      </c>
      <c r="H72" s="77">
        <f>60000</f>
        <v>60000</v>
      </c>
    </row>
    <row r="73" spans="2:8" ht="25" customHeight="1" x14ac:dyDescent="0.55000000000000004">
      <c r="B73" s="77" t="s">
        <v>274</v>
      </c>
      <c r="C73" s="80">
        <v>408</v>
      </c>
      <c r="D73" s="83" t="s">
        <v>90</v>
      </c>
      <c r="E73" s="78" t="str">
        <f t="shared" si="8"/>
        <v>408_ガーナ</v>
      </c>
      <c r="F73" s="77">
        <f t="shared" si="3"/>
        <v>350000</v>
      </c>
      <c r="G73" s="77">
        <f t="shared" si="7"/>
        <v>120000</v>
      </c>
      <c r="H73" s="77">
        <f>60000</f>
        <v>60000</v>
      </c>
    </row>
    <row r="74" spans="2:8" ht="25" customHeight="1" x14ac:dyDescent="0.55000000000000004">
      <c r="B74" s="77" t="s">
        <v>274</v>
      </c>
      <c r="C74" s="80">
        <v>409</v>
      </c>
      <c r="D74" s="83" t="s">
        <v>91</v>
      </c>
      <c r="E74" s="78" t="str">
        <f t="shared" si="8"/>
        <v>409_ギニア</v>
      </c>
      <c r="F74" s="77">
        <f t="shared" si="3"/>
        <v>350000</v>
      </c>
      <c r="G74" s="77">
        <f t="shared" si="7"/>
        <v>120000</v>
      </c>
      <c r="H74" s="77">
        <f>60000</f>
        <v>60000</v>
      </c>
    </row>
    <row r="75" spans="2:8" ht="25" customHeight="1" x14ac:dyDescent="0.55000000000000004">
      <c r="B75" s="77" t="s">
        <v>274</v>
      </c>
      <c r="C75" s="80">
        <v>410</v>
      </c>
      <c r="D75" s="83" t="s">
        <v>92</v>
      </c>
      <c r="E75" s="78" t="str">
        <f t="shared" si="8"/>
        <v>410_ケニア</v>
      </c>
      <c r="F75" s="77">
        <f t="shared" si="3"/>
        <v>350000</v>
      </c>
      <c r="G75" s="77">
        <f t="shared" si="7"/>
        <v>120000</v>
      </c>
      <c r="H75" s="77">
        <f>60000</f>
        <v>60000</v>
      </c>
    </row>
    <row r="76" spans="2:8" ht="25" customHeight="1" x14ac:dyDescent="0.55000000000000004">
      <c r="B76" s="77" t="s">
        <v>274</v>
      </c>
      <c r="C76" s="80">
        <v>411</v>
      </c>
      <c r="D76" s="83" t="s">
        <v>93</v>
      </c>
      <c r="E76" s="78" t="str">
        <f t="shared" si="8"/>
        <v>411_リベリア</v>
      </c>
      <c r="F76" s="77">
        <f t="shared" si="3"/>
        <v>350000</v>
      </c>
      <c r="G76" s="77">
        <f t="shared" si="7"/>
        <v>120000</v>
      </c>
      <c r="H76" s="77">
        <f>60000</f>
        <v>60000</v>
      </c>
    </row>
    <row r="77" spans="2:8" ht="25" customHeight="1" x14ac:dyDescent="0.55000000000000004">
      <c r="B77" s="77" t="s">
        <v>274</v>
      </c>
      <c r="C77" s="80">
        <v>412</v>
      </c>
      <c r="D77" s="83" t="s">
        <v>94</v>
      </c>
      <c r="E77" s="78" t="str">
        <f t="shared" si="8"/>
        <v>412_リビア</v>
      </c>
      <c r="F77" s="77">
        <f t="shared" si="3"/>
        <v>350000</v>
      </c>
      <c r="G77" s="77">
        <f t="shared" si="7"/>
        <v>120000</v>
      </c>
      <c r="H77" s="77">
        <f>60000</f>
        <v>60000</v>
      </c>
    </row>
    <row r="78" spans="2:8" ht="25" customHeight="1" x14ac:dyDescent="0.55000000000000004">
      <c r="B78" s="77" t="s">
        <v>274</v>
      </c>
      <c r="C78" s="80">
        <v>413</v>
      </c>
      <c r="D78" s="83" t="s">
        <v>95</v>
      </c>
      <c r="E78" s="78" t="str">
        <f t="shared" si="8"/>
        <v>413_マダガスカル</v>
      </c>
      <c r="F78" s="77">
        <f t="shared" si="3"/>
        <v>350000</v>
      </c>
      <c r="G78" s="77">
        <f t="shared" si="7"/>
        <v>120000</v>
      </c>
      <c r="H78" s="77">
        <f>60000</f>
        <v>60000</v>
      </c>
    </row>
    <row r="79" spans="2:8" ht="25" customHeight="1" x14ac:dyDescent="0.55000000000000004">
      <c r="B79" s="77" t="s">
        <v>274</v>
      </c>
      <c r="C79" s="82">
        <v>414</v>
      </c>
      <c r="D79" s="81" t="s">
        <v>96</v>
      </c>
      <c r="E79" s="78" t="str">
        <f t="shared" si="8"/>
        <v>414_モーリタニア</v>
      </c>
      <c r="F79" s="77">
        <f t="shared" si="3"/>
        <v>350000</v>
      </c>
      <c r="G79" s="77">
        <f t="shared" si="7"/>
        <v>120000</v>
      </c>
      <c r="H79" s="77">
        <f>60000</f>
        <v>60000</v>
      </c>
    </row>
    <row r="80" spans="2:8" ht="25" customHeight="1" x14ac:dyDescent="0.55000000000000004">
      <c r="B80" s="77" t="s">
        <v>274</v>
      </c>
      <c r="C80" s="82">
        <v>415</v>
      </c>
      <c r="D80" s="81" t="s">
        <v>97</v>
      </c>
      <c r="E80" s="78" t="str">
        <f t="shared" si="8"/>
        <v>415_モロッコ</v>
      </c>
      <c r="F80" s="77">
        <f t="shared" si="3"/>
        <v>350000</v>
      </c>
      <c r="G80" s="77">
        <f t="shared" si="7"/>
        <v>120000</v>
      </c>
      <c r="H80" s="77">
        <f>60000</f>
        <v>60000</v>
      </c>
    </row>
    <row r="81" spans="2:8" ht="25" customHeight="1" x14ac:dyDescent="0.55000000000000004">
      <c r="B81" s="77" t="s">
        <v>274</v>
      </c>
      <c r="C81" s="82">
        <v>416</v>
      </c>
      <c r="D81" s="81" t="s">
        <v>98</v>
      </c>
      <c r="E81" s="78" t="str">
        <f t="shared" si="8"/>
        <v>416_ナイジェリア</v>
      </c>
      <c r="F81" s="77">
        <f t="shared" si="3"/>
        <v>350000</v>
      </c>
      <c r="G81" s="77">
        <f t="shared" si="7"/>
        <v>120000</v>
      </c>
      <c r="H81" s="77">
        <f>60000</f>
        <v>60000</v>
      </c>
    </row>
    <row r="82" spans="2:8" ht="25" customHeight="1" x14ac:dyDescent="0.55000000000000004">
      <c r="B82" s="77" t="s">
        <v>274</v>
      </c>
      <c r="C82" s="82">
        <v>417</v>
      </c>
      <c r="D82" s="81" t="s">
        <v>99</v>
      </c>
      <c r="E82" s="78" t="str">
        <f t="shared" si="8"/>
        <v>417_セネガル</v>
      </c>
      <c r="F82" s="77">
        <f t="shared" si="3"/>
        <v>350000</v>
      </c>
      <c r="G82" s="77">
        <f t="shared" si="7"/>
        <v>120000</v>
      </c>
      <c r="H82" s="77">
        <f>60000</f>
        <v>60000</v>
      </c>
    </row>
    <row r="83" spans="2:8" ht="25" customHeight="1" x14ac:dyDescent="0.55000000000000004">
      <c r="B83" s="77" t="s">
        <v>274</v>
      </c>
      <c r="C83" s="82">
        <v>418</v>
      </c>
      <c r="D83" s="81" t="s">
        <v>100</v>
      </c>
      <c r="E83" s="78" t="str">
        <f t="shared" si="8"/>
        <v>418_南アフリカ</v>
      </c>
      <c r="F83" s="77">
        <f t="shared" si="3"/>
        <v>350000</v>
      </c>
      <c r="G83" s="77">
        <f t="shared" si="7"/>
        <v>120000</v>
      </c>
      <c r="H83" s="77">
        <f>60000</f>
        <v>60000</v>
      </c>
    </row>
    <row r="84" spans="2:8" ht="25" customHeight="1" x14ac:dyDescent="0.55000000000000004">
      <c r="B84" s="77" t="s">
        <v>274</v>
      </c>
      <c r="C84" s="82">
        <v>419</v>
      </c>
      <c r="D84" s="81" t="s">
        <v>101</v>
      </c>
      <c r="E84" s="78" t="str">
        <f t="shared" si="8"/>
        <v>419_スーダン共和国</v>
      </c>
      <c r="F84" s="77">
        <f t="shared" si="3"/>
        <v>350000</v>
      </c>
      <c r="G84" s="77">
        <f t="shared" si="7"/>
        <v>120000</v>
      </c>
      <c r="H84" s="77">
        <f>60000</f>
        <v>60000</v>
      </c>
    </row>
    <row r="85" spans="2:8" ht="25" customHeight="1" x14ac:dyDescent="0.55000000000000004">
      <c r="B85" s="77" t="s">
        <v>274</v>
      </c>
      <c r="C85" s="82">
        <v>420</v>
      </c>
      <c r="D85" s="81" t="s">
        <v>102</v>
      </c>
      <c r="E85" s="78" t="str">
        <f t="shared" si="8"/>
        <v>420_タンザニア</v>
      </c>
      <c r="F85" s="77">
        <f t="shared" si="3"/>
        <v>350000</v>
      </c>
      <c r="G85" s="77">
        <f t="shared" si="7"/>
        <v>120000</v>
      </c>
      <c r="H85" s="77">
        <f>60000</f>
        <v>60000</v>
      </c>
    </row>
    <row r="86" spans="2:8" ht="25" customHeight="1" x14ac:dyDescent="0.55000000000000004">
      <c r="B86" s="77" t="s">
        <v>274</v>
      </c>
      <c r="C86" s="82">
        <v>421</v>
      </c>
      <c r="D86" s="81" t="s">
        <v>103</v>
      </c>
      <c r="E86" s="78" t="str">
        <f t="shared" si="8"/>
        <v>421_チュニジア</v>
      </c>
      <c r="F86" s="77">
        <f t="shared" si="3"/>
        <v>350000</v>
      </c>
      <c r="G86" s="77">
        <f t="shared" si="7"/>
        <v>120000</v>
      </c>
      <c r="H86" s="77">
        <f>60000</f>
        <v>60000</v>
      </c>
    </row>
    <row r="87" spans="2:8" ht="25" customHeight="1" x14ac:dyDescent="0.55000000000000004">
      <c r="B87" s="77" t="s">
        <v>274</v>
      </c>
      <c r="C87" s="82">
        <v>422</v>
      </c>
      <c r="D87" s="81" t="s">
        <v>104</v>
      </c>
      <c r="E87" s="78" t="str">
        <f t="shared" si="8"/>
        <v>422_コンゴ民主共和国</v>
      </c>
      <c r="F87" s="77">
        <f t="shared" si="3"/>
        <v>350000</v>
      </c>
      <c r="G87" s="77">
        <f t="shared" si="7"/>
        <v>120000</v>
      </c>
      <c r="H87" s="77">
        <f>60000</f>
        <v>60000</v>
      </c>
    </row>
    <row r="88" spans="2:8" ht="25" customHeight="1" x14ac:dyDescent="0.55000000000000004">
      <c r="B88" s="77" t="s">
        <v>274</v>
      </c>
      <c r="C88" s="82">
        <v>423</v>
      </c>
      <c r="D88" s="81" t="s">
        <v>105</v>
      </c>
      <c r="E88" s="78" t="str">
        <f t="shared" si="8"/>
        <v>423_ザンビア</v>
      </c>
      <c r="F88" s="77">
        <f t="shared" si="3"/>
        <v>350000</v>
      </c>
      <c r="G88" s="77">
        <f t="shared" si="7"/>
        <v>120000</v>
      </c>
      <c r="H88" s="77">
        <f>60000</f>
        <v>60000</v>
      </c>
    </row>
    <row r="89" spans="2:8" ht="25" customHeight="1" x14ac:dyDescent="0.55000000000000004">
      <c r="B89" s="77" t="s">
        <v>274</v>
      </c>
      <c r="C89" s="82">
        <v>424</v>
      </c>
      <c r="D89" s="81" t="s">
        <v>106</v>
      </c>
      <c r="E89" s="78" t="str">
        <f t="shared" si="8"/>
        <v>424_ジンバブエ</v>
      </c>
      <c r="F89" s="77">
        <f t="shared" si="3"/>
        <v>350000</v>
      </c>
      <c r="G89" s="77">
        <f t="shared" si="7"/>
        <v>120000</v>
      </c>
      <c r="H89" s="77">
        <f>60000</f>
        <v>60000</v>
      </c>
    </row>
    <row r="90" spans="2:8" ht="25" customHeight="1" x14ac:dyDescent="0.55000000000000004">
      <c r="B90" s="77" t="s">
        <v>274</v>
      </c>
      <c r="C90" s="82">
        <v>425</v>
      </c>
      <c r="D90" s="81" t="s">
        <v>107</v>
      </c>
      <c r="E90" s="78" t="str">
        <f t="shared" si="8"/>
        <v>425_チャド</v>
      </c>
      <c r="F90" s="77">
        <f t="shared" si="3"/>
        <v>350000</v>
      </c>
      <c r="G90" s="77">
        <f t="shared" si="7"/>
        <v>120000</v>
      </c>
      <c r="H90" s="77">
        <f>60000</f>
        <v>60000</v>
      </c>
    </row>
    <row r="91" spans="2:8" ht="25" customHeight="1" x14ac:dyDescent="0.55000000000000004">
      <c r="B91" s="77" t="s">
        <v>274</v>
      </c>
      <c r="C91" s="82">
        <v>426</v>
      </c>
      <c r="D91" s="81" t="s">
        <v>108</v>
      </c>
      <c r="E91" s="78" t="str">
        <f t="shared" si="8"/>
        <v>426_ウガンダ</v>
      </c>
      <c r="F91" s="77">
        <f t="shared" si="3"/>
        <v>350000</v>
      </c>
      <c r="G91" s="77">
        <f t="shared" si="7"/>
        <v>120000</v>
      </c>
      <c r="H91" s="77">
        <f>60000</f>
        <v>60000</v>
      </c>
    </row>
    <row r="92" spans="2:8" ht="25" customHeight="1" x14ac:dyDescent="0.55000000000000004">
      <c r="B92" s="77" t="s">
        <v>274</v>
      </c>
      <c r="C92" s="82">
        <v>427</v>
      </c>
      <c r="D92" s="81" t="s">
        <v>109</v>
      </c>
      <c r="E92" s="78" t="str">
        <f t="shared" si="8"/>
        <v>427_ボツワナ</v>
      </c>
      <c r="F92" s="77">
        <f t="shared" ref="F92:F155" si="9">350000</f>
        <v>350000</v>
      </c>
      <c r="G92" s="77">
        <f t="shared" si="7"/>
        <v>120000</v>
      </c>
      <c r="H92" s="77">
        <f>60000</f>
        <v>60000</v>
      </c>
    </row>
    <row r="93" spans="2:8" ht="25" customHeight="1" x14ac:dyDescent="0.55000000000000004">
      <c r="B93" s="77" t="s">
        <v>274</v>
      </c>
      <c r="C93" s="82">
        <v>428</v>
      </c>
      <c r="D93" s="81" t="s">
        <v>110</v>
      </c>
      <c r="E93" s="78" t="str">
        <f t="shared" si="8"/>
        <v>428_南スーダン共和国</v>
      </c>
      <c r="F93" s="77">
        <f t="shared" si="9"/>
        <v>350000</v>
      </c>
      <c r="G93" s="77">
        <f t="shared" si="7"/>
        <v>120000</v>
      </c>
      <c r="H93" s="77">
        <f>60000</f>
        <v>60000</v>
      </c>
    </row>
    <row r="94" spans="2:8" ht="25" customHeight="1" x14ac:dyDescent="0.55000000000000004">
      <c r="B94" s="77" t="s">
        <v>274</v>
      </c>
      <c r="C94" s="82">
        <v>429</v>
      </c>
      <c r="D94" s="81" t="s">
        <v>111</v>
      </c>
      <c r="E94" s="78" t="str">
        <f t="shared" si="8"/>
        <v>429_シエラレオネ</v>
      </c>
      <c r="F94" s="77">
        <f t="shared" si="9"/>
        <v>350000</v>
      </c>
      <c r="G94" s="77">
        <f t="shared" si="7"/>
        <v>120000</v>
      </c>
      <c r="H94" s="77">
        <f>60000</f>
        <v>60000</v>
      </c>
    </row>
    <row r="95" spans="2:8" ht="25" customHeight="1" x14ac:dyDescent="0.55000000000000004">
      <c r="B95" s="77" t="s">
        <v>274</v>
      </c>
      <c r="C95" s="82">
        <v>430</v>
      </c>
      <c r="D95" s="81" t="s">
        <v>112</v>
      </c>
      <c r="E95" s="78" t="str">
        <f t="shared" si="8"/>
        <v>430_モザンビーク</v>
      </c>
      <c r="F95" s="77">
        <f t="shared" si="9"/>
        <v>350000</v>
      </c>
      <c r="G95" s="77">
        <f t="shared" si="7"/>
        <v>120000</v>
      </c>
      <c r="H95" s="77">
        <f>60000</f>
        <v>60000</v>
      </c>
    </row>
    <row r="96" spans="2:8" ht="25" customHeight="1" x14ac:dyDescent="0.55000000000000004">
      <c r="B96" s="77" t="s">
        <v>274</v>
      </c>
      <c r="C96" s="82">
        <v>431</v>
      </c>
      <c r="D96" s="81" t="s">
        <v>281</v>
      </c>
      <c r="E96" s="78" t="str">
        <f t="shared" si="8"/>
        <v>431_ベナン共和国</v>
      </c>
      <c r="F96" s="77">
        <f t="shared" si="9"/>
        <v>350000</v>
      </c>
      <c r="G96" s="77">
        <f t="shared" si="7"/>
        <v>120000</v>
      </c>
      <c r="H96" s="77">
        <f>60000</f>
        <v>60000</v>
      </c>
    </row>
    <row r="97" spans="2:8" ht="25" customHeight="1" x14ac:dyDescent="0.55000000000000004">
      <c r="B97" s="77" t="s">
        <v>274</v>
      </c>
      <c r="C97" s="82">
        <v>432</v>
      </c>
      <c r="D97" s="81" t="s">
        <v>280</v>
      </c>
      <c r="E97" s="78" t="str">
        <f t="shared" si="8"/>
        <v>432_ガンビア</v>
      </c>
      <c r="F97" s="77">
        <f t="shared" si="9"/>
        <v>350000</v>
      </c>
      <c r="G97" s="77">
        <f t="shared" si="7"/>
        <v>120000</v>
      </c>
      <c r="H97" s="77">
        <f>60000</f>
        <v>60000</v>
      </c>
    </row>
    <row r="98" spans="2:8" ht="25" customHeight="1" x14ac:dyDescent="0.55000000000000004">
      <c r="B98" s="77" t="s">
        <v>274</v>
      </c>
      <c r="C98" s="82">
        <v>433</v>
      </c>
      <c r="D98" s="81" t="s">
        <v>279</v>
      </c>
      <c r="E98" s="78" t="str">
        <f t="shared" si="8"/>
        <v>433_ナミビア</v>
      </c>
      <c r="F98" s="77">
        <f t="shared" si="9"/>
        <v>350000</v>
      </c>
      <c r="G98" s="77">
        <f t="shared" si="7"/>
        <v>120000</v>
      </c>
      <c r="H98" s="77">
        <f>60000</f>
        <v>60000</v>
      </c>
    </row>
    <row r="99" spans="2:8" ht="25" customHeight="1" x14ac:dyDescent="0.55000000000000004">
      <c r="B99" s="77" t="s">
        <v>274</v>
      </c>
      <c r="C99" s="82">
        <v>434</v>
      </c>
      <c r="D99" s="81" t="s">
        <v>278</v>
      </c>
      <c r="E99" s="78" t="str">
        <f t="shared" ref="E99:E130" si="10">C99&amp;"_"&amp;D99</f>
        <v>434_ニジェール</v>
      </c>
      <c r="F99" s="77">
        <f t="shared" si="9"/>
        <v>350000</v>
      </c>
      <c r="G99" s="77">
        <f t="shared" si="7"/>
        <v>120000</v>
      </c>
      <c r="H99" s="77">
        <f>60000</f>
        <v>60000</v>
      </c>
    </row>
    <row r="100" spans="2:8" ht="25" customHeight="1" x14ac:dyDescent="0.55000000000000004">
      <c r="B100" s="77" t="s">
        <v>274</v>
      </c>
      <c r="C100" s="82">
        <v>435</v>
      </c>
      <c r="D100" s="81" t="s">
        <v>277</v>
      </c>
      <c r="E100" s="78" t="str">
        <f t="shared" si="10"/>
        <v>435_マラウイ</v>
      </c>
      <c r="F100" s="77">
        <f t="shared" si="9"/>
        <v>350000</v>
      </c>
      <c r="G100" s="77">
        <f t="shared" si="7"/>
        <v>120000</v>
      </c>
      <c r="H100" s="77">
        <f>60000</f>
        <v>60000</v>
      </c>
    </row>
    <row r="101" spans="2:8" ht="25" customHeight="1" x14ac:dyDescent="0.55000000000000004">
      <c r="B101" s="77" t="s">
        <v>274</v>
      </c>
      <c r="C101" s="82">
        <v>436</v>
      </c>
      <c r="D101" s="81" t="s">
        <v>276</v>
      </c>
      <c r="E101" s="78" t="str">
        <f t="shared" si="10"/>
        <v>436_ジブチ</v>
      </c>
      <c r="F101" s="77">
        <f t="shared" si="9"/>
        <v>350000</v>
      </c>
      <c r="G101" s="77">
        <f t="shared" si="7"/>
        <v>120000</v>
      </c>
      <c r="H101" s="77">
        <f>60000</f>
        <v>60000</v>
      </c>
    </row>
    <row r="102" spans="2:8" ht="25" customHeight="1" x14ac:dyDescent="0.55000000000000004">
      <c r="B102" s="77" t="s">
        <v>274</v>
      </c>
      <c r="C102" s="82">
        <v>437</v>
      </c>
      <c r="D102" s="81" t="s">
        <v>275</v>
      </c>
      <c r="E102" s="78" t="str">
        <f t="shared" si="10"/>
        <v>437_ルワンダ</v>
      </c>
      <c r="F102" s="77">
        <f t="shared" si="9"/>
        <v>350000</v>
      </c>
      <c r="G102" s="77">
        <f t="shared" si="7"/>
        <v>120000</v>
      </c>
      <c r="H102" s="77">
        <f>60000</f>
        <v>60000</v>
      </c>
    </row>
    <row r="103" spans="2:8" ht="25" customHeight="1" x14ac:dyDescent="0.55000000000000004">
      <c r="B103" s="77" t="s">
        <v>274</v>
      </c>
      <c r="C103" s="82">
        <v>438</v>
      </c>
      <c r="D103" s="81" t="s">
        <v>120</v>
      </c>
      <c r="E103" s="78" t="str">
        <f t="shared" si="10"/>
        <v>438_ブルンジ</v>
      </c>
      <c r="F103" s="77">
        <f t="shared" si="9"/>
        <v>350000</v>
      </c>
      <c r="G103" s="77">
        <f t="shared" si="7"/>
        <v>120000</v>
      </c>
      <c r="H103" s="77">
        <f>60000</f>
        <v>60000</v>
      </c>
    </row>
    <row r="104" spans="2:8" ht="25" customHeight="1" x14ac:dyDescent="0.55000000000000004">
      <c r="B104" s="77" t="s">
        <v>274</v>
      </c>
      <c r="C104" s="82">
        <v>439</v>
      </c>
      <c r="D104" s="81" t="s">
        <v>273</v>
      </c>
      <c r="E104" s="78" t="str">
        <f t="shared" si="10"/>
        <v>439_レソト</v>
      </c>
      <c r="F104" s="77">
        <f t="shared" si="9"/>
        <v>350000</v>
      </c>
      <c r="G104" s="77">
        <f t="shared" si="7"/>
        <v>120000</v>
      </c>
      <c r="H104" s="77">
        <f>60000</f>
        <v>60000</v>
      </c>
    </row>
    <row r="105" spans="2:8" ht="25" customHeight="1" x14ac:dyDescent="0.55000000000000004">
      <c r="B105" s="77" t="s">
        <v>272</v>
      </c>
      <c r="C105" s="80">
        <v>501</v>
      </c>
      <c r="D105" s="83" t="s">
        <v>123</v>
      </c>
      <c r="E105" s="78" t="str">
        <f t="shared" si="10"/>
        <v>501_カナダ</v>
      </c>
      <c r="F105" s="77">
        <f t="shared" si="9"/>
        <v>350000</v>
      </c>
      <c r="G105" s="77">
        <f>160000</f>
        <v>160000</v>
      </c>
      <c r="H105" s="77">
        <f>60000</f>
        <v>60000</v>
      </c>
    </row>
    <row r="106" spans="2:8" ht="25" customHeight="1" x14ac:dyDescent="0.55000000000000004">
      <c r="B106" s="77" t="s">
        <v>272</v>
      </c>
      <c r="C106" s="82">
        <v>502</v>
      </c>
      <c r="D106" s="81" t="s">
        <v>271</v>
      </c>
      <c r="E106" s="78" t="str">
        <f t="shared" si="10"/>
        <v>502_アメリカ合衆国</v>
      </c>
      <c r="F106" s="77">
        <f t="shared" si="9"/>
        <v>350000</v>
      </c>
      <c r="G106" s="77">
        <f>160000</f>
        <v>160000</v>
      </c>
      <c r="H106" s="77">
        <f>60000</f>
        <v>60000</v>
      </c>
    </row>
    <row r="107" spans="2:8" ht="25" customHeight="1" x14ac:dyDescent="0.55000000000000004">
      <c r="B107" s="77" t="s">
        <v>270</v>
      </c>
      <c r="C107" s="80">
        <v>601</v>
      </c>
      <c r="D107" s="83" t="s">
        <v>127</v>
      </c>
      <c r="E107" s="78" t="str">
        <f t="shared" si="10"/>
        <v>601_オーストラリア</v>
      </c>
      <c r="F107" s="77">
        <f t="shared" si="9"/>
        <v>350000</v>
      </c>
      <c r="G107" s="77">
        <f t="shared" ref="G107:G125" si="11">120000</f>
        <v>120000</v>
      </c>
      <c r="H107" s="77">
        <f>60000</f>
        <v>60000</v>
      </c>
    </row>
    <row r="108" spans="2:8" ht="25" customHeight="1" x14ac:dyDescent="0.55000000000000004">
      <c r="B108" s="77" t="s">
        <v>270</v>
      </c>
      <c r="C108" s="80">
        <v>602</v>
      </c>
      <c r="D108" s="83" t="s">
        <v>129</v>
      </c>
      <c r="E108" s="78" t="str">
        <f t="shared" si="10"/>
        <v>602_ニュージーランド</v>
      </c>
      <c r="F108" s="77">
        <f t="shared" si="9"/>
        <v>350000</v>
      </c>
      <c r="G108" s="77">
        <f t="shared" si="11"/>
        <v>120000</v>
      </c>
      <c r="H108" s="77">
        <f>60000</f>
        <v>60000</v>
      </c>
    </row>
    <row r="109" spans="2:8" ht="25" customHeight="1" x14ac:dyDescent="0.55000000000000004">
      <c r="B109" s="77" t="s">
        <v>270</v>
      </c>
      <c r="C109" s="80">
        <v>603</v>
      </c>
      <c r="D109" s="83" t="s">
        <v>130</v>
      </c>
      <c r="E109" s="78" t="str">
        <f t="shared" si="10"/>
        <v>603_パプアニューギニア</v>
      </c>
      <c r="F109" s="77">
        <f t="shared" si="9"/>
        <v>350000</v>
      </c>
      <c r="G109" s="77">
        <f t="shared" si="11"/>
        <v>120000</v>
      </c>
      <c r="H109" s="77">
        <f>60000</f>
        <v>60000</v>
      </c>
    </row>
    <row r="110" spans="2:8" ht="25" customHeight="1" x14ac:dyDescent="0.55000000000000004">
      <c r="B110" s="77" t="s">
        <v>270</v>
      </c>
      <c r="C110" s="80">
        <v>604</v>
      </c>
      <c r="D110" s="83" t="s">
        <v>131</v>
      </c>
      <c r="E110" s="78" t="str">
        <f t="shared" si="10"/>
        <v>604_パラオ</v>
      </c>
      <c r="F110" s="77">
        <f t="shared" si="9"/>
        <v>350000</v>
      </c>
      <c r="G110" s="77">
        <f t="shared" si="11"/>
        <v>120000</v>
      </c>
      <c r="H110" s="77">
        <f>60000</f>
        <v>60000</v>
      </c>
    </row>
    <row r="111" spans="2:8" ht="25" customHeight="1" x14ac:dyDescent="0.55000000000000004">
      <c r="B111" s="77" t="s">
        <v>270</v>
      </c>
      <c r="C111" s="80">
        <v>605</v>
      </c>
      <c r="D111" s="83" t="s">
        <v>132</v>
      </c>
      <c r="E111" s="78" t="str">
        <f t="shared" si="10"/>
        <v>605_マーシャル諸島</v>
      </c>
      <c r="F111" s="77">
        <f t="shared" si="9"/>
        <v>350000</v>
      </c>
      <c r="G111" s="77">
        <f t="shared" si="11"/>
        <v>120000</v>
      </c>
      <c r="H111" s="77">
        <f>60000</f>
        <v>60000</v>
      </c>
    </row>
    <row r="112" spans="2:8" ht="25" customHeight="1" x14ac:dyDescent="0.55000000000000004">
      <c r="B112" s="77" t="s">
        <v>270</v>
      </c>
      <c r="C112" s="80">
        <v>606</v>
      </c>
      <c r="D112" s="83" t="s">
        <v>133</v>
      </c>
      <c r="E112" s="78" t="str">
        <f t="shared" si="10"/>
        <v>606_ミクロネシア</v>
      </c>
      <c r="F112" s="77">
        <f t="shared" si="9"/>
        <v>350000</v>
      </c>
      <c r="G112" s="77">
        <f t="shared" si="11"/>
        <v>120000</v>
      </c>
      <c r="H112" s="77">
        <f>60000</f>
        <v>60000</v>
      </c>
    </row>
    <row r="113" spans="2:8" ht="25" customHeight="1" x14ac:dyDescent="0.55000000000000004">
      <c r="B113" s="77" t="s">
        <v>270</v>
      </c>
      <c r="C113" s="82">
        <v>607</v>
      </c>
      <c r="D113" s="81" t="s">
        <v>134</v>
      </c>
      <c r="E113" s="78" t="str">
        <f t="shared" si="10"/>
        <v>607_フィジー諸島</v>
      </c>
      <c r="F113" s="77">
        <f t="shared" si="9"/>
        <v>350000</v>
      </c>
      <c r="G113" s="77">
        <f t="shared" si="11"/>
        <v>120000</v>
      </c>
      <c r="H113" s="77">
        <f>60000</f>
        <v>60000</v>
      </c>
    </row>
    <row r="114" spans="2:8" ht="25" customHeight="1" x14ac:dyDescent="0.55000000000000004">
      <c r="B114" s="77" t="s">
        <v>270</v>
      </c>
      <c r="C114" s="82">
        <v>608</v>
      </c>
      <c r="D114" s="81" t="s">
        <v>135</v>
      </c>
      <c r="E114" s="78" t="str">
        <f t="shared" si="10"/>
        <v>608_キリバス</v>
      </c>
      <c r="F114" s="77">
        <f t="shared" si="9"/>
        <v>350000</v>
      </c>
      <c r="G114" s="77">
        <f t="shared" si="11"/>
        <v>120000</v>
      </c>
      <c r="H114" s="77">
        <f>60000</f>
        <v>60000</v>
      </c>
    </row>
    <row r="115" spans="2:8" ht="25" customHeight="1" x14ac:dyDescent="0.55000000000000004">
      <c r="B115" s="77" t="s">
        <v>270</v>
      </c>
      <c r="C115" s="82">
        <v>609</v>
      </c>
      <c r="D115" s="81" t="s">
        <v>136</v>
      </c>
      <c r="E115" s="78" t="str">
        <f t="shared" si="10"/>
        <v>609_ナウル</v>
      </c>
      <c r="F115" s="77">
        <f t="shared" si="9"/>
        <v>350000</v>
      </c>
      <c r="G115" s="77">
        <f t="shared" si="11"/>
        <v>120000</v>
      </c>
      <c r="H115" s="77">
        <f>60000</f>
        <v>60000</v>
      </c>
    </row>
    <row r="116" spans="2:8" ht="25" customHeight="1" x14ac:dyDescent="0.55000000000000004">
      <c r="B116" s="77" t="s">
        <v>270</v>
      </c>
      <c r="C116" s="82">
        <v>610</v>
      </c>
      <c r="D116" s="81" t="s">
        <v>137</v>
      </c>
      <c r="E116" s="78" t="str">
        <f t="shared" si="10"/>
        <v>610_ソロモン諸島</v>
      </c>
      <c r="F116" s="77">
        <f t="shared" si="9"/>
        <v>350000</v>
      </c>
      <c r="G116" s="77">
        <f t="shared" si="11"/>
        <v>120000</v>
      </c>
      <c r="H116" s="77">
        <f>60000</f>
        <v>60000</v>
      </c>
    </row>
    <row r="117" spans="2:8" ht="25" customHeight="1" x14ac:dyDescent="0.55000000000000004">
      <c r="B117" s="77" t="s">
        <v>270</v>
      </c>
      <c r="C117" s="82">
        <v>611</v>
      </c>
      <c r="D117" s="81" t="s">
        <v>138</v>
      </c>
      <c r="E117" s="78" t="str">
        <f t="shared" si="10"/>
        <v>611_トンガ</v>
      </c>
      <c r="F117" s="77">
        <f t="shared" si="9"/>
        <v>350000</v>
      </c>
      <c r="G117" s="77">
        <f t="shared" si="11"/>
        <v>120000</v>
      </c>
      <c r="H117" s="77">
        <f>60000</f>
        <v>60000</v>
      </c>
    </row>
    <row r="118" spans="2:8" ht="25" customHeight="1" x14ac:dyDescent="0.55000000000000004">
      <c r="B118" s="77" t="s">
        <v>270</v>
      </c>
      <c r="C118" s="82">
        <v>612</v>
      </c>
      <c r="D118" s="81" t="s">
        <v>139</v>
      </c>
      <c r="E118" s="78" t="str">
        <f t="shared" si="10"/>
        <v>612_ツバル</v>
      </c>
      <c r="F118" s="77">
        <f t="shared" si="9"/>
        <v>350000</v>
      </c>
      <c r="G118" s="77">
        <f t="shared" si="11"/>
        <v>120000</v>
      </c>
      <c r="H118" s="77">
        <f>60000</f>
        <v>60000</v>
      </c>
    </row>
    <row r="119" spans="2:8" ht="25" customHeight="1" x14ac:dyDescent="0.55000000000000004">
      <c r="B119" s="77" t="s">
        <v>270</v>
      </c>
      <c r="C119" s="82">
        <v>613</v>
      </c>
      <c r="D119" s="81" t="s">
        <v>140</v>
      </c>
      <c r="E119" s="78" t="str">
        <f t="shared" si="10"/>
        <v>613_バヌアツ</v>
      </c>
      <c r="F119" s="77">
        <f t="shared" si="9"/>
        <v>350000</v>
      </c>
      <c r="G119" s="77">
        <f t="shared" si="11"/>
        <v>120000</v>
      </c>
      <c r="H119" s="77">
        <f>60000</f>
        <v>60000</v>
      </c>
    </row>
    <row r="120" spans="2:8" ht="25" customHeight="1" x14ac:dyDescent="0.55000000000000004">
      <c r="B120" s="77" t="s">
        <v>270</v>
      </c>
      <c r="C120" s="82">
        <v>614</v>
      </c>
      <c r="D120" s="81" t="s">
        <v>141</v>
      </c>
      <c r="E120" s="78" t="str">
        <f t="shared" si="10"/>
        <v>614_サモア</v>
      </c>
      <c r="F120" s="77">
        <f t="shared" si="9"/>
        <v>350000</v>
      </c>
      <c r="G120" s="77">
        <f t="shared" si="11"/>
        <v>120000</v>
      </c>
      <c r="H120" s="77">
        <f>60000</f>
        <v>60000</v>
      </c>
    </row>
    <row r="121" spans="2:8" ht="25" customHeight="1" x14ac:dyDescent="0.55000000000000004">
      <c r="B121" s="77" t="s">
        <v>270</v>
      </c>
      <c r="C121" s="82">
        <v>615</v>
      </c>
      <c r="D121" s="81" t="s">
        <v>142</v>
      </c>
      <c r="E121" s="78" t="str">
        <f t="shared" si="10"/>
        <v>615_クック諸島</v>
      </c>
      <c r="F121" s="77">
        <f t="shared" si="9"/>
        <v>350000</v>
      </c>
      <c r="G121" s="77">
        <f t="shared" si="11"/>
        <v>120000</v>
      </c>
      <c r="H121" s="77">
        <f>60000</f>
        <v>60000</v>
      </c>
    </row>
    <row r="122" spans="2:8" ht="25" customHeight="1" x14ac:dyDescent="0.55000000000000004">
      <c r="B122" s="77" t="s">
        <v>270</v>
      </c>
      <c r="C122" s="82">
        <v>616</v>
      </c>
      <c r="D122" s="81" t="s">
        <v>143</v>
      </c>
      <c r="E122" s="78" t="str">
        <f t="shared" si="10"/>
        <v>616_ニウエ</v>
      </c>
      <c r="F122" s="77">
        <f t="shared" si="9"/>
        <v>350000</v>
      </c>
      <c r="G122" s="77">
        <f t="shared" si="11"/>
        <v>120000</v>
      </c>
      <c r="H122" s="77">
        <f>60000</f>
        <v>60000</v>
      </c>
    </row>
    <row r="123" spans="2:8" ht="25" customHeight="1" x14ac:dyDescent="0.55000000000000004">
      <c r="B123" s="77" t="s">
        <v>270</v>
      </c>
      <c r="C123" s="82">
        <v>617</v>
      </c>
      <c r="D123" s="81" t="s">
        <v>144</v>
      </c>
      <c r="E123" s="78" t="str">
        <f t="shared" si="10"/>
        <v>617_トケラウ諸島</v>
      </c>
      <c r="F123" s="77">
        <f t="shared" si="9"/>
        <v>350000</v>
      </c>
      <c r="G123" s="77">
        <f t="shared" si="11"/>
        <v>120000</v>
      </c>
      <c r="H123" s="77">
        <f>60000</f>
        <v>60000</v>
      </c>
    </row>
    <row r="124" spans="2:8" ht="25" customHeight="1" x14ac:dyDescent="0.55000000000000004">
      <c r="B124" s="77" t="s">
        <v>270</v>
      </c>
      <c r="C124" s="82">
        <v>618</v>
      </c>
      <c r="D124" s="81" t="s">
        <v>145</v>
      </c>
      <c r="E124" s="78" t="str">
        <f t="shared" si="10"/>
        <v>618_ニューカレドニア</v>
      </c>
      <c r="F124" s="77">
        <f t="shared" si="9"/>
        <v>350000</v>
      </c>
      <c r="G124" s="77">
        <f t="shared" si="11"/>
        <v>120000</v>
      </c>
      <c r="H124" s="77">
        <f>60000</f>
        <v>60000</v>
      </c>
    </row>
    <row r="125" spans="2:8" ht="25" customHeight="1" x14ac:dyDescent="0.55000000000000004">
      <c r="B125" s="77" t="s">
        <v>252</v>
      </c>
      <c r="C125" s="80">
        <v>701</v>
      </c>
      <c r="D125" s="83" t="s">
        <v>269</v>
      </c>
      <c r="E125" s="78" t="str">
        <f t="shared" si="10"/>
        <v>701_アルバニア</v>
      </c>
      <c r="F125" s="77">
        <f t="shared" si="9"/>
        <v>350000</v>
      </c>
      <c r="G125" s="77">
        <f t="shared" si="11"/>
        <v>120000</v>
      </c>
      <c r="H125" s="77">
        <f>60000</f>
        <v>60000</v>
      </c>
    </row>
    <row r="126" spans="2:8" ht="25" customHeight="1" x14ac:dyDescent="0.55000000000000004">
      <c r="B126" s="77" t="s">
        <v>252</v>
      </c>
      <c r="C126" s="80">
        <v>702</v>
      </c>
      <c r="D126" s="83" t="s">
        <v>150</v>
      </c>
      <c r="E126" s="78" t="str">
        <f t="shared" si="10"/>
        <v>702_オーストリア</v>
      </c>
      <c r="F126" s="77">
        <f t="shared" si="9"/>
        <v>350000</v>
      </c>
      <c r="G126" s="77">
        <f>160000</f>
        <v>160000</v>
      </c>
      <c r="H126" s="77">
        <f>60000</f>
        <v>60000</v>
      </c>
    </row>
    <row r="127" spans="2:8" ht="25" customHeight="1" x14ac:dyDescent="0.55000000000000004">
      <c r="B127" s="77" t="s">
        <v>252</v>
      </c>
      <c r="C127" s="80">
        <v>703</v>
      </c>
      <c r="D127" s="83" t="s">
        <v>268</v>
      </c>
      <c r="E127" s="78" t="str">
        <f t="shared" si="10"/>
        <v>703_エストニア</v>
      </c>
      <c r="F127" s="77">
        <f t="shared" si="9"/>
        <v>350000</v>
      </c>
      <c r="G127" s="77">
        <f>120000</f>
        <v>120000</v>
      </c>
      <c r="H127" s="77">
        <f>60000</f>
        <v>60000</v>
      </c>
    </row>
    <row r="128" spans="2:8" ht="25" customHeight="1" x14ac:dyDescent="0.55000000000000004">
      <c r="B128" s="77" t="s">
        <v>252</v>
      </c>
      <c r="C128" s="80">
        <v>704</v>
      </c>
      <c r="D128" s="83" t="s">
        <v>267</v>
      </c>
      <c r="E128" s="78" t="str">
        <f t="shared" si="10"/>
        <v>704_ラトビア</v>
      </c>
      <c r="F128" s="77">
        <f t="shared" si="9"/>
        <v>350000</v>
      </c>
      <c r="G128" s="77">
        <f>120000</f>
        <v>120000</v>
      </c>
      <c r="H128" s="77">
        <f>60000</f>
        <v>60000</v>
      </c>
    </row>
    <row r="129" spans="2:8" ht="25" customHeight="1" x14ac:dyDescent="0.55000000000000004">
      <c r="B129" s="77" t="s">
        <v>252</v>
      </c>
      <c r="C129" s="80">
        <v>705</v>
      </c>
      <c r="D129" s="83" t="s">
        <v>153</v>
      </c>
      <c r="E129" s="78" t="str">
        <f t="shared" si="10"/>
        <v>705_リトアニア</v>
      </c>
      <c r="F129" s="77">
        <f t="shared" si="9"/>
        <v>350000</v>
      </c>
      <c r="G129" s="77">
        <f>120000</f>
        <v>120000</v>
      </c>
      <c r="H129" s="77">
        <f>60000</f>
        <v>60000</v>
      </c>
    </row>
    <row r="130" spans="2:8" ht="25" customHeight="1" x14ac:dyDescent="0.55000000000000004">
      <c r="B130" s="77" t="s">
        <v>252</v>
      </c>
      <c r="C130" s="80">
        <v>706</v>
      </c>
      <c r="D130" s="83" t="s">
        <v>266</v>
      </c>
      <c r="E130" s="78" t="str">
        <f t="shared" si="10"/>
        <v>706_ベルギー</v>
      </c>
      <c r="F130" s="77">
        <f t="shared" si="9"/>
        <v>350000</v>
      </c>
      <c r="G130" s="77">
        <f>160000</f>
        <v>160000</v>
      </c>
      <c r="H130" s="77">
        <f>60000</f>
        <v>60000</v>
      </c>
    </row>
    <row r="131" spans="2:8" ht="25" customHeight="1" x14ac:dyDescent="0.55000000000000004">
      <c r="B131" s="77" t="s">
        <v>252</v>
      </c>
      <c r="C131" s="80">
        <v>707</v>
      </c>
      <c r="D131" s="83" t="s">
        <v>265</v>
      </c>
      <c r="E131" s="78" t="str">
        <f t="shared" ref="E131:E162" si="12">C131&amp;"_"&amp;D131</f>
        <v>707_ブルガリア</v>
      </c>
      <c r="F131" s="77">
        <f t="shared" si="9"/>
        <v>350000</v>
      </c>
      <c r="G131" s="77">
        <f t="shared" ref="G131:G137" si="13">120000</f>
        <v>120000</v>
      </c>
      <c r="H131" s="77">
        <f>60000</f>
        <v>60000</v>
      </c>
    </row>
    <row r="132" spans="2:8" ht="25" customHeight="1" x14ac:dyDescent="0.55000000000000004">
      <c r="B132" s="77" t="s">
        <v>252</v>
      </c>
      <c r="C132" s="80">
        <v>708</v>
      </c>
      <c r="D132" s="83" t="s">
        <v>264</v>
      </c>
      <c r="E132" s="78" t="str">
        <f t="shared" si="12"/>
        <v>708_ベラルーシ</v>
      </c>
      <c r="F132" s="77">
        <f t="shared" si="9"/>
        <v>350000</v>
      </c>
      <c r="G132" s="77">
        <f t="shared" si="13"/>
        <v>120000</v>
      </c>
      <c r="H132" s="77">
        <f>60000</f>
        <v>60000</v>
      </c>
    </row>
    <row r="133" spans="2:8" ht="25" customHeight="1" x14ac:dyDescent="0.55000000000000004">
      <c r="B133" s="77" t="s">
        <v>252</v>
      </c>
      <c r="C133" s="80">
        <v>709</v>
      </c>
      <c r="D133" s="83" t="s">
        <v>158</v>
      </c>
      <c r="E133" s="78" t="str">
        <f t="shared" si="12"/>
        <v>709_カザフスタン</v>
      </c>
      <c r="F133" s="77">
        <f t="shared" si="9"/>
        <v>350000</v>
      </c>
      <c r="G133" s="77">
        <f t="shared" si="13"/>
        <v>120000</v>
      </c>
      <c r="H133" s="77">
        <f>60000</f>
        <v>60000</v>
      </c>
    </row>
    <row r="134" spans="2:8" ht="25" customHeight="1" x14ac:dyDescent="0.55000000000000004">
      <c r="B134" s="77" t="s">
        <v>252</v>
      </c>
      <c r="C134" s="80">
        <v>710</v>
      </c>
      <c r="D134" s="83" t="s">
        <v>263</v>
      </c>
      <c r="E134" s="78" t="str">
        <f t="shared" si="12"/>
        <v>710_ウクライナ</v>
      </c>
      <c r="F134" s="77">
        <f t="shared" si="9"/>
        <v>350000</v>
      </c>
      <c r="G134" s="77">
        <f t="shared" si="13"/>
        <v>120000</v>
      </c>
      <c r="H134" s="77">
        <f>60000</f>
        <v>60000</v>
      </c>
    </row>
    <row r="135" spans="2:8" ht="25" customHeight="1" x14ac:dyDescent="0.55000000000000004">
      <c r="B135" s="77" t="s">
        <v>252</v>
      </c>
      <c r="C135" s="80">
        <v>711</v>
      </c>
      <c r="D135" s="83" t="s">
        <v>160</v>
      </c>
      <c r="E135" s="78" t="str">
        <f t="shared" si="12"/>
        <v>711_ウズベキスタン</v>
      </c>
      <c r="F135" s="77">
        <f t="shared" si="9"/>
        <v>350000</v>
      </c>
      <c r="G135" s="77">
        <f t="shared" si="13"/>
        <v>120000</v>
      </c>
      <c r="H135" s="77">
        <f>60000</f>
        <v>60000</v>
      </c>
    </row>
    <row r="136" spans="2:8" ht="25" customHeight="1" x14ac:dyDescent="0.55000000000000004">
      <c r="B136" s="77" t="s">
        <v>252</v>
      </c>
      <c r="C136" s="80">
        <v>712</v>
      </c>
      <c r="D136" s="83" t="s">
        <v>161</v>
      </c>
      <c r="E136" s="78" t="str">
        <f t="shared" si="12"/>
        <v>712_クロアチア</v>
      </c>
      <c r="F136" s="77">
        <f t="shared" si="9"/>
        <v>350000</v>
      </c>
      <c r="G136" s="77">
        <f t="shared" si="13"/>
        <v>120000</v>
      </c>
      <c r="H136" s="77">
        <f>60000</f>
        <v>60000</v>
      </c>
    </row>
    <row r="137" spans="2:8" ht="25" customHeight="1" x14ac:dyDescent="0.55000000000000004">
      <c r="B137" s="77" t="s">
        <v>252</v>
      </c>
      <c r="C137" s="80">
        <v>713</v>
      </c>
      <c r="D137" s="83" t="s">
        <v>162</v>
      </c>
      <c r="E137" s="78" t="str">
        <f t="shared" si="12"/>
        <v>713_チェコ</v>
      </c>
      <c r="F137" s="77">
        <f t="shared" si="9"/>
        <v>350000</v>
      </c>
      <c r="G137" s="77">
        <f t="shared" si="13"/>
        <v>120000</v>
      </c>
      <c r="H137" s="77">
        <f>60000</f>
        <v>60000</v>
      </c>
    </row>
    <row r="138" spans="2:8" ht="25" customHeight="1" x14ac:dyDescent="0.55000000000000004">
      <c r="B138" s="77" t="s">
        <v>252</v>
      </c>
      <c r="C138" s="80">
        <v>714</v>
      </c>
      <c r="D138" s="83" t="s">
        <v>163</v>
      </c>
      <c r="E138" s="78" t="str">
        <f t="shared" si="12"/>
        <v>714_デンマーク</v>
      </c>
      <c r="F138" s="77">
        <f t="shared" si="9"/>
        <v>350000</v>
      </c>
      <c r="G138" s="77">
        <f>160000</f>
        <v>160000</v>
      </c>
      <c r="H138" s="77">
        <f>60000</f>
        <v>60000</v>
      </c>
    </row>
    <row r="139" spans="2:8" ht="25" customHeight="1" x14ac:dyDescent="0.55000000000000004">
      <c r="B139" s="77" t="s">
        <v>252</v>
      </c>
      <c r="C139" s="80">
        <v>715</v>
      </c>
      <c r="D139" s="83" t="s">
        <v>164</v>
      </c>
      <c r="E139" s="78" t="str">
        <f t="shared" si="12"/>
        <v>715_フィンランド</v>
      </c>
      <c r="F139" s="77">
        <f t="shared" si="9"/>
        <v>350000</v>
      </c>
      <c r="G139" s="77">
        <f>160000</f>
        <v>160000</v>
      </c>
      <c r="H139" s="77">
        <f>60000</f>
        <v>60000</v>
      </c>
    </row>
    <row r="140" spans="2:8" ht="25" customHeight="1" x14ac:dyDescent="0.55000000000000004">
      <c r="B140" s="77" t="s">
        <v>252</v>
      </c>
      <c r="C140" s="80">
        <v>716</v>
      </c>
      <c r="D140" s="83" t="s">
        <v>165</v>
      </c>
      <c r="E140" s="78" t="str">
        <f t="shared" si="12"/>
        <v>716_フランス</v>
      </c>
      <c r="F140" s="77">
        <f t="shared" si="9"/>
        <v>350000</v>
      </c>
      <c r="G140" s="77">
        <f>160000</f>
        <v>160000</v>
      </c>
      <c r="H140" s="77">
        <f>60000</f>
        <v>60000</v>
      </c>
    </row>
    <row r="141" spans="2:8" ht="25" customHeight="1" x14ac:dyDescent="0.55000000000000004">
      <c r="B141" s="77" t="s">
        <v>252</v>
      </c>
      <c r="C141" s="80">
        <v>717</v>
      </c>
      <c r="D141" s="83" t="s">
        <v>262</v>
      </c>
      <c r="E141" s="78" t="str">
        <f t="shared" si="12"/>
        <v>717_ドイツ</v>
      </c>
      <c r="F141" s="77">
        <f t="shared" si="9"/>
        <v>350000</v>
      </c>
      <c r="G141" s="77">
        <f>160000</f>
        <v>160000</v>
      </c>
      <c r="H141" s="77">
        <f>60000</f>
        <v>60000</v>
      </c>
    </row>
    <row r="142" spans="2:8" ht="25" customHeight="1" x14ac:dyDescent="0.55000000000000004">
      <c r="B142" s="77" t="s">
        <v>252</v>
      </c>
      <c r="C142" s="82">
        <v>718</v>
      </c>
      <c r="D142" s="81" t="s">
        <v>167</v>
      </c>
      <c r="E142" s="78" t="str">
        <f t="shared" si="12"/>
        <v>718_ギリシャ</v>
      </c>
      <c r="F142" s="77">
        <f t="shared" si="9"/>
        <v>350000</v>
      </c>
      <c r="G142" s="77">
        <f>160000</f>
        <v>160000</v>
      </c>
      <c r="H142" s="77">
        <f>60000</f>
        <v>60000</v>
      </c>
    </row>
    <row r="143" spans="2:8" ht="25" customHeight="1" x14ac:dyDescent="0.55000000000000004">
      <c r="B143" s="77" t="s">
        <v>252</v>
      </c>
      <c r="C143" s="82">
        <v>719</v>
      </c>
      <c r="D143" s="81" t="s">
        <v>168</v>
      </c>
      <c r="E143" s="78" t="str">
        <f t="shared" si="12"/>
        <v>719_ハンガリー</v>
      </c>
      <c r="F143" s="77">
        <f t="shared" si="9"/>
        <v>350000</v>
      </c>
      <c r="G143" s="77">
        <f>120000</f>
        <v>120000</v>
      </c>
      <c r="H143" s="77">
        <f>60000</f>
        <v>60000</v>
      </c>
    </row>
    <row r="144" spans="2:8" ht="25" customHeight="1" x14ac:dyDescent="0.55000000000000004">
      <c r="B144" s="77" t="s">
        <v>252</v>
      </c>
      <c r="C144" s="82">
        <v>720</v>
      </c>
      <c r="D144" s="81" t="s">
        <v>169</v>
      </c>
      <c r="E144" s="78" t="str">
        <f t="shared" si="12"/>
        <v>720_アイスランド</v>
      </c>
      <c r="F144" s="77">
        <f t="shared" si="9"/>
        <v>350000</v>
      </c>
      <c r="G144" s="77">
        <f>160000</f>
        <v>160000</v>
      </c>
      <c r="H144" s="77">
        <f>60000</f>
        <v>60000</v>
      </c>
    </row>
    <row r="145" spans="2:8" ht="25" customHeight="1" x14ac:dyDescent="0.55000000000000004">
      <c r="B145" s="77" t="s">
        <v>252</v>
      </c>
      <c r="C145" s="82">
        <v>721</v>
      </c>
      <c r="D145" s="81" t="s">
        <v>170</v>
      </c>
      <c r="E145" s="78" t="str">
        <f t="shared" si="12"/>
        <v>721_アイルランド</v>
      </c>
      <c r="F145" s="77">
        <f t="shared" si="9"/>
        <v>350000</v>
      </c>
      <c r="G145" s="77">
        <f>160000</f>
        <v>160000</v>
      </c>
      <c r="H145" s="77">
        <f>60000</f>
        <v>60000</v>
      </c>
    </row>
    <row r="146" spans="2:8" ht="25" customHeight="1" x14ac:dyDescent="0.55000000000000004">
      <c r="B146" s="77" t="s">
        <v>252</v>
      </c>
      <c r="C146" s="82">
        <v>722</v>
      </c>
      <c r="D146" s="81" t="s">
        <v>171</v>
      </c>
      <c r="E146" s="78" t="str">
        <f t="shared" si="12"/>
        <v>722_イタリア</v>
      </c>
      <c r="F146" s="77">
        <f t="shared" si="9"/>
        <v>350000</v>
      </c>
      <c r="G146" s="77">
        <f>160000</f>
        <v>160000</v>
      </c>
      <c r="H146" s="77">
        <f>60000</f>
        <v>60000</v>
      </c>
    </row>
    <row r="147" spans="2:8" ht="25" customHeight="1" x14ac:dyDescent="0.55000000000000004">
      <c r="B147" s="77" t="s">
        <v>252</v>
      </c>
      <c r="C147" s="82">
        <v>723</v>
      </c>
      <c r="D147" s="81" t="s">
        <v>261</v>
      </c>
      <c r="E147" s="78" t="str">
        <f t="shared" si="12"/>
        <v>723_ルクセンブルク</v>
      </c>
      <c r="F147" s="77">
        <f t="shared" si="9"/>
        <v>350000</v>
      </c>
      <c r="G147" s="77">
        <f>160000</f>
        <v>160000</v>
      </c>
      <c r="H147" s="77">
        <f>60000</f>
        <v>60000</v>
      </c>
    </row>
    <row r="148" spans="2:8" ht="25" customHeight="1" x14ac:dyDescent="0.55000000000000004">
      <c r="B148" s="77" t="s">
        <v>252</v>
      </c>
      <c r="C148" s="82">
        <v>724</v>
      </c>
      <c r="D148" s="81" t="s">
        <v>173</v>
      </c>
      <c r="E148" s="78" t="str">
        <f t="shared" si="12"/>
        <v>724_マルタ</v>
      </c>
      <c r="F148" s="77">
        <f t="shared" si="9"/>
        <v>350000</v>
      </c>
      <c r="G148" s="77">
        <f>160000</f>
        <v>160000</v>
      </c>
      <c r="H148" s="77">
        <f>60000</f>
        <v>60000</v>
      </c>
    </row>
    <row r="149" spans="2:8" ht="25" customHeight="1" x14ac:dyDescent="0.55000000000000004">
      <c r="B149" s="77" t="s">
        <v>252</v>
      </c>
      <c r="C149" s="82">
        <v>725</v>
      </c>
      <c r="D149" s="81" t="s">
        <v>260</v>
      </c>
      <c r="E149" s="78" t="str">
        <f t="shared" si="12"/>
        <v>725_北マケドニア</v>
      </c>
      <c r="F149" s="77">
        <f t="shared" si="9"/>
        <v>350000</v>
      </c>
      <c r="G149" s="77">
        <f>120000</f>
        <v>120000</v>
      </c>
      <c r="H149" s="77">
        <f>60000</f>
        <v>60000</v>
      </c>
    </row>
    <row r="150" spans="2:8" ht="25" customHeight="1" x14ac:dyDescent="0.55000000000000004">
      <c r="B150" s="77" t="s">
        <v>252</v>
      </c>
      <c r="C150" s="82">
        <v>726</v>
      </c>
      <c r="D150" s="81" t="s">
        <v>175</v>
      </c>
      <c r="E150" s="78" t="str">
        <f t="shared" si="12"/>
        <v>726_オランダ</v>
      </c>
      <c r="F150" s="77">
        <f t="shared" si="9"/>
        <v>350000</v>
      </c>
      <c r="G150" s="77">
        <f>160000</f>
        <v>160000</v>
      </c>
      <c r="H150" s="77">
        <f>60000</f>
        <v>60000</v>
      </c>
    </row>
    <row r="151" spans="2:8" ht="25" customHeight="1" x14ac:dyDescent="0.55000000000000004">
      <c r="B151" s="77" t="s">
        <v>252</v>
      </c>
      <c r="C151" s="82">
        <v>727</v>
      </c>
      <c r="D151" s="81" t="s">
        <v>176</v>
      </c>
      <c r="E151" s="78" t="str">
        <f t="shared" si="12"/>
        <v>727_ノルウェー</v>
      </c>
      <c r="F151" s="77">
        <f t="shared" si="9"/>
        <v>350000</v>
      </c>
      <c r="G151" s="77">
        <f>160000</f>
        <v>160000</v>
      </c>
      <c r="H151" s="77">
        <f>60000</f>
        <v>60000</v>
      </c>
    </row>
    <row r="152" spans="2:8" ht="25" customHeight="1" x14ac:dyDescent="0.55000000000000004">
      <c r="B152" s="77" t="s">
        <v>252</v>
      </c>
      <c r="C152" s="82">
        <v>728</v>
      </c>
      <c r="D152" s="81" t="s">
        <v>177</v>
      </c>
      <c r="E152" s="78" t="str">
        <f t="shared" si="12"/>
        <v>728_ポーランド</v>
      </c>
      <c r="F152" s="77">
        <f t="shared" si="9"/>
        <v>350000</v>
      </c>
      <c r="G152" s="77">
        <f>120000</f>
        <v>120000</v>
      </c>
      <c r="H152" s="77">
        <f>60000</f>
        <v>60000</v>
      </c>
    </row>
    <row r="153" spans="2:8" ht="25" customHeight="1" x14ac:dyDescent="0.55000000000000004">
      <c r="B153" s="77" t="s">
        <v>252</v>
      </c>
      <c r="C153" s="82">
        <v>729</v>
      </c>
      <c r="D153" s="81" t="s">
        <v>178</v>
      </c>
      <c r="E153" s="78" t="str">
        <f t="shared" si="12"/>
        <v>729_ポルトガル</v>
      </c>
      <c r="F153" s="77">
        <f t="shared" si="9"/>
        <v>350000</v>
      </c>
      <c r="G153" s="77">
        <f>160000</f>
        <v>160000</v>
      </c>
      <c r="H153" s="77">
        <f>60000</f>
        <v>60000</v>
      </c>
    </row>
    <row r="154" spans="2:8" ht="25" customHeight="1" x14ac:dyDescent="0.55000000000000004">
      <c r="B154" s="77" t="s">
        <v>252</v>
      </c>
      <c r="C154" s="82">
        <v>730</v>
      </c>
      <c r="D154" s="81" t="s">
        <v>179</v>
      </c>
      <c r="E154" s="78" t="str">
        <f t="shared" si="12"/>
        <v>730_ルーマニア</v>
      </c>
      <c r="F154" s="77">
        <f t="shared" si="9"/>
        <v>350000</v>
      </c>
      <c r="G154" s="77">
        <f>120000</f>
        <v>120000</v>
      </c>
      <c r="H154" s="77">
        <f>60000</f>
        <v>60000</v>
      </c>
    </row>
    <row r="155" spans="2:8" ht="25" customHeight="1" x14ac:dyDescent="0.55000000000000004">
      <c r="B155" s="77" t="s">
        <v>252</v>
      </c>
      <c r="C155" s="82">
        <v>731</v>
      </c>
      <c r="D155" s="81" t="s">
        <v>180</v>
      </c>
      <c r="E155" s="78" t="str">
        <f t="shared" si="12"/>
        <v>731_ロシア</v>
      </c>
      <c r="F155" s="77">
        <f t="shared" si="9"/>
        <v>350000</v>
      </c>
      <c r="G155" s="77">
        <f>160000</f>
        <v>160000</v>
      </c>
      <c r="H155" s="77">
        <f>60000</f>
        <v>60000</v>
      </c>
    </row>
    <row r="156" spans="2:8" ht="25" customHeight="1" x14ac:dyDescent="0.55000000000000004">
      <c r="B156" s="77" t="s">
        <v>252</v>
      </c>
      <c r="C156" s="82">
        <v>732</v>
      </c>
      <c r="D156" s="81" t="s">
        <v>181</v>
      </c>
      <c r="E156" s="78" t="str">
        <f t="shared" si="12"/>
        <v>732_スロバキア</v>
      </c>
      <c r="F156" s="77">
        <f t="shared" ref="F156:F174" si="14">350000</f>
        <v>350000</v>
      </c>
      <c r="G156" s="77">
        <f>120000</f>
        <v>120000</v>
      </c>
      <c r="H156" s="77">
        <f>60000</f>
        <v>60000</v>
      </c>
    </row>
    <row r="157" spans="2:8" ht="25" customHeight="1" x14ac:dyDescent="0.55000000000000004">
      <c r="B157" s="77" t="s">
        <v>252</v>
      </c>
      <c r="C157" s="82">
        <v>733</v>
      </c>
      <c r="D157" s="81" t="s">
        <v>182</v>
      </c>
      <c r="E157" s="78" t="str">
        <f t="shared" si="12"/>
        <v>733_スロベニア</v>
      </c>
      <c r="F157" s="77">
        <f t="shared" si="14"/>
        <v>350000</v>
      </c>
      <c r="G157" s="77">
        <f>160000</f>
        <v>160000</v>
      </c>
      <c r="H157" s="77">
        <f>60000</f>
        <v>60000</v>
      </c>
    </row>
    <row r="158" spans="2:8" ht="25" customHeight="1" x14ac:dyDescent="0.55000000000000004">
      <c r="B158" s="77" t="s">
        <v>252</v>
      </c>
      <c r="C158" s="82">
        <v>734</v>
      </c>
      <c r="D158" s="81" t="s">
        <v>257</v>
      </c>
      <c r="E158" s="78" t="str">
        <f t="shared" si="12"/>
        <v>734_スペイン</v>
      </c>
      <c r="F158" s="77">
        <f t="shared" si="14"/>
        <v>350000</v>
      </c>
      <c r="G158" s="77">
        <f>160000</f>
        <v>160000</v>
      </c>
      <c r="H158" s="77">
        <f>60000</f>
        <v>60000</v>
      </c>
    </row>
    <row r="159" spans="2:8" ht="25" customHeight="1" x14ac:dyDescent="0.55000000000000004">
      <c r="B159" s="77" t="s">
        <v>252</v>
      </c>
      <c r="C159" s="82">
        <v>735</v>
      </c>
      <c r="D159" s="81" t="s">
        <v>184</v>
      </c>
      <c r="E159" s="78" t="str">
        <f t="shared" si="12"/>
        <v>735_スウェーデン</v>
      </c>
      <c r="F159" s="77">
        <f t="shared" si="14"/>
        <v>350000</v>
      </c>
      <c r="G159" s="77">
        <f>160000</f>
        <v>160000</v>
      </c>
      <c r="H159" s="77">
        <f>60000</f>
        <v>60000</v>
      </c>
    </row>
    <row r="160" spans="2:8" ht="25" customHeight="1" x14ac:dyDescent="0.55000000000000004">
      <c r="B160" s="77" t="s">
        <v>252</v>
      </c>
      <c r="C160" s="82">
        <v>736</v>
      </c>
      <c r="D160" s="81" t="s">
        <v>185</v>
      </c>
      <c r="E160" s="78" t="str">
        <f t="shared" si="12"/>
        <v>736_スイス</v>
      </c>
      <c r="F160" s="77">
        <f t="shared" si="14"/>
        <v>350000</v>
      </c>
      <c r="G160" s="77">
        <f>160000</f>
        <v>160000</v>
      </c>
      <c r="H160" s="77">
        <f>60000</f>
        <v>60000</v>
      </c>
    </row>
    <row r="161" spans="2:8" ht="25" customHeight="1" x14ac:dyDescent="0.55000000000000004">
      <c r="B161" s="77" t="s">
        <v>252</v>
      </c>
      <c r="C161" s="82">
        <v>737</v>
      </c>
      <c r="D161" s="81" t="s">
        <v>186</v>
      </c>
      <c r="E161" s="78" t="str">
        <f t="shared" si="12"/>
        <v>737_英国</v>
      </c>
      <c r="F161" s="77">
        <f t="shared" si="14"/>
        <v>350000</v>
      </c>
      <c r="G161" s="77">
        <f>160000</f>
        <v>160000</v>
      </c>
      <c r="H161" s="77">
        <f>60000</f>
        <v>60000</v>
      </c>
    </row>
    <row r="162" spans="2:8" ht="25" customHeight="1" x14ac:dyDescent="0.55000000000000004">
      <c r="B162" s="77" t="s">
        <v>252</v>
      </c>
      <c r="C162" s="82">
        <v>738</v>
      </c>
      <c r="D162" s="81" t="s">
        <v>187</v>
      </c>
      <c r="E162" s="78" t="str">
        <f t="shared" si="12"/>
        <v>738_セルビア</v>
      </c>
      <c r="F162" s="77">
        <f t="shared" si="14"/>
        <v>350000</v>
      </c>
      <c r="G162" s="77">
        <f t="shared" ref="G162:G167" si="15">120000</f>
        <v>120000</v>
      </c>
      <c r="H162" s="77">
        <f>60000</f>
        <v>60000</v>
      </c>
    </row>
    <row r="163" spans="2:8" ht="25" customHeight="1" x14ac:dyDescent="0.55000000000000004">
      <c r="B163" s="77" t="s">
        <v>252</v>
      </c>
      <c r="C163" s="82">
        <v>739</v>
      </c>
      <c r="D163" s="81" t="s">
        <v>256</v>
      </c>
      <c r="E163" s="78" t="str">
        <f t="shared" ref="E163:E174" si="16">C163&amp;"_"&amp;D163</f>
        <v>739_ボスニア・ヘルツェゴビナ</v>
      </c>
      <c r="F163" s="77">
        <f t="shared" si="14"/>
        <v>350000</v>
      </c>
      <c r="G163" s="77">
        <f t="shared" si="15"/>
        <v>120000</v>
      </c>
      <c r="H163" s="77">
        <f>60000</f>
        <v>60000</v>
      </c>
    </row>
    <row r="164" spans="2:8" ht="25" customHeight="1" x14ac:dyDescent="0.55000000000000004">
      <c r="B164" s="77" t="s">
        <v>252</v>
      </c>
      <c r="C164" s="82">
        <v>740</v>
      </c>
      <c r="D164" s="81" t="s">
        <v>189</v>
      </c>
      <c r="E164" s="78" t="str">
        <f t="shared" si="16"/>
        <v>740_キルギス</v>
      </c>
      <c r="F164" s="77">
        <f t="shared" si="14"/>
        <v>350000</v>
      </c>
      <c r="G164" s="77">
        <f t="shared" si="15"/>
        <v>120000</v>
      </c>
      <c r="H164" s="77">
        <f>60000</f>
        <v>60000</v>
      </c>
    </row>
    <row r="165" spans="2:8" ht="25" customHeight="1" x14ac:dyDescent="0.55000000000000004">
      <c r="B165" s="77" t="s">
        <v>252</v>
      </c>
      <c r="C165" s="82">
        <v>741</v>
      </c>
      <c r="D165" s="81" t="s">
        <v>190</v>
      </c>
      <c r="E165" s="78" t="str">
        <f t="shared" si="16"/>
        <v>741_タジキスタン</v>
      </c>
      <c r="F165" s="77">
        <f t="shared" si="14"/>
        <v>350000</v>
      </c>
      <c r="G165" s="77">
        <f t="shared" si="15"/>
        <v>120000</v>
      </c>
      <c r="H165" s="77">
        <f>60000</f>
        <v>60000</v>
      </c>
    </row>
    <row r="166" spans="2:8" ht="25" customHeight="1" x14ac:dyDescent="0.55000000000000004">
      <c r="B166" s="77" t="s">
        <v>252</v>
      </c>
      <c r="C166" s="82">
        <v>742</v>
      </c>
      <c r="D166" s="81" t="s">
        <v>191</v>
      </c>
      <c r="E166" s="78" t="str">
        <f t="shared" si="16"/>
        <v>742_モンテネグロ</v>
      </c>
      <c r="F166" s="77">
        <f t="shared" si="14"/>
        <v>350000</v>
      </c>
      <c r="G166" s="77">
        <f t="shared" si="15"/>
        <v>120000</v>
      </c>
      <c r="H166" s="77">
        <f>60000</f>
        <v>60000</v>
      </c>
    </row>
    <row r="167" spans="2:8" ht="25" customHeight="1" x14ac:dyDescent="0.55000000000000004">
      <c r="B167" s="77" t="s">
        <v>252</v>
      </c>
      <c r="C167" s="82">
        <v>743</v>
      </c>
      <c r="D167" s="81" t="s">
        <v>192</v>
      </c>
      <c r="E167" s="78" t="str">
        <f t="shared" si="16"/>
        <v>743_アゼルバイジャン</v>
      </c>
      <c r="F167" s="77">
        <f t="shared" si="14"/>
        <v>350000</v>
      </c>
      <c r="G167" s="77">
        <f t="shared" si="15"/>
        <v>120000</v>
      </c>
      <c r="H167" s="77">
        <f>60000</f>
        <v>60000</v>
      </c>
    </row>
    <row r="168" spans="2:8" ht="25" customHeight="1" x14ac:dyDescent="0.55000000000000004">
      <c r="B168" s="77" t="s">
        <v>252</v>
      </c>
      <c r="C168" s="82">
        <v>744</v>
      </c>
      <c r="D168" s="81" t="s">
        <v>193</v>
      </c>
      <c r="E168" s="78" t="str">
        <f t="shared" si="16"/>
        <v>744_リヒテンシュタイン</v>
      </c>
      <c r="F168" s="77">
        <f t="shared" si="14"/>
        <v>350000</v>
      </c>
      <c r="G168" s="77">
        <f>160000</f>
        <v>160000</v>
      </c>
      <c r="H168" s="77">
        <f>60000</f>
        <v>60000</v>
      </c>
    </row>
    <row r="169" spans="2:8" ht="25" customHeight="1" x14ac:dyDescent="0.55000000000000004">
      <c r="B169" s="77" t="s">
        <v>252</v>
      </c>
      <c r="C169" s="82">
        <v>745</v>
      </c>
      <c r="D169" s="81" t="s">
        <v>255</v>
      </c>
      <c r="E169" s="78" t="str">
        <f t="shared" si="16"/>
        <v>745_ジョージア</v>
      </c>
      <c r="F169" s="77">
        <f t="shared" si="14"/>
        <v>350000</v>
      </c>
      <c r="G169" s="77">
        <f>120000</f>
        <v>120000</v>
      </c>
      <c r="H169" s="77">
        <f>60000</f>
        <v>60000</v>
      </c>
    </row>
    <row r="170" spans="2:8" ht="25" customHeight="1" x14ac:dyDescent="0.55000000000000004">
      <c r="B170" s="77" t="s">
        <v>252</v>
      </c>
      <c r="C170" s="82">
        <v>746</v>
      </c>
      <c r="D170" s="81" t="s">
        <v>254</v>
      </c>
      <c r="E170" s="78" t="str">
        <f t="shared" si="16"/>
        <v>746_アルメニア</v>
      </c>
      <c r="F170" s="77">
        <f t="shared" si="14"/>
        <v>350000</v>
      </c>
      <c r="G170" s="77">
        <f>120000</f>
        <v>120000</v>
      </c>
      <c r="H170" s="77">
        <f>60000</f>
        <v>60000</v>
      </c>
    </row>
    <row r="171" spans="2:8" ht="25" customHeight="1" x14ac:dyDescent="0.55000000000000004">
      <c r="B171" s="77" t="s">
        <v>252</v>
      </c>
      <c r="C171" s="82">
        <v>747</v>
      </c>
      <c r="D171" s="81" t="s">
        <v>196</v>
      </c>
      <c r="E171" s="78" t="str">
        <f t="shared" si="16"/>
        <v>747_コソボ</v>
      </c>
      <c r="F171" s="77">
        <f t="shared" si="14"/>
        <v>350000</v>
      </c>
      <c r="G171" s="77">
        <f>120000</f>
        <v>120000</v>
      </c>
      <c r="H171" s="77">
        <f>60000</f>
        <v>60000</v>
      </c>
    </row>
    <row r="172" spans="2:8" ht="25" customHeight="1" x14ac:dyDescent="0.55000000000000004">
      <c r="B172" s="77" t="s">
        <v>252</v>
      </c>
      <c r="C172" s="82">
        <v>748</v>
      </c>
      <c r="D172" s="81" t="s">
        <v>197</v>
      </c>
      <c r="E172" s="78" t="str">
        <f t="shared" si="16"/>
        <v>748_トルクメニスタン</v>
      </c>
      <c r="F172" s="77">
        <f t="shared" si="14"/>
        <v>350000</v>
      </c>
      <c r="G172" s="77">
        <f>120000</f>
        <v>120000</v>
      </c>
      <c r="H172" s="77">
        <f>60000</f>
        <v>60000</v>
      </c>
    </row>
    <row r="173" spans="2:8" ht="25" customHeight="1" x14ac:dyDescent="0.55000000000000004">
      <c r="B173" s="77" t="s">
        <v>252</v>
      </c>
      <c r="C173" s="82">
        <v>749</v>
      </c>
      <c r="D173" s="81" t="s">
        <v>253</v>
      </c>
      <c r="E173" s="78" t="str">
        <f t="shared" si="16"/>
        <v>749_モルドバ</v>
      </c>
      <c r="F173" s="77">
        <f t="shared" si="14"/>
        <v>350000</v>
      </c>
      <c r="G173" s="77">
        <f>120000</f>
        <v>120000</v>
      </c>
      <c r="H173" s="77">
        <f>60000</f>
        <v>60000</v>
      </c>
    </row>
    <row r="174" spans="2:8" ht="25" customHeight="1" x14ac:dyDescent="0.55000000000000004">
      <c r="B174" s="77" t="s">
        <v>252</v>
      </c>
      <c r="C174" s="82">
        <v>750</v>
      </c>
      <c r="D174" s="81" t="s">
        <v>251</v>
      </c>
      <c r="E174" s="78" t="str">
        <f t="shared" si="16"/>
        <v>750_キプロス</v>
      </c>
      <c r="F174" s="77">
        <f t="shared" si="14"/>
        <v>350000</v>
      </c>
      <c r="G174" s="77">
        <f>160000</f>
        <v>160000</v>
      </c>
      <c r="H174" s="77">
        <f>60000</f>
        <v>60000</v>
      </c>
    </row>
  </sheetData>
  <sheetProtection algorithmName="SHA-512" hashValue="Il87G51luO8/3vNrmKpNYrH7r6ZlljK4dCy1VP0BACrEYUZl9CMfTr3De7yo6v3hRP/6hYaTf/XgPyIhEE8PzA==" saltValue="aCJm1iWbJZnV4/1oSgH08Q==" spinCount="100000" sheet="1" objects="1" scenarios="1"/>
  <autoFilter ref="B2:I174" xr:uid="{A0EA86EB-4494-47EF-AB4C-574702ED49A7}">
    <sortState xmlns:xlrd2="http://schemas.microsoft.com/office/spreadsheetml/2017/richdata2" ref="B3:I174">
      <sortCondition ref="C2"/>
    </sortState>
  </autoFilter>
  <phoneticPr fontId="1"/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71E68-BD6E-462A-A1DD-6FDAE1130822}">
  <sheetPr>
    <pageSetUpPr fitToPage="1"/>
  </sheetPr>
  <dimension ref="A1:M175"/>
  <sheetViews>
    <sheetView showGridLines="0" view="pageBreakPreview" zoomScaleNormal="100" zoomScaleSheetLayoutView="100" workbookViewId="0">
      <pane xSplit="5" ySplit="2" topLeftCell="F3" activePane="bottomRight" state="frozen"/>
      <selection activeCell="L1" sqref="L1:P1"/>
      <selection pane="topRight" activeCell="L1" sqref="L1:P1"/>
      <selection pane="bottomLeft" activeCell="L1" sqref="L1:P1"/>
      <selection pane="bottomRight" activeCell="M14" sqref="M14"/>
    </sheetView>
  </sheetViews>
  <sheetFormatPr defaultRowHeight="13" outlineLevelCol="1" x14ac:dyDescent="0.55000000000000004"/>
  <cols>
    <col min="1" max="1" width="10" style="2" customWidth="1"/>
    <col min="2" max="2" width="7.5" style="2" customWidth="1"/>
    <col min="3" max="3" width="20" style="3" customWidth="1"/>
    <col min="4" max="4" width="9" style="3" hidden="1" customWidth="1" outlineLevel="1"/>
    <col min="5" max="5" width="11" style="4" hidden="1" customWidth="1" outlineLevel="1"/>
    <col min="6" max="6" width="30.5" style="3" customWidth="1" collapsed="1"/>
    <col min="7" max="7" width="10.58203125" style="5" customWidth="1"/>
    <col min="8" max="8" width="11.08203125" style="6" customWidth="1"/>
    <col min="9" max="9" width="10.58203125" style="5" customWidth="1"/>
    <col min="10" max="10" width="11.5" style="4" customWidth="1"/>
    <col min="11" max="11" width="8.75" style="3"/>
    <col min="12" max="13" width="12.08203125" style="3" customWidth="1"/>
    <col min="14" max="254" width="8.75" style="3"/>
    <col min="255" max="255" width="9.75" style="3" customWidth="1"/>
    <col min="256" max="256" width="22.83203125" style="3" customWidth="1"/>
    <col min="257" max="257" width="8.75" style="3"/>
    <col min="258" max="258" width="38.75" style="3" customWidth="1"/>
    <col min="259" max="510" width="8.75" style="3"/>
    <col min="511" max="511" width="9.75" style="3" customWidth="1"/>
    <col min="512" max="512" width="22.83203125" style="3" customWidth="1"/>
    <col min="513" max="513" width="8.75" style="3"/>
    <col min="514" max="514" width="38.75" style="3" customWidth="1"/>
    <col min="515" max="766" width="8.75" style="3"/>
    <col min="767" max="767" width="9.75" style="3" customWidth="1"/>
    <col min="768" max="768" width="22.83203125" style="3" customWidth="1"/>
    <col min="769" max="769" width="8.75" style="3"/>
    <col min="770" max="770" width="38.75" style="3" customWidth="1"/>
    <col min="771" max="1022" width="8.75" style="3"/>
    <col min="1023" max="1023" width="9.75" style="3" customWidth="1"/>
    <col min="1024" max="1024" width="22.83203125" style="3" customWidth="1"/>
    <col min="1025" max="1025" width="8.75" style="3"/>
    <col min="1026" max="1026" width="38.75" style="3" customWidth="1"/>
    <col min="1027" max="1278" width="8.75" style="3"/>
    <col min="1279" max="1279" width="9.75" style="3" customWidth="1"/>
    <col min="1280" max="1280" width="22.83203125" style="3" customWidth="1"/>
    <col min="1281" max="1281" width="8.75" style="3"/>
    <col min="1282" max="1282" width="38.75" style="3" customWidth="1"/>
    <col min="1283" max="1534" width="8.75" style="3"/>
    <col min="1535" max="1535" width="9.75" style="3" customWidth="1"/>
    <col min="1536" max="1536" width="22.83203125" style="3" customWidth="1"/>
    <col min="1537" max="1537" width="8.75" style="3"/>
    <col min="1538" max="1538" width="38.75" style="3" customWidth="1"/>
    <col min="1539" max="1790" width="8.75" style="3"/>
    <col min="1791" max="1791" width="9.75" style="3" customWidth="1"/>
    <col min="1792" max="1792" width="22.83203125" style="3" customWidth="1"/>
    <col min="1793" max="1793" width="8.75" style="3"/>
    <col min="1794" max="1794" width="38.75" style="3" customWidth="1"/>
    <col min="1795" max="2046" width="8.75" style="3"/>
    <col min="2047" max="2047" width="9.75" style="3" customWidth="1"/>
    <col min="2048" max="2048" width="22.83203125" style="3" customWidth="1"/>
    <col min="2049" max="2049" width="8.75" style="3"/>
    <col min="2050" max="2050" width="38.75" style="3" customWidth="1"/>
    <col min="2051" max="2302" width="8.75" style="3"/>
    <col min="2303" max="2303" width="9.75" style="3" customWidth="1"/>
    <col min="2304" max="2304" width="22.83203125" style="3" customWidth="1"/>
    <col min="2305" max="2305" width="8.75" style="3"/>
    <col min="2306" max="2306" width="38.75" style="3" customWidth="1"/>
    <col min="2307" max="2558" width="8.75" style="3"/>
    <col min="2559" max="2559" width="9.75" style="3" customWidth="1"/>
    <col min="2560" max="2560" width="22.83203125" style="3" customWidth="1"/>
    <col min="2561" max="2561" width="8.75" style="3"/>
    <col min="2562" max="2562" width="38.75" style="3" customWidth="1"/>
    <col min="2563" max="2814" width="8.75" style="3"/>
    <col min="2815" max="2815" width="9.75" style="3" customWidth="1"/>
    <col min="2816" max="2816" width="22.83203125" style="3" customWidth="1"/>
    <col min="2817" max="2817" width="8.75" style="3"/>
    <col min="2818" max="2818" width="38.75" style="3" customWidth="1"/>
    <col min="2819" max="3070" width="8.75" style="3"/>
    <col min="3071" max="3071" width="9.75" style="3" customWidth="1"/>
    <col min="3072" max="3072" width="22.83203125" style="3" customWidth="1"/>
    <col min="3073" max="3073" width="8.75" style="3"/>
    <col min="3074" max="3074" width="38.75" style="3" customWidth="1"/>
    <col min="3075" max="3326" width="8.75" style="3"/>
    <col min="3327" max="3327" width="9.75" style="3" customWidth="1"/>
    <col min="3328" max="3328" width="22.83203125" style="3" customWidth="1"/>
    <col min="3329" max="3329" width="8.75" style="3"/>
    <col min="3330" max="3330" width="38.75" style="3" customWidth="1"/>
    <col min="3331" max="3582" width="8.75" style="3"/>
    <col min="3583" max="3583" width="9.75" style="3" customWidth="1"/>
    <col min="3584" max="3584" width="22.83203125" style="3" customWidth="1"/>
    <col min="3585" max="3585" width="8.75" style="3"/>
    <col min="3586" max="3586" width="38.75" style="3" customWidth="1"/>
    <col min="3587" max="3838" width="8.75" style="3"/>
    <col min="3839" max="3839" width="9.75" style="3" customWidth="1"/>
    <col min="3840" max="3840" width="22.83203125" style="3" customWidth="1"/>
    <col min="3841" max="3841" width="8.75" style="3"/>
    <col min="3842" max="3842" width="38.75" style="3" customWidth="1"/>
    <col min="3843" max="4094" width="8.75" style="3"/>
    <col min="4095" max="4095" width="9.75" style="3" customWidth="1"/>
    <col min="4096" max="4096" width="22.83203125" style="3" customWidth="1"/>
    <col min="4097" max="4097" width="8.75" style="3"/>
    <col min="4098" max="4098" width="38.75" style="3" customWidth="1"/>
    <col min="4099" max="4350" width="8.75" style="3"/>
    <col min="4351" max="4351" width="9.75" style="3" customWidth="1"/>
    <col min="4352" max="4352" width="22.83203125" style="3" customWidth="1"/>
    <col min="4353" max="4353" width="8.75" style="3"/>
    <col min="4354" max="4354" width="38.75" style="3" customWidth="1"/>
    <col min="4355" max="4606" width="8.75" style="3"/>
    <col min="4607" max="4607" width="9.75" style="3" customWidth="1"/>
    <col min="4608" max="4608" width="22.83203125" style="3" customWidth="1"/>
    <col min="4609" max="4609" width="8.75" style="3"/>
    <col min="4610" max="4610" width="38.75" style="3" customWidth="1"/>
    <col min="4611" max="4862" width="8.75" style="3"/>
    <col min="4863" max="4863" width="9.75" style="3" customWidth="1"/>
    <col min="4864" max="4864" width="22.83203125" style="3" customWidth="1"/>
    <col min="4865" max="4865" width="8.75" style="3"/>
    <col min="4866" max="4866" width="38.75" style="3" customWidth="1"/>
    <col min="4867" max="5118" width="8.75" style="3"/>
    <col min="5119" max="5119" width="9.75" style="3" customWidth="1"/>
    <col min="5120" max="5120" width="22.83203125" style="3" customWidth="1"/>
    <col min="5121" max="5121" width="8.75" style="3"/>
    <col min="5122" max="5122" width="38.75" style="3" customWidth="1"/>
    <col min="5123" max="5374" width="8.75" style="3"/>
    <col min="5375" max="5375" width="9.75" style="3" customWidth="1"/>
    <col min="5376" max="5376" width="22.83203125" style="3" customWidth="1"/>
    <col min="5377" max="5377" width="8.75" style="3"/>
    <col min="5378" max="5378" width="38.75" style="3" customWidth="1"/>
    <col min="5379" max="5630" width="8.75" style="3"/>
    <col min="5631" max="5631" width="9.75" style="3" customWidth="1"/>
    <col min="5632" max="5632" width="22.83203125" style="3" customWidth="1"/>
    <col min="5633" max="5633" width="8.75" style="3"/>
    <col min="5634" max="5634" width="38.75" style="3" customWidth="1"/>
    <col min="5635" max="5886" width="8.75" style="3"/>
    <col min="5887" max="5887" width="9.75" style="3" customWidth="1"/>
    <col min="5888" max="5888" width="22.83203125" style="3" customWidth="1"/>
    <col min="5889" max="5889" width="8.75" style="3"/>
    <col min="5890" max="5890" width="38.75" style="3" customWidth="1"/>
    <col min="5891" max="6142" width="8.75" style="3"/>
    <col min="6143" max="6143" width="9.75" style="3" customWidth="1"/>
    <col min="6144" max="6144" width="22.83203125" style="3" customWidth="1"/>
    <col min="6145" max="6145" width="8.75" style="3"/>
    <col min="6146" max="6146" width="38.75" style="3" customWidth="1"/>
    <col min="6147" max="6398" width="8.75" style="3"/>
    <col min="6399" max="6399" width="9.75" style="3" customWidth="1"/>
    <col min="6400" max="6400" width="22.83203125" style="3" customWidth="1"/>
    <col min="6401" max="6401" width="8.75" style="3"/>
    <col min="6402" max="6402" width="38.75" style="3" customWidth="1"/>
    <col min="6403" max="6654" width="8.75" style="3"/>
    <col min="6655" max="6655" width="9.75" style="3" customWidth="1"/>
    <col min="6656" max="6656" width="22.83203125" style="3" customWidth="1"/>
    <col min="6657" max="6657" width="8.75" style="3"/>
    <col min="6658" max="6658" width="38.75" style="3" customWidth="1"/>
    <col min="6659" max="6910" width="8.75" style="3"/>
    <col min="6911" max="6911" width="9.75" style="3" customWidth="1"/>
    <col min="6912" max="6912" width="22.83203125" style="3" customWidth="1"/>
    <col min="6913" max="6913" width="8.75" style="3"/>
    <col min="6914" max="6914" width="38.75" style="3" customWidth="1"/>
    <col min="6915" max="7166" width="8.75" style="3"/>
    <col min="7167" max="7167" width="9.75" style="3" customWidth="1"/>
    <col min="7168" max="7168" width="22.83203125" style="3" customWidth="1"/>
    <col min="7169" max="7169" width="8.75" style="3"/>
    <col min="7170" max="7170" width="38.75" style="3" customWidth="1"/>
    <col min="7171" max="7422" width="8.75" style="3"/>
    <col min="7423" max="7423" width="9.75" style="3" customWidth="1"/>
    <col min="7424" max="7424" width="22.83203125" style="3" customWidth="1"/>
    <col min="7425" max="7425" width="8.75" style="3"/>
    <col min="7426" max="7426" width="38.75" style="3" customWidth="1"/>
    <col min="7427" max="7678" width="8.75" style="3"/>
    <col min="7679" max="7679" width="9.75" style="3" customWidth="1"/>
    <col min="7680" max="7680" width="22.83203125" style="3" customWidth="1"/>
    <col min="7681" max="7681" width="8.75" style="3"/>
    <col min="7682" max="7682" width="38.75" style="3" customWidth="1"/>
    <col min="7683" max="7934" width="8.75" style="3"/>
    <col min="7935" max="7935" width="9.75" style="3" customWidth="1"/>
    <col min="7936" max="7936" width="22.83203125" style="3" customWidth="1"/>
    <col min="7937" max="7937" width="8.75" style="3"/>
    <col min="7938" max="7938" width="38.75" style="3" customWidth="1"/>
    <col min="7939" max="8190" width="8.75" style="3"/>
    <col min="8191" max="8191" width="9.75" style="3" customWidth="1"/>
    <col min="8192" max="8192" width="22.83203125" style="3" customWidth="1"/>
    <col min="8193" max="8193" width="8.75" style="3"/>
    <col min="8194" max="8194" width="38.75" style="3" customWidth="1"/>
    <col min="8195" max="8446" width="8.75" style="3"/>
    <col min="8447" max="8447" width="9.75" style="3" customWidth="1"/>
    <col min="8448" max="8448" width="22.83203125" style="3" customWidth="1"/>
    <col min="8449" max="8449" width="8.75" style="3"/>
    <col min="8450" max="8450" width="38.75" style="3" customWidth="1"/>
    <col min="8451" max="8702" width="8.75" style="3"/>
    <col min="8703" max="8703" width="9.75" style="3" customWidth="1"/>
    <col min="8704" max="8704" width="22.83203125" style="3" customWidth="1"/>
    <col min="8705" max="8705" width="8.75" style="3"/>
    <col min="8706" max="8706" width="38.75" style="3" customWidth="1"/>
    <col min="8707" max="8958" width="8.75" style="3"/>
    <col min="8959" max="8959" width="9.75" style="3" customWidth="1"/>
    <col min="8960" max="8960" width="22.83203125" style="3" customWidth="1"/>
    <col min="8961" max="8961" width="8.75" style="3"/>
    <col min="8962" max="8962" width="38.75" style="3" customWidth="1"/>
    <col min="8963" max="9214" width="8.75" style="3"/>
    <col min="9215" max="9215" width="9.75" style="3" customWidth="1"/>
    <col min="9216" max="9216" width="22.83203125" style="3" customWidth="1"/>
    <col min="9217" max="9217" width="8.75" style="3"/>
    <col min="9218" max="9218" width="38.75" style="3" customWidth="1"/>
    <col min="9219" max="9470" width="8.75" style="3"/>
    <col min="9471" max="9471" width="9.75" style="3" customWidth="1"/>
    <col min="9472" max="9472" width="22.83203125" style="3" customWidth="1"/>
    <col min="9473" max="9473" width="8.75" style="3"/>
    <col min="9474" max="9474" width="38.75" style="3" customWidth="1"/>
    <col min="9475" max="9726" width="8.75" style="3"/>
    <col min="9727" max="9727" width="9.75" style="3" customWidth="1"/>
    <col min="9728" max="9728" width="22.83203125" style="3" customWidth="1"/>
    <col min="9729" max="9729" width="8.75" style="3"/>
    <col min="9730" max="9730" width="38.75" style="3" customWidth="1"/>
    <col min="9731" max="9982" width="8.75" style="3"/>
    <col min="9983" max="9983" width="9.75" style="3" customWidth="1"/>
    <col min="9984" max="9984" width="22.83203125" style="3" customWidth="1"/>
    <col min="9985" max="9985" width="8.75" style="3"/>
    <col min="9986" max="9986" width="38.75" style="3" customWidth="1"/>
    <col min="9987" max="10238" width="8.75" style="3"/>
    <col min="10239" max="10239" width="9.75" style="3" customWidth="1"/>
    <col min="10240" max="10240" width="22.83203125" style="3" customWidth="1"/>
    <col min="10241" max="10241" width="8.75" style="3"/>
    <col min="10242" max="10242" width="38.75" style="3" customWidth="1"/>
    <col min="10243" max="10494" width="8.75" style="3"/>
    <col min="10495" max="10495" width="9.75" style="3" customWidth="1"/>
    <col min="10496" max="10496" width="22.83203125" style="3" customWidth="1"/>
    <col min="10497" max="10497" width="8.75" style="3"/>
    <col min="10498" max="10498" width="38.75" style="3" customWidth="1"/>
    <col min="10499" max="10750" width="8.75" style="3"/>
    <col min="10751" max="10751" width="9.75" style="3" customWidth="1"/>
    <col min="10752" max="10752" width="22.83203125" style="3" customWidth="1"/>
    <col min="10753" max="10753" width="8.75" style="3"/>
    <col min="10754" max="10754" width="38.75" style="3" customWidth="1"/>
    <col min="10755" max="11006" width="8.75" style="3"/>
    <col min="11007" max="11007" width="9.75" style="3" customWidth="1"/>
    <col min="11008" max="11008" width="22.83203125" style="3" customWidth="1"/>
    <col min="11009" max="11009" width="8.75" style="3"/>
    <col min="11010" max="11010" width="38.75" style="3" customWidth="1"/>
    <col min="11011" max="11262" width="8.75" style="3"/>
    <col min="11263" max="11263" width="9.75" style="3" customWidth="1"/>
    <col min="11264" max="11264" width="22.83203125" style="3" customWidth="1"/>
    <col min="11265" max="11265" width="8.75" style="3"/>
    <col min="11266" max="11266" width="38.75" style="3" customWidth="1"/>
    <col min="11267" max="11518" width="8.75" style="3"/>
    <col min="11519" max="11519" width="9.75" style="3" customWidth="1"/>
    <col min="11520" max="11520" width="22.83203125" style="3" customWidth="1"/>
    <col min="11521" max="11521" width="8.75" style="3"/>
    <col min="11522" max="11522" width="38.75" style="3" customWidth="1"/>
    <col min="11523" max="11774" width="8.75" style="3"/>
    <col min="11775" max="11775" width="9.75" style="3" customWidth="1"/>
    <col min="11776" max="11776" width="22.83203125" style="3" customWidth="1"/>
    <col min="11777" max="11777" width="8.75" style="3"/>
    <col min="11778" max="11778" width="38.75" style="3" customWidth="1"/>
    <col min="11779" max="12030" width="8.75" style="3"/>
    <col min="12031" max="12031" width="9.75" style="3" customWidth="1"/>
    <col min="12032" max="12032" width="22.83203125" style="3" customWidth="1"/>
    <col min="12033" max="12033" width="8.75" style="3"/>
    <col min="12034" max="12034" width="38.75" style="3" customWidth="1"/>
    <col min="12035" max="12286" width="8.75" style="3"/>
    <col min="12287" max="12287" width="9.75" style="3" customWidth="1"/>
    <col min="12288" max="12288" width="22.83203125" style="3" customWidth="1"/>
    <col min="12289" max="12289" width="8.75" style="3"/>
    <col min="12290" max="12290" width="38.75" style="3" customWidth="1"/>
    <col min="12291" max="12542" width="8.75" style="3"/>
    <col min="12543" max="12543" width="9.75" style="3" customWidth="1"/>
    <col min="12544" max="12544" width="22.83203125" style="3" customWidth="1"/>
    <col min="12545" max="12545" width="8.75" style="3"/>
    <col min="12546" max="12546" width="38.75" style="3" customWidth="1"/>
    <col min="12547" max="12798" width="8.75" style="3"/>
    <col min="12799" max="12799" width="9.75" style="3" customWidth="1"/>
    <col min="12800" max="12800" width="22.83203125" style="3" customWidth="1"/>
    <col min="12801" max="12801" width="8.75" style="3"/>
    <col min="12802" max="12802" width="38.75" style="3" customWidth="1"/>
    <col min="12803" max="13054" width="8.75" style="3"/>
    <col min="13055" max="13055" width="9.75" style="3" customWidth="1"/>
    <col min="13056" max="13056" width="22.83203125" style="3" customWidth="1"/>
    <col min="13057" max="13057" width="8.75" style="3"/>
    <col min="13058" max="13058" width="38.75" style="3" customWidth="1"/>
    <col min="13059" max="13310" width="8.75" style="3"/>
    <col min="13311" max="13311" width="9.75" style="3" customWidth="1"/>
    <col min="13312" max="13312" width="22.83203125" style="3" customWidth="1"/>
    <col min="13313" max="13313" width="8.75" style="3"/>
    <col min="13314" max="13314" width="38.75" style="3" customWidth="1"/>
    <col min="13315" max="13566" width="8.75" style="3"/>
    <col min="13567" max="13567" width="9.75" style="3" customWidth="1"/>
    <col min="13568" max="13568" width="22.83203125" style="3" customWidth="1"/>
    <col min="13569" max="13569" width="8.75" style="3"/>
    <col min="13570" max="13570" width="38.75" style="3" customWidth="1"/>
    <col min="13571" max="13822" width="8.75" style="3"/>
    <col min="13823" max="13823" width="9.75" style="3" customWidth="1"/>
    <col min="13824" max="13824" width="22.83203125" style="3" customWidth="1"/>
    <col min="13825" max="13825" width="8.75" style="3"/>
    <col min="13826" max="13826" width="38.75" style="3" customWidth="1"/>
    <col min="13827" max="14078" width="8.75" style="3"/>
    <col min="14079" max="14079" width="9.75" style="3" customWidth="1"/>
    <col min="14080" max="14080" width="22.83203125" style="3" customWidth="1"/>
    <col min="14081" max="14081" width="8.75" style="3"/>
    <col min="14082" max="14082" width="38.75" style="3" customWidth="1"/>
    <col min="14083" max="14334" width="8.75" style="3"/>
    <col min="14335" max="14335" width="9.75" style="3" customWidth="1"/>
    <col min="14336" max="14336" width="22.83203125" style="3" customWidth="1"/>
    <col min="14337" max="14337" width="8.75" style="3"/>
    <col min="14338" max="14338" width="38.75" style="3" customWidth="1"/>
    <col min="14339" max="14590" width="8.75" style="3"/>
    <col min="14591" max="14591" width="9.75" style="3" customWidth="1"/>
    <col min="14592" max="14592" width="22.83203125" style="3" customWidth="1"/>
    <col min="14593" max="14593" width="8.75" style="3"/>
    <col min="14594" max="14594" width="38.75" style="3" customWidth="1"/>
    <col min="14595" max="14846" width="8.75" style="3"/>
    <col min="14847" max="14847" width="9.75" style="3" customWidth="1"/>
    <col min="14848" max="14848" width="22.83203125" style="3" customWidth="1"/>
    <col min="14849" max="14849" width="8.75" style="3"/>
    <col min="14850" max="14850" width="38.75" style="3" customWidth="1"/>
    <col min="14851" max="15102" width="8.75" style="3"/>
    <col min="15103" max="15103" width="9.75" style="3" customWidth="1"/>
    <col min="15104" max="15104" width="22.83203125" style="3" customWidth="1"/>
    <col min="15105" max="15105" width="8.75" style="3"/>
    <col min="15106" max="15106" width="38.75" style="3" customWidth="1"/>
    <col min="15107" max="15358" width="8.75" style="3"/>
    <col min="15359" max="15359" width="9.75" style="3" customWidth="1"/>
    <col min="15360" max="15360" width="22.83203125" style="3" customWidth="1"/>
    <col min="15361" max="15361" width="8.75" style="3"/>
    <col min="15362" max="15362" width="38.75" style="3" customWidth="1"/>
    <col min="15363" max="15614" width="8.75" style="3"/>
    <col min="15615" max="15615" width="9.75" style="3" customWidth="1"/>
    <col min="15616" max="15616" width="22.83203125" style="3" customWidth="1"/>
    <col min="15617" max="15617" width="8.75" style="3"/>
    <col min="15618" max="15618" width="38.75" style="3" customWidth="1"/>
    <col min="15619" max="15870" width="8.75" style="3"/>
    <col min="15871" max="15871" width="9.75" style="3" customWidth="1"/>
    <col min="15872" max="15872" width="22.83203125" style="3" customWidth="1"/>
    <col min="15873" max="15873" width="8.75" style="3"/>
    <col min="15874" max="15874" width="38.75" style="3" customWidth="1"/>
    <col min="15875" max="16126" width="8.75" style="3"/>
    <col min="16127" max="16127" width="9.75" style="3" customWidth="1"/>
    <col min="16128" max="16128" width="22.83203125" style="3" customWidth="1"/>
    <col min="16129" max="16129" width="8.75" style="3"/>
    <col min="16130" max="16130" width="38.75" style="3" customWidth="1"/>
    <col min="16131" max="16384" width="8.75" style="3"/>
  </cols>
  <sheetData>
    <row r="1" spans="1:13" ht="34.15" customHeight="1" x14ac:dyDescent="0.55000000000000004">
      <c r="A1" s="1" t="s">
        <v>3</v>
      </c>
    </row>
    <row r="2" spans="1:13" s="12" customFormat="1" ht="38.25" customHeight="1" x14ac:dyDescent="0.55000000000000004">
      <c r="A2" s="7"/>
      <c r="B2" s="8" t="s">
        <v>4</v>
      </c>
      <c r="C2" s="7" t="s">
        <v>5</v>
      </c>
      <c r="D2" s="7" t="s">
        <v>6</v>
      </c>
      <c r="E2" s="7" t="s">
        <v>4</v>
      </c>
      <c r="F2" s="7" t="s">
        <v>204</v>
      </c>
      <c r="G2" s="9" t="s">
        <v>7</v>
      </c>
      <c r="H2" s="10" t="s">
        <v>8</v>
      </c>
      <c r="I2" s="9" t="s">
        <v>9</v>
      </c>
      <c r="J2" s="11" t="s">
        <v>10</v>
      </c>
      <c r="L2" s="13" t="s">
        <v>11</v>
      </c>
      <c r="M2" s="13"/>
    </row>
    <row r="3" spans="1:13" s="12" customFormat="1" ht="11.5" customHeight="1" x14ac:dyDescent="0.55000000000000004">
      <c r="A3" s="55"/>
      <c r="B3" s="56"/>
      <c r="C3" s="55"/>
      <c r="D3" s="55"/>
      <c r="E3" s="55"/>
      <c r="F3" s="55" t="s">
        <v>211</v>
      </c>
      <c r="G3" s="52"/>
      <c r="H3" s="53" t="s">
        <v>212</v>
      </c>
      <c r="I3" s="52"/>
      <c r="J3" s="11"/>
      <c r="L3" s="21" t="s">
        <v>15</v>
      </c>
      <c r="M3" s="22">
        <v>210000</v>
      </c>
    </row>
    <row r="4" spans="1:13" x14ac:dyDescent="0.55000000000000004">
      <c r="A4" s="14" t="s">
        <v>12</v>
      </c>
      <c r="B4" s="15">
        <v>100</v>
      </c>
      <c r="C4" s="16" t="s">
        <v>13</v>
      </c>
      <c r="D4" s="16" t="s">
        <v>14</v>
      </c>
      <c r="E4" s="54">
        <v>100</v>
      </c>
      <c r="F4" s="16" t="str">
        <f>B4&amp;"@"&amp;C4</f>
        <v>100@台湾</v>
      </c>
      <c r="G4" s="19">
        <v>120000</v>
      </c>
      <c r="H4" s="20" t="s">
        <v>15</v>
      </c>
      <c r="I4" s="19">
        <v>210000</v>
      </c>
      <c r="L4" s="21" t="s">
        <v>207</v>
      </c>
      <c r="M4" s="22">
        <v>350000</v>
      </c>
    </row>
    <row r="5" spans="1:13" x14ac:dyDescent="0.55000000000000004">
      <c r="A5" s="14"/>
      <c r="B5" s="23">
        <v>101</v>
      </c>
      <c r="C5" s="24" t="s">
        <v>16</v>
      </c>
      <c r="D5" s="24" t="s">
        <v>14</v>
      </c>
      <c r="E5" s="25">
        <v>101</v>
      </c>
      <c r="F5" s="24" t="str">
        <f t="shared" ref="F5:F69" si="0">B5&amp;"@"&amp;C5</f>
        <v>101@バングラデシュ</v>
      </c>
      <c r="G5" s="26">
        <v>120000</v>
      </c>
      <c r="H5" s="27" t="s">
        <v>15</v>
      </c>
      <c r="I5" s="26">
        <v>210000</v>
      </c>
    </row>
    <row r="6" spans="1:13" x14ac:dyDescent="0.55000000000000004">
      <c r="A6" s="14"/>
      <c r="B6" s="23">
        <v>102</v>
      </c>
      <c r="C6" s="24" t="s">
        <v>17</v>
      </c>
      <c r="D6" s="24" t="s">
        <v>14</v>
      </c>
      <c r="E6" s="25">
        <v>102</v>
      </c>
      <c r="F6" s="24" t="str">
        <f t="shared" si="0"/>
        <v>102@ブータン</v>
      </c>
      <c r="G6" s="26">
        <v>120000</v>
      </c>
      <c r="H6" s="27" t="s">
        <v>15</v>
      </c>
      <c r="I6" s="26">
        <v>210000</v>
      </c>
    </row>
    <row r="7" spans="1:13" x14ac:dyDescent="0.55000000000000004">
      <c r="A7" s="14"/>
      <c r="B7" s="23">
        <v>103</v>
      </c>
      <c r="C7" s="24" t="s">
        <v>18</v>
      </c>
      <c r="D7" s="24" t="s">
        <v>14</v>
      </c>
      <c r="E7" s="25">
        <v>103</v>
      </c>
      <c r="F7" s="24" t="str">
        <f t="shared" si="0"/>
        <v>103@ブルネイ</v>
      </c>
      <c r="G7" s="26">
        <v>120000</v>
      </c>
      <c r="H7" s="27" t="s">
        <v>15</v>
      </c>
      <c r="I7" s="26">
        <v>210000</v>
      </c>
    </row>
    <row r="8" spans="1:13" x14ac:dyDescent="0.55000000000000004">
      <c r="A8" s="14"/>
      <c r="B8" s="23">
        <v>104</v>
      </c>
      <c r="C8" s="24" t="s">
        <v>19</v>
      </c>
      <c r="D8" s="24" t="s">
        <v>14</v>
      </c>
      <c r="E8" s="25">
        <v>104</v>
      </c>
      <c r="F8" s="24" t="str">
        <f t="shared" si="0"/>
        <v>104@カンボジア</v>
      </c>
      <c r="G8" s="26">
        <v>120000</v>
      </c>
      <c r="H8" s="27" t="s">
        <v>15</v>
      </c>
      <c r="I8" s="26">
        <v>210000</v>
      </c>
    </row>
    <row r="9" spans="1:13" x14ac:dyDescent="0.55000000000000004">
      <c r="A9" s="14"/>
      <c r="B9" s="23">
        <v>105</v>
      </c>
      <c r="C9" s="24" t="s">
        <v>20</v>
      </c>
      <c r="D9" s="24" t="s">
        <v>14</v>
      </c>
      <c r="E9" s="25">
        <v>105</v>
      </c>
      <c r="F9" s="24" t="str">
        <f t="shared" si="0"/>
        <v>105@中国</v>
      </c>
      <c r="G9" s="26">
        <v>120000</v>
      </c>
      <c r="H9" s="27" t="s">
        <v>15</v>
      </c>
      <c r="I9" s="26">
        <v>210000</v>
      </c>
    </row>
    <row r="10" spans="1:13" x14ac:dyDescent="0.55000000000000004">
      <c r="A10" s="14"/>
      <c r="B10" s="23">
        <v>106</v>
      </c>
      <c r="C10" s="24" t="s">
        <v>21</v>
      </c>
      <c r="D10" s="24" t="s">
        <v>14</v>
      </c>
      <c r="E10" s="25">
        <v>106</v>
      </c>
      <c r="F10" s="24" t="str">
        <f t="shared" si="0"/>
        <v>106@香港</v>
      </c>
      <c r="G10" s="26">
        <v>120000</v>
      </c>
      <c r="H10" s="27" t="s">
        <v>15</v>
      </c>
      <c r="I10" s="26">
        <v>210000</v>
      </c>
    </row>
    <row r="11" spans="1:13" x14ac:dyDescent="0.55000000000000004">
      <c r="A11" s="14"/>
      <c r="B11" s="23">
        <v>107</v>
      </c>
      <c r="C11" s="24" t="s">
        <v>22</v>
      </c>
      <c r="D11" s="24" t="s">
        <v>14</v>
      </c>
      <c r="E11" s="25">
        <v>107</v>
      </c>
      <c r="F11" s="24" t="str">
        <f t="shared" si="0"/>
        <v>107@インド</v>
      </c>
      <c r="G11" s="26">
        <v>120000</v>
      </c>
      <c r="H11" s="27" t="s">
        <v>15</v>
      </c>
      <c r="I11" s="26">
        <v>210000</v>
      </c>
    </row>
    <row r="12" spans="1:13" x14ac:dyDescent="0.55000000000000004">
      <c r="A12" s="14"/>
      <c r="B12" s="23">
        <v>108</v>
      </c>
      <c r="C12" s="24" t="s">
        <v>23</v>
      </c>
      <c r="D12" s="24" t="s">
        <v>14</v>
      </c>
      <c r="E12" s="25">
        <v>108</v>
      </c>
      <c r="F12" s="24" t="str">
        <f t="shared" si="0"/>
        <v>108@インドネシア</v>
      </c>
      <c r="G12" s="26">
        <v>120000</v>
      </c>
      <c r="H12" s="27" t="s">
        <v>15</v>
      </c>
      <c r="I12" s="26">
        <v>210000</v>
      </c>
    </row>
    <row r="13" spans="1:13" x14ac:dyDescent="0.55000000000000004">
      <c r="A13" s="14"/>
      <c r="B13" s="23">
        <v>109</v>
      </c>
      <c r="C13" s="24" t="s">
        <v>24</v>
      </c>
      <c r="D13" s="24" t="s">
        <v>14</v>
      </c>
      <c r="E13" s="25">
        <v>109</v>
      </c>
      <c r="F13" s="24" t="str">
        <f t="shared" si="0"/>
        <v>109@大韓民国</v>
      </c>
      <c r="G13" s="26">
        <v>120000</v>
      </c>
      <c r="H13" s="27" t="s">
        <v>15</v>
      </c>
      <c r="I13" s="26">
        <v>210000</v>
      </c>
    </row>
    <row r="14" spans="1:13" x14ac:dyDescent="0.55000000000000004">
      <c r="A14" s="14"/>
      <c r="B14" s="23">
        <v>110</v>
      </c>
      <c r="C14" s="24" t="s">
        <v>25</v>
      </c>
      <c r="D14" s="24" t="s">
        <v>14</v>
      </c>
      <c r="E14" s="25">
        <v>110</v>
      </c>
      <c r="F14" s="24" t="str">
        <f t="shared" si="0"/>
        <v>110@ラオス</v>
      </c>
      <c r="G14" s="26">
        <v>120000</v>
      </c>
      <c r="H14" s="27" t="s">
        <v>15</v>
      </c>
      <c r="I14" s="26">
        <v>210000</v>
      </c>
    </row>
    <row r="15" spans="1:13" x14ac:dyDescent="0.55000000000000004">
      <c r="A15" s="14"/>
      <c r="B15" s="23">
        <v>111</v>
      </c>
      <c r="C15" s="24" t="s">
        <v>26</v>
      </c>
      <c r="D15" s="24" t="s">
        <v>14</v>
      </c>
      <c r="E15" s="25">
        <v>111</v>
      </c>
      <c r="F15" s="24" t="str">
        <f t="shared" si="0"/>
        <v>111@マカオ</v>
      </c>
      <c r="G15" s="26">
        <v>120000</v>
      </c>
      <c r="H15" s="27" t="s">
        <v>15</v>
      </c>
      <c r="I15" s="26">
        <v>210000</v>
      </c>
    </row>
    <row r="16" spans="1:13" x14ac:dyDescent="0.55000000000000004">
      <c r="A16" s="14"/>
      <c r="B16" s="23">
        <v>112</v>
      </c>
      <c r="C16" s="24" t="s">
        <v>27</v>
      </c>
      <c r="D16" s="24" t="s">
        <v>14</v>
      </c>
      <c r="E16" s="25">
        <v>112</v>
      </c>
      <c r="F16" s="24" t="str">
        <f t="shared" si="0"/>
        <v>112@マレーシア</v>
      </c>
      <c r="G16" s="26">
        <v>120000</v>
      </c>
      <c r="H16" s="27" t="s">
        <v>15</v>
      </c>
      <c r="I16" s="26">
        <v>210000</v>
      </c>
    </row>
    <row r="17" spans="1:13" x14ac:dyDescent="0.55000000000000004">
      <c r="A17" s="14"/>
      <c r="B17" s="23">
        <v>113</v>
      </c>
      <c r="C17" s="24" t="s">
        <v>28</v>
      </c>
      <c r="D17" s="24" t="s">
        <v>14</v>
      </c>
      <c r="E17" s="25">
        <v>113</v>
      </c>
      <c r="F17" s="24" t="str">
        <f t="shared" si="0"/>
        <v>113@モンゴル</v>
      </c>
      <c r="G17" s="26">
        <v>120000</v>
      </c>
      <c r="H17" s="27" t="s">
        <v>15</v>
      </c>
      <c r="I17" s="26">
        <v>210000</v>
      </c>
    </row>
    <row r="18" spans="1:13" s="4" customFormat="1" x14ac:dyDescent="0.55000000000000004">
      <c r="A18" s="14"/>
      <c r="B18" s="23">
        <v>114</v>
      </c>
      <c r="C18" s="24" t="s">
        <v>29</v>
      </c>
      <c r="D18" s="24" t="s">
        <v>14</v>
      </c>
      <c r="E18" s="25">
        <v>114</v>
      </c>
      <c r="F18" s="24" t="str">
        <f t="shared" si="0"/>
        <v>114@ミャンマー</v>
      </c>
      <c r="G18" s="26">
        <v>120000</v>
      </c>
      <c r="H18" s="27" t="s">
        <v>15</v>
      </c>
      <c r="I18" s="26">
        <v>210000</v>
      </c>
      <c r="K18" s="3"/>
      <c r="L18" s="3"/>
      <c r="M18" s="3"/>
    </row>
    <row r="19" spans="1:13" s="4" customFormat="1" x14ac:dyDescent="0.55000000000000004">
      <c r="A19" s="14"/>
      <c r="B19" s="23">
        <v>115</v>
      </c>
      <c r="C19" s="24" t="s">
        <v>30</v>
      </c>
      <c r="D19" s="24" t="s">
        <v>14</v>
      </c>
      <c r="E19" s="25">
        <v>115</v>
      </c>
      <c r="F19" s="24" t="str">
        <f t="shared" si="0"/>
        <v>115@ネパール</v>
      </c>
      <c r="G19" s="26">
        <v>120000</v>
      </c>
      <c r="H19" s="27" t="s">
        <v>15</v>
      </c>
      <c r="I19" s="26">
        <v>210000</v>
      </c>
      <c r="K19" s="3"/>
      <c r="L19" s="3"/>
      <c r="M19" s="3"/>
    </row>
    <row r="20" spans="1:13" s="4" customFormat="1" x14ac:dyDescent="0.55000000000000004">
      <c r="A20" s="14"/>
      <c r="B20" s="23">
        <v>116</v>
      </c>
      <c r="C20" s="24" t="s">
        <v>31</v>
      </c>
      <c r="D20" s="24" t="s">
        <v>14</v>
      </c>
      <c r="E20" s="25">
        <v>116</v>
      </c>
      <c r="F20" s="24" t="str">
        <f t="shared" si="0"/>
        <v>116@パキスタン</v>
      </c>
      <c r="G20" s="26">
        <v>120000</v>
      </c>
      <c r="H20" s="27" t="s">
        <v>15</v>
      </c>
      <c r="I20" s="26">
        <v>210000</v>
      </c>
      <c r="K20" s="3"/>
      <c r="L20" s="3"/>
      <c r="M20" s="3"/>
    </row>
    <row r="21" spans="1:13" s="4" customFormat="1" x14ac:dyDescent="0.55000000000000004">
      <c r="A21" s="14"/>
      <c r="B21" s="23">
        <v>117</v>
      </c>
      <c r="C21" s="24" t="s">
        <v>32</v>
      </c>
      <c r="D21" s="24" t="s">
        <v>14</v>
      </c>
      <c r="E21" s="25">
        <v>117</v>
      </c>
      <c r="F21" s="24" t="str">
        <f t="shared" si="0"/>
        <v>117@フィリピン</v>
      </c>
      <c r="G21" s="26">
        <v>120000</v>
      </c>
      <c r="H21" s="27" t="s">
        <v>15</v>
      </c>
      <c r="I21" s="26">
        <v>210000</v>
      </c>
      <c r="K21" s="3"/>
      <c r="L21" s="3"/>
      <c r="M21" s="3"/>
    </row>
    <row r="22" spans="1:13" s="4" customFormat="1" x14ac:dyDescent="0.55000000000000004">
      <c r="A22" s="14"/>
      <c r="B22" s="23">
        <v>191</v>
      </c>
      <c r="C22" s="24" t="s">
        <v>33</v>
      </c>
      <c r="D22" s="24" t="s">
        <v>34</v>
      </c>
      <c r="E22" s="25">
        <v>191</v>
      </c>
      <c r="F22" s="24" t="str">
        <f t="shared" si="0"/>
        <v>191@シンガポール</v>
      </c>
      <c r="G22" s="26">
        <v>160000</v>
      </c>
      <c r="H22" s="27" t="s">
        <v>15</v>
      </c>
      <c r="I22" s="26">
        <v>210000</v>
      </c>
      <c r="K22" s="3"/>
      <c r="L22" s="3"/>
      <c r="M22" s="3"/>
    </row>
    <row r="23" spans="1:13" s="4" customFormat="1" x14ac:dyDescent="0.55000000000000004">
      <c r="A23" s="14"/>
      <c r="B23" s="23">
        <v>119</v>
      </c>
      <c r="C23" s="24" t="s">
        <v>35</v>
      </c>
      <c r="D23" s="24" t="s">
        <v>14</v>
      </c>
      <c r="E23" s="25">
        <v>119</v>
      </c>
      <c r="F23" s="24" t="str">
        <f t="shared" si="0"/>
        <v>119@スリランカ</v>
      </c>
      <c r="G23" s="26">
        <v>120000</v>
      </c>
      <c r="H23" s="27" t="s">
        <v>15</v>
      </c>
      <c r="I23" s="26">
        <v>210000</v>
      </c>
      <c r="K23" s="3"/>
      <c r="L23" s="3"/>
      <c r="M23" s="3"/>
    </row>
    <row r="24" spans="1:13" s="4" customFormat="1" x14ac:dyDescent="0.55000000000000004">
      <c r="A24" s="14"/>
      <c r="B24" s="23">
        <v>120</v>
      </c>
      <c r="C24" s="24" t="s">
        <v>36</v>
      </c>
      <c r="D24" s="24" t="s">
        <v>14</v>
      </c>
      <c r="E24" s="25">
        <v>120</v>
      </c>
      <c r="F24" s="24" t="str">
        <f t="shared" si="0"/>
        <v>120@タイ</v>
      </c>
      <c r="G24" s="26">
        <v>120000</v>
      </c>
      <c r="H24" s="27" t="s">
        <v>15</v>
      </c>
      <c r="I24" s="26">
        <v>210000</v>
      </c>
      <c r="K24" s="3"/>
      <c r="L24" s="3"/>
      <c r="M24" s="3"/>
    </row>
    <row r="25" spans="1:13" s="4" customFormat="1" x14ac:dyDescent="0.55000000000000004">
      <c r="A25" s="14"/>
      <c r="B25" s="23">
        <v>121</v>
      </c>
      <c r="C25" s="24" t="s">
        <v>37</v>
      </c>
      <c r="D25" s="24" t="s">
        <v>14</v>
      </c>
      <c r="E25" s="25">
        <v>121</v>
      </c>
      <c r="F25" s="24" t="str">
        <f t="shared" si="0"/>
        <v>121@ベトナム</v>
      </c>
      <c r="G25" s="26">
        <v>120000</v>
      </c>
      <c r="H25" s="27" t="s">
        <v>15</v>
      </c>
      <c r="I25" s="26">
        <v>210000</v>
      </c>
      <c r="K25" s="3"/>
      <c r="L25" s="3"/>
      <c r="M25" s="3"/>
    </row>
    <row r="26" spans="1:13" s="4" customFormat="1" x14ac:dyDescent="0.55000000000000004">
      <c r="A26" s="14"/>
      <c r="B26" s="23">
        <v>123</v>
      </c>
      <c r="C26" s="24" t="s">
        <v>38</v>
      </c>
      <c r="D26" s="24" t="s">
        <v>14</v>
      </c>
      <c r="E26" s="25">
        <v>123</v>
      </c>
      <c r="F26" s="24" t="str">
        <f t="shared" si="0"/>
        <v>123@東ティモール</v>
      </c>
      <c r="G26" s="26">
        <v>120000</v>
      </c>
      <c r="H26" s="27" t="s">
        <v>15</v>
      </c>
      <c r="I26" s="26">
        <v>210000</v>
      </c>
      <c r="K26" s="3"/>
      <c r="L26" s="3"/>
      <c r="M26" s="3"/>
    </row>
    <row r="27" spans="1:13" s="4" customFormat="1" x14ac:dyDescent="0.55000000000000004">
      <c r="A27" s="14"/>
      <c r="B27" s="28">
        <v>124</v>
      </c>
      <c r="C27" s="29" t="s">
        <v>39</v>
      </c>
      <c r="D27" s="30" t="s">
        <v>14</v>
      </c>
      <c r="E27" s="31">
        <v>124</v>
      </c>
      <c r="F27" s="30" t="str">
        <f t="shared" si="0"/>
        <v>124@モルディブ</v>
      </c>
      <c r="G27" s="32">
        <v>120000</v>
      </c>
      <c r="H27" s="33" t="s">
        <v>15</v>
      </c>
      <c r="I27" s="32">
        <v>210000</v>
      </c>
      <c r="K27" s="3"/>
      <c r="L27" s="3"/>
      <c r="M27" s="3"/>
    </row>
    <row r="28" spans="1:13" s="4" customFormat="1" x14ac:dyDescent="0.55000000000000004">
      <c r="A28" s="34" t="s">
        <v>40</v>
      </c>
      <c r="B28" s="35">
        <v>201</v>
      </c>
      <c r="C28" s="17" t="s">
        <v>41</v>
      </c>
      <c r="D28" s="17" t="s">
        <v>40</v>
      </c>
      <c r="E28" s="18">
        <v>201</v>
      </c>
      <c r="F28" s="17" t="str">
        <f t="shared" si="0"/>
        <v>201@アルゼンチン</v>
      </c>
      <c r="G28" s="19">
        <v>120000</v>
      </c>
      <c r="H28" s="20" t="s">
        <v>207</v>
      </c>
      <c r="I28" s="19">
        <v>350000</v>
      </c>
      <c r="K28" s="3"/>
      <c r="L28" s="3"/>
      <c r="M28" s="3"/>
    </row>
    <row r="29" spans="1:13" s="4" customFormat="1" x14ac:dyDescent="0.55000000000000004">
      <c r="A29" s="14"/>
      <c r="B29" s="23">
        <v>202</v>
      </c>
      <c r="C29" s="24" t="s">
        <v>42</v>
      </c>
      <c r="D29" s="24" t="s">
        <v>40</v>
      </c>
      <c r="E29" s="25">
        <v>202</v>
      </c>
      <c r="F29" s="24" t="str">
        <f t="shared" si="0"/>
        <v>202@ボリビア</v>
      </c>
      <c r="G29" s="26">
        <v>120000</v>
      </c>
      <c r="H29" s="27" t="s">
        <v>207</v>
      </c>
      <c r="I29" s="26">
        <v>350000</v>
      </c>
      <c r="K29" s="3"/>
      <c r="L29" s="3"/>
      <c r="M29" s="3"/>
    </row>
    <row r="30" spans="1:13" s="4" customFormat="1" x14ac:dyDescent="0.55000000000000004">
      <c r="A30" s="14"/>
      <c r="B30" s="23">
        <v>203</v>
      </c>
      <c r="C30" s="24" t="s">
        <v>43</v>
      </c>
      <c r="D30" s="24" t="s">
        <v>40</v>
      </c>
      <c r="E30" s="25">
        <v>203</v>
      </c>
      <c r="F30" s="24" t="str">
        <f t="shared" si="0"/>
        <v>203@ブラジル</v>
      </c>
      <c r="G30" s="26">
        <v>120000</v>
      </c>
      <c r="H30" s="27" t="s">
        <v>207</v>
      </c>
      <c r="I30" s="26">
        <v>350000</v>
      </c>
      <c r="K30" s="3"/>
      <c r="L30" s="3"/>
      <c r="M30" s="3"/>
    </row>
    <row r="31" spans="1:13" s="4" customFormat="1" x14ac:dyDescent="0.55000000000000004">
      <c r="A31" s="14"/>
      <c r="B31" s="23">
        <v>204</v>
      </c>
      <c r="C31" s="24" t="s">
        <v>44</v>
      </c>
      <c r="D31" s="24" t="s">
        <v>40</v>
      </c>
      <c r="E31" s="25">
        <v>204</v>
      </c>
      <c r="F31" s="24" t="str">
        <f t="shared" si="0"/>
        <v>204@チリ</v>
      </c>
      <c r="G31" s="26">
        <v>120000</v>
      </c>
      <c r="H31" s="27" t="s">
        <v>207</v>
      </c>
      <c r="I31" s="26">
        <v>350000</v>
      </c>
      <c r="K31" s="3"/>
      <c r="L31" s="3"/>
      <c r="M31" s="3"/>
    </row>
    <row r="32" spans="1:13" s="4" customFormat="1" x14ac:dyDescent="0.55000000000000004">
      <c r="A32" s="14"/>
      <c r="B32" s="23">
        <v>205</v>
      </c>
      <c r="C32" s="24" t="s">
        <v>45</v>
      </c>
      <c r="D32" s="24" t="s">
        <v>40</v>
      </c>
      <c r="E32" s="25">
        <v>205</v>
      </c>
      <c r="F32" s="24" t="str">
        <f t="shared" si="0"/>
        <v>205@コロンビア</v>
      </c>
      <c r="G32" s="26">
        <v>120000</v>
      </c>
      <c r="H32" s="27" t="s">
        <v>207</v>
      </c>
      <c r="I32" s="26">
        <v>350000</v>
      </c>
      <c r="K32" s="3"/>
      <c r="L32" s="3"/>
      <c r="M32" s="3"/>
    </row>
    <row r="33" spans="1:13" s="4" customFormat="1" x14ac:dyDescent="0.55000000000000004">
      <c r="A33" s="14"/>
      <c r="B33" s="23">
        <v>206</v>
      </c>
      <c r="C33" s="24" t="s">
        <v>46</v>
      </c>
      <c r="D33" s="24" t="s">
        <v>40</v>
      </c>
      <c r="E33" s="25">
        <v>206</v>
      </c>
      <c r="F33" s="24" t="str">
        <f t="shared" si="0"/>
        <v>206@コスタリカ</v>
      </c>
      <c r="G33" s="26">
        <v>120000</v>
      </c>
      <c r="H33" s="27" t="s">
        <v>207</v>
      </c>
      <c r="I33" s="26">
        <v>350000</v>
      </c>
      <c r="K33" s="3"/>
      <c r="L33" s="3"/>
      <c r="M33" s="3"/>
    </row>
    <row r="34" spans="1:13" s="4" customFormat="1" x14ac:dyDescent="0.55000000000000004">
      <c r="A34" s="14"/>
      <c r="B34" s="23">
        <v>207</v>
      </c>
      <c r="C34" s="24" t="s">
        <v>47</v>
      </c>
      <c r="D34" s="24" t="s">
        <v>40</v>
      </c>
      <c r="E34" s="25">
        <v>207</v>
      </c>
      <c r="F34" s="24" t="str">
        <f t="shared" si="0"/>
        <v>207@キューバ</v>
      </c>
      <c r="G34" s="26">
        <v>120000</v>
      </c>
      <c r="H34" s="27" t="s">
        <v>207</v>
      </c>
      <c r="I34" s="26">
        <v>350000</v>
      </c>
      <c r="K34" s="3"/>
      <c r="L34" s="3"/>
      <c r="M34" s="3"/>
    </row>
    <row r="35" spans="1:13" s="4" customFormat="1" x14ac:dyDescent="0.55000000000000004">
      <c r="A35" s="14"/>
      <c r="B35" s="23">
        <v>208</v>
      </c>
      <c r="C35" s="24" t="s">
        <v>48</v>
      </c>
      <c r="D35" s="24" t="s">
        <v>40</v>
      </c>
      <c r="E35" s="25">
        <v>208</v>
      </c>
      <c r="F35" s="24" t="str">
        <f t="shared" si="0"/>
        <v>208@ドミニカ共和国</v>
      </c>
      <c r="G35" s="26">
        <v>120000</v>
      </c>
      <c r="H35" s="27" t="s">
        <v>207</v>
      </c>
      <c r="I35" s="26">
        <v>350000</v>
      </c>
      <c r="K35" s="3"/>
      <c r="L35" s="3"/>
      <c r="M35" s="3"/>
    </row>
    <row r="36" spans="1:13" s="4" customFormat="1" x14ac:dyDescent="0.55000000000000004">
      <c r="A36" s="14"/>
      <c r="B36" s="23">
        <v>209</v>
      </c>
      <c r="C36" s="24" t="s">
        <v>49</v>
      </c>
      <c r="D36" s="24" t="s">
        <v>40</v>
      </c>
      <c r="E36" s="25">
        <v>209</v>
      </c>
      <c r="F36" s="24" t="str">
        <f t="shared" si="0"/>
        <v>209@エクアドル</v>
      </c>
      <c r="G36" s="26">
        <v>120000</v>
      </c>
      <c r="H36" s="27" t="s">
        <v>207</v>
      </c>
      <c r="I36" s="26">
        <v>350000</v>
      </c>
      <c r="K36" s="3"/>
      <c r="L36" s="3"/>
      <c r="M36" s="3"/>
    </row>
    <row r="37" spans="1:13" s="4" customFormat="1" x14ac:dyDescent="0.55000000000000004">
      <c r="A37" s="14"/>
      <c r="B37" s="23">
        <v>210</v>
      </c>
      <c r="C37" s="24" t="s">
        <v>50</v>
      </c>
      <c r="D37" s="24" t="s">
        <v>40</v>
      </c>
      <c r="E37" s="25">
        <v>210</v>
      </c>
      <c r="F37" s="24" t="str">
        <f t="shared" si="0"/>
        <v>210@エルサルバドル</v>
      </c>
      <c r="G37" s="26">
        <v>120000</v>
      </c>
      <c r="H37" s="27" t="s">
        <v>207</v>
      </c>
      <c r="I37" s="26">
        <v>350000</v>
      </c>
      <c r="K37" s="3"/>
      <c r="L37" s="3"/>
      <c r="M37" s="3"/>
    </row>
    <row r="38" spans="1:13" s="4" customFormat="1" x14ac:dyDescent="0.55000000000000004">
      <c r="A38" s="14"/>
      <c r="B38" s="23">
        <v>211</v>
      </c>
      <c r="C38" s="24" t="s">
        <v>51</v>
      </c>
      <c r="D38" s="24" t="s">
        <v>40</v>
      </c>
      <c r="E38" s="25">
        <v>211</v>
      </c>
      <c r="F38" s="24" t="str">
        <f t="shared" si="0"/>
        <v>211@グアテマラ</v>
      </c>
      <c r="G38" s="26">
        <v>120000</v>
      </c>
      <c r="H38" s="27" t="s">
        <v>207</v>
      </c>
      <c r="I38" s="26">
        <v>350000</v>
      </c>
      <c r="K38" s="3"/>
      <c r="L38" s="3"/>
      <c r="M38" s="3"/>
    </row>
    <row r="39" spans="1:13" s="4" customFormat="1" x14ac:dyDescent="0.55000000000000004">
      <c r="A39" s="14"/>
      <c r="B39" s="23">
        <v>212</v>
      </c>
      <c r="C39" s="24" t="s">
        <v>52</v>
      </c>
      <c r="D39" s="24" t="s">
        <v>40</v>
      </c>
      <c r="E39" s="25">
        <v>212</v>
      </c>
      <c r="F39" s="24" t="str">
        <f t="shared" si="0"/>
        <v>212@ホンジュラス</v>
      </c>
      <c r="G39" s="26">
        <v>120000</v>
      </c>
      <c r="H39" s="27" t="s">
        <v>207</v>
      </c>
      <c r="I39" s="26">
        <v>350000</v>
      </c>
      <c r="K39" s="3"/>
      <c r="L39" s="3"/>
      <c r="M39" s="3"/>
    </row>
    <row r="40" spans="1:13" s="4" customFormat="1" x14ac:dyDescent="0.55000000000000004">
      <c r="A40" s="14"/>
      <c r="B40" s="23">
        <v>213</v>
      </c>
      <c r="C40" s="24" t="s">
        <v>53</v>
      </c>
      <c r="D40" s="24" t="s">
        <v>40</v>
      </c>
      <c r="E40" s="25">
        <v>213</v>
      </c>
      <c r="F40" s="24" t="str">
        <f t="shared" si="0"/>
        <v>213@ジャマイカ</v>
      </c>
      <c r="G40" s="26">
        <v>120000</v>
      </c>
      <c r="H40" s="27" t="s">
        <v>207</v>
      </c>
      <c r="I40" s="26">
        <v>350000</v>
      </c>
      <c r="K40" s="3"/>
      <c r="L40" s="3"/>
      <c r="M40" s="3"/>
    </row>
    <row r="41" spans="1:13" s="4" customFormat="1" x14ac:dyDescent="0.55000000000000004">
      <c r="A41" s="14"/>
      <c r="B41" s="23">
        <v>214</v>
      </c>
      <c r="C41" s="24" t="s">
        <v>54</v>
      </c>
      <c r="D41" s="24" t="s">
        <v>40</v>
      </c>
      <c r="E41" s="25">
        <v>214</v>
      </c>
      <c r="F41" s="24" t="str">
        <f t="shared" si="0"/>
        <v>214@メキシコ</v>
      </c>
      <c r="G41" s="26">
        <v>120000</v>
      </c>
      <c r="H41" s="27" t="s">
        <v>207</v>
      </c>
      <c r="I41" s="26">
        <v>350000</v>
      </c>
      <c r="K41" s="3"/>
      <c r="L41" s="3"/>
      <c r="M41" s="3"/>
    </row>
    <row r="42" spans="1:13" s="4" customFormat="1" x14ac:dyDescent="0.55000000000000004">
      <c r="A42" s="14"/>
      <c r="B42" s="23">
        <v>215</v>
      </c>
      <c r="C42" s="24" t="s">
        <v>55</v>
      </c>
      <c r="D42" s="24" t="s">
        <v>40</v>
      </c>
      <c r="E42" s="25">
        <v>215</v>
      </c>
      <c r="F42" s="24" t="str">
        <f t="shared" si="0"/>
        <v>215@ニカラグア</v>
      </c>
      <c r="G42" s="26">
        <v>120000</v>
      </c>
      <c r="H42" s="27" t="s">
        <v>207</v>
      </c>
      <c r="I42" s="26">
        <v>350000</v>
      </c>
      <c r="K42" s="3"/>
      <c r="L42" s="3"/>
      <c r="M42" s="3"/>
    </row>
    <row r="43" spans="1:13" s="4" customFormat="1" x14ac:dyDescent="0.55000000000000004">
      <c r="A43" s="14"/>
      <c r="B43" s="23">
        <v>216</v>
      </c>
      <c r="C43" s="24" t="s">
        <v>56</v>
      </c>
      <c r="D43" s="24" t="s">
        <v>40</v>
      </c>
      <c r="E43" s="25">
        <v>216</v>
      </c>
      <c r="F43" s="24" t="str">
        <f t="shared" si="0"/>
        <v>216@パナマ</v>
      </c>
      <c r="G43" s="26">
        <v>120000</v>
      </c>
      <c r="H43" s="27" t="s">
        <v>207</v>
      </c>
      <c r="I43" s="26">
        <v>350000</v>
      </c>
      <c r="K43" s="3"/>
      <c r="L43" s="3"/>
      <c r="M43" s="3"/>
    </row>
    <row r="44" spans="1:13" s="4" customFormat="1" x14ac:dyDescent="0.55000000000000004">
      <c r="A44" s="14"/>
      <c r="B44" s="23">
        <v>217</v>
      </c>
      <c r="C44" s="24" t="s">
        <v>57</v>
      </c>
      <c r="D44" s="24" t="s">
        <v>40</v>
      </c>
      <c r="E44" s="25">
        <v>217</v>
      </c>
      <c r="F44" s="24" t="str">
        <f t="shared" si="0"/>
        <v>217@パラグアイ</v>
      </c>
      <c r="G44" s="26">
        <v>120000</v>
      </c>
      <c r="H44" s="27" t="s">
        <v>207</v>
      </c>
      <c r="I44" s="26">
        <v>350000</v>
      </c>
      <c r="K44" s="3"/>
      <c r="L44" s="3"/>
      <c r="M44" s="3"/>
    </row>
    <row r="45" spans="1:13" s="4" customFormat="1" x14ac:dyDescent="0.55000000000000004">
      <c r="A45" s="14"/>
      <c r="B45" s="23">
        <v>218</v>
      </c>
      <c r="C45" s="24" t="s">
        <v>58</v>
      </c>
      <c r="D45" s="24" t="s">
        <v>40</v>
      </c>
      <c r="E45" s="25">
        <v>218</v>
      </c>
      <c r="F45" s="24" t="str">
        <f t="shared" si="0"/>
        <v>218@ペルー</v>
      </c>
      <c r="G45" s="26">
        <v>120000</v>
      </c>
      <c r="H45" s="27" t="s">
        <v>207</v>
      </c>
      <c r="I45" s="26">
        <v>350000</v>
      </c>
      <c r="K45" s="3"/>
      <c r="L45" s="3"/>
      <c r="M45" s="3"/>
    </row>
    <row r="46" spans="1:13" s="4" customFormat="1" x14ac:dyDescent="0.55000000000000004">
      <c r="A46" s="14"/>
      <c r="B46" s="23">
        <v>219</v>
      </c>
      <c r="C46" s="24" t="s">
        <v>59</v>
      </c>
      <c r="D46" s="24" t="s">
        <v>40</v>
      </c>
      <c r="E46" s="25">
        <v>219</v>
      </c>
      <c r="F46" s="24" t="str">
        <f t="shared" si="0"/>
        <v>219@トリニダード・トバゴ</v>
      </c>
      <c r="G46" s="26">
        <v>120000</v>
      </c>
      <c r="H46" s="27" t="s">
        <v>207</v>
      </c>
      <c r="I46" s="26">
        <v>350000</v>
      </c>
      <c r="K46" s="3"/>
      <c r="L46" s="3"/>
      <c r="M46" s="3"/>
    </row>
    <row r="47" spans="1:13" s="4" customFormat="1" x14ac:dyDescent="0.55000000000000004">
      <c r="A47" s="14"/>
      <c r="B47" s="23">
        <v>220</v>
      </c>
      <c r="C47" s="24" t="s">
        <v>60</v>
      </c>
      <c r="D47" s="24" t="s">
        <v>40</v>
      </c>
      <c r="E47" s="25">
        <v>220</v>
      </c>
      <c r="F47" s="24" t="str">
        <f t="shared" si="0"/>
        <v>220@ウルグアイ</v>
      </c>
      <c r="G47" s="26">
        <v>120000</v>
      </c>
      <c r="H47" s="27" t="s">
        <v>207</v>
      </c>
      <c r="I47" s="26">
        <v>350000</v>
      </c>
      <c r="K47" s="3"/>
      <c r="L47" s="3"/>
      <c r="M47" s="3"/>
    </row>
    <row r="48" spans="1:13" s="4" customFormat="1" x14ac:dyDescent="0.55000000000000004">
      <c r="A48" s="14"/>
      <c r="B48" s="28">
        <v>221</v>
      </c>
      <c r="C48" s="29" t="s">
        <v>61</v>
      </c>
      <c r="D48" s="24" t="s">
        <v>40</v>
      </c>
      <c r="E48" s="25">
        <v>221</v>
      </c>
      <c r="F48" s="24" t="str">
        <f t="shared" si="0"/>
        <v>221@ベネズエラ</v>
      </c>
      <c r="G48" s="26">
        <v>120000</v>
      </c>
      <c r="H48" s="27" t="s">
        <v>207</v>
      </c>
      <c r="I48" s="26">
        <v>350000</v>
      </c>
      <c r="K48" s="3"/>
      <c r="L48" s="3"/>
      <c r="M48" s="3"/>
    </row>
    <row r="49" spans="1:13" s="4" customFormat="1" x14ac:dyDescent="0.55000000000000004">
      <c r="A49" s="36"/>
      <c r="B49" s="37">
        <v>222</v>
      </c>
      <c r="C49" s="30" t="s">
        <v>62</v>
      </c>
      <c r="D49" s="30" t="s">
        <v>40</v>
      </c>
      <c r="E49" s="31">
        <v>222</v>
      </c>
      <c r="F49" s="30" t="str">
        <f t="shared" si="0"/>
        <v>222@ハイチ</v>
      </c>
      <c r="G49" s="32">
        <v>120000</v>
      </c>
      <c r="H49" s="33" t="s">
        <v>207</v>
      </c>
      <c r="I49" s="32">
        <v>350000</v>
      </c>
      <c r="K49" s="3"/>
      <c r="L49" s="3"/>
      <c r="M49" s="3"/>
    </row>
    <row r="50" spans="1:13" s="4" customFormat="1" x14ac:dyDescent="0.55000000000000004">
      <c r="A50" s="34" t="s">
        <v>63</v>
      </c>
      <c r="B50" s="35">
        <v>301</v>
      </c>
      <c r="C50" s="17" t="s">
        <v>64</v>
      </c>
      <c r="D50" s="17" t="s">
        <v>65</v>
      </c>
      <c r="E50" s="18">
        <v>301</v>
      </c>
      <c r="F50" s="17" t="str">
        <f t="shared" si="0"/>
        <v>301@バーレーン</v>
      </c>
      <c r="G50" s="19">
        <v>160000</v>
      </c>
      <c r="H50" s="20" t="s">
        <v>207</v>
      </c>
      <c r="I50" s="19">
        <v>350000</v>
      </c>
      <c r="K50" s="3"/>
      <c r="L50" s="3"/>
      <c r="M50" s="3"/>
    </row>
    <row r="51" spans="1:13" s="4" customFormat="1" x14ac:dyDescent="0.55000000000000004">
      <c r="A51" s="14"/>
      <c r="B51" s="23">
        <v>303</v>
      </c>
      <c r="C51" s="24" t="s">
        <v>66</v>
      </c>
      <c r="D51" s="24" t="s">
        <v>65</v>
      </c>
      <c r="E51" s="25">
        <v>303</v>
      </c>
      <c r="F51" s="24" t="str">
        <f t="shared" si="0"/>
        <v>303@イラン</v>
      </c>
      <c r="G51" s="26">
        <v>160000</v>
      </c>
      <c r="H51" s="27" t="s">
        <v>207</v>
      </c>
      <c r="I51" s="26">
        <v>350000</v>
      </c>
      <c r="K51" s="3"/>
      <c r="L51" s="3"/>
      <c r="M51" s="3"/>
    </row>
    <row r="52" spans="1:13" s="4" customFormat="1" x14ac:dyDescent="0.55000000000000004">
      <c r="A52" s="14"/>
      <c r="B52" s="23">
        <v>304</v>
      </c>
      <c r="C52" s="24" t="s">
        <v>67</v>
      </c>
      <c r="D52" s="24" t="s">
        <v>65</v>
      </c>
      <c r="E52" s="25">
        <v>304</v>
      </c>
      <c r="F52" s="24" t="str">
        <f t="shared" si="0"/>
        <v>304@イラク</v>
      </c>
      <c r="G52" s="26">
        <v>160000</v>
      </c>
      <c r="H52" s="27" t="s">
        <v>207</v>
      </c>
      <c r="I52" s="26">
        <v>350000</v>
      </c>
      <c r="K52" s="3"/>
      <c r="L52" s="3"/>
      <c r="M52" s="3"/>
    </row>
    <row r="53" spans="1:13" s="4" customFormat="1" x14ac:dyDescent="0.55000000000000004">
      <c r="A53" s="14"/>
      <c r="B53" s="23">
        <v>305</v>
      </c>
      <c r="C53" s="24" t="s">
        <v>68</v>
      </c>
      <c r="D53" s="24" t="s">
        <v>65</v>
      </c>
      <c r="E53" s="25">
        <v>305</v>
      </c>
      <c r="F53" s="24" t="str">
        <f t="shared" si="0"/>
        <v>305@イスラエル</v>
      </c>
      <c r="G53" s="26">
        <v>160000</v>
      </c>
      <c r="H53" s="27" t="s">
        <v>207</v>
      </c>
      <c r="I53" s="26">
        <v>350000</v>
      </c>
      <c r="K53" s="3"/>
      <c r="L53" s="3"/>
      <c r="M53" s="3"/>
    </row>
    <row r="54" spans="1:13" s="4" customFormat="1" x14ac:dyDescent="0.55000000000000004">
      <c r="A54" s="14"/>
      <c r="B54" s="23">
        <v>306</v>
      </c>
      <c r="C54" s="24" t="s">
        <v>69</v>
      </c>
      <c r="D54" s="24" t="s">
        <v>65</v>
      </c>
      <c r="E54" s="25">
        <v>306</v>
      </c>
      <c r="F54" s="24" t="str">
        <f t="shared" si="0"/>
        <v>306@ヨルダン</v>
      </c>
      <c r="G54" s="26">
        <v>160000</v>
      </c>
      <c r="H54" s="27" t="s">
        <v>207</v>
      </c>
      <c r="I54" s="26">
        <v>350000</v>
      </c>
      <c r="K54" s="3"/>
      <c r="L54" s="3"/>
      <c r="M54" s="3"/>
    </row>
    <row r="55" spans="1:13" s="4" customFormat="1" x14ac:dyDescent="0.55000000000000004">
      <c r="A55" s="14"/>
      <c r="B55" s="23">
        <v>307</v>
      </c>
      <c r="C55" s="24" t="s">
        <v>70</v>
      </c>
      <c r="D55" s="24" t="s">
        <v>65</v>
      </c>
      <c r="E55" s="25">
        <v>307</v>
      </c>
      <c r="F55" s="24" t="str">
        <f t="shared" si="0"/>
        <v>307@クウェート</v>
      </c>
      <c r="G55" s="26">
        <v>160000</v>
      </c>
      <c r="H55" s="27" t="s">
        <v>207</v>
      </c>
      <c r="I55" s="26">
        <v>350000</v>
      </c>
      <c r="K55" s="3"/>
      <c r="L55" s="3"/>
      <c r="M55" s="3"/>
    </row>
    <row r="56" spans="1:13" s="4" customFormat="1" x14ac:dyDescent="0.55000000000000004">
      <c r="A56" s="14"/>
      <c r="B56" s="23">
        <v>308</v>
      </c>
      <c r="C56" s="24" t="s">
        <v>71</v>
      </c>
      <c r="D56" s="24" t="s">
        <v>65</v>
      </c>
      <c r="E56" s="25">
        <v>308</v>
      </c>
      <c r="F56" s="24" t="str">
        <f t="shared" si="0"/>
        <v>308@レバノン</v>
      </c>
      <c r="G56" s="26">
        <v>160000</v>
      </c>
      <c r="H56" s="27" t="s">
        <v>207</v>
      </c>
      <c r="I56" s="26">
        <v>350000</v>
      </c>
      <c r="K56" s="3"/>
      <c r="L56" s="3"/>
      <c r="M56" s="3"/>
    </row>
    <row r="57" spans="1:13" s="4" customFormat="1" x14ac:dyDescent="0.55000000000000004">
      <c r="A57" s="14"/>
      <c r="B57" s="23">
        <v>309</v>
      </c>
      <c r="C57" s="24" t="s">
        <v>72</v>
      </c>
      <c r="D57" s="24" t="s">
        <v>65</v>
      </c>
      <c r="E57" s="25">
        <v>309</v>
      </c>
      <c r="F57" s="24" t="str">
        <f t="shared" si="0"/>
        <v>309@オマーン</v>
      </c>
      <c r="G57" s="26">
        <v>160000</v>
      </c>
      <c r="H57" s="27" t="s">
        <v>207</v>
      </c>
      <c r="I57" s="26">
        <v>350000</v>
      </c>
      <c r="K57" s="3"/>
      <c r="L57" s="3"/>
      <c r="M57" s="3"/>
    </row>
    <row r="58" spans="1:13" s="4" customFormat="1" x14ac:dyDescent="0.55000000000000004">
      <c r="A58" s="14"/>
      <c r="B58" s="23">
        <v>310</v>
      </c>
      <c r="C58" s="24" t="s">
        <v>73</v>
      </c>
      <c r="D58" s="24" t="s">
        <v>65</v>
      </c>
      <c r="E58" s="25">
        <v>310</v>
      </c>
      <c r="F58" s="24" t="str">
        <f t="shared" si="0"/>
        <v>310@カタール</v>
      </c>
      <c r="G58" s="26">
        <v>160000</v>
      </c>
      <c r="H58" s="27" t="s">
        <v>207</v>
      </c>
      <c r="I58" s="26">
        <v>350000</v>
      </c>
      <c r="K58" s="3"/>
      <c r="L58" s="3"/>
      <c r="M58" s="3"/>
    </row>
    <row r="59" spans="1:13" s="4" customFormat="1" x14ac:dyDescent="0.55000000000000004">
      <c r="A59" s="14"/>
      <c r="B59" s="23">
        <v>311</v>
      </c>
      <c r="C59" s="24" t="s">
        <v>74</v>
      </c>
      <c r="D59" s="24" t="s">
        <v>65</v>
      </c>
      <c r="E59" s="25">
        <v>311</v>
      </c>
      <c r="F59" s="24" t="str">
        <f t="shared" si="0"/>
        <v>311@サウジアラビア</v>
      </c>
      <c r="G59" s="26">
        <v>160000</v>
      </c>
      <c r="H59" s="27" t="s">
        <v>207</v>
      </c>
      <c r="I59" s="26">
        <v>350000</v>
      </c>
      <c r="K59" s="3"/>
      <c r="L59" s="3"/>
      <c r="M59" s="3"/>
    </row>
    <row r="60" spans="1:13" s="4" customFormat="1" x14ac:dyDescent="0.55000000000000004">
      <c r="A60" s="14"/>
      <c r="B60" s="23">
        <v>312</v>
      </c>
      <c r="C60" s="24" t="s">
        <v>75</v>
      </c>
      <c r="D60" s="24" t="s">
        <v>65</v>
      </c>
      <c r="E60" s="25">
        <v>312</v>
      </c>
      <c r="F60" s="24" t="str">
        <f t="shared" si="0"/>
        <v>312@シリア</v>
      </c>
      <c r="G60" s="26">
        <v>160000</v>
      </c>
      <c r="H60" s="27" t="s">
        <v>207</v>
      </c>
      <c r="I60" s="26">
        <v>350000</v>
      </c>
      <c r="K60" s="3"/>
      <c r="L60" s="3"/>
      <c r="M60" s="3"/>
    </row>
    <row r="61" spans="1:13" s="4" customFormat="1" x14ac:dyDescent="0.55000000000000004">
      <c r="A61" s="14"/>
      <c r="B61" s="23">
        <v>313</v>
      </c>
      <c r="C61" s="24" t="s">
        <v>76</v>
      </c>
      <c r="D61" s="24" t="s">
        <v>65</v>
      </c>
      <c r="E61" s="25">
        <v>313</v>
      </c>
      <c r="F61" s="24" t="str">
        <f t="shared" si="0"/>
        <v>313@トルコ</v>
      </c>
      <c r="G61" s="26">
        <v>160000</v>
      </c>
      <c r="H61" s="27" t="s">
        <v>207</v>
      </c>
      <c r="I61" s="26">
        <v>350000</v>
      </c>
      <c r="K61" s="3"/>
      <c r="L61" s="3"/>
      <c r="M61" s="3"/>
    </row>
    <row r="62" spans="1:13" s="4" customFormat="1" x14ac:dyDescent="0.55000000000000004">
      <c r="A62" s="14"/>
      <c r="B62" s="23">
        <v>314</v>
      </c>
      <c r="C62" s="24" t="s">
        <v>77</v>
      </c>
      <c r="D62" s="24" t="s">
        <v>65</v>
      </c>
      <c r="E62" s="25">
        <v>314</v>
      </c>
      <c r="F62" s="24" t="str">
        <f t="shared" si="0"/>
        <v>314@アラブ首長国連邦</v>
      </c>
      <c r="G62" s="26">
        <v>160000</v>
      </c>
      <c r="H62" s="27" t="s">
        <v>207</v>
      </c>
      <c r="I62" s="26">
        <v>350000</v>
      </c>
      <c r="K62" s="3"/>
      <c r="L62" s="3"/>
      <c r="M62" s="3"/>
    </row>
    <row r="63" spans="1:13" s="4" customFormat="1" x14ac:dyDescent="0.55000000000000004">
      <c r="A63" s="14"/>
      <c r="B63" s="23">
        <v>315</v>
      </c>
      <c r="C63" s="24" t="s">
        <v>78</v>
      </c>
      <c r="D63" s="24" t="s">
        <v>65</v>
      </c>
      <c r="E63" s="25">
        <v>315</v>
      </c>
      <c r="F63" s="24" t="str">
        <f t="shared" si="0"/>
        <v>315@イエメン</v>
      </c>
      <c r="G63" s="26">
        <v>160000</v>
      </c>
      <c r="H63" s="27" t="s">
        <v>207</v>
      </c>
      <c r="I63" s="26">
        <v>350000</v>
      </c>
      <c r="K63" s="3"/>
      <c r="L63" s="3"/>
      <c r="M63" s="3"/>
    </row>
    <row r="64" spans="1:13" s="4" customFormat="1" x14ac:dyDescent="0.55000000000000004">
      <c r="A64" s="14"/>
      <c r="B64" s="38">
        <v>316</v>
      </c>
      <c r="C64" s="39" t="s">
        <v>79</v>
      </c>
      <c r="D64" s="24" t="s">
        <v>65</v>
      </c>
      <c r="E64" s="25">
        <v>316</v>
      </c>
      <c r="F64" s="24" t="str">
        <f t="shared" si="0"/>
        <v>316@パレスチナ</v>
      </c>
      <c r="G64" s="26">
        <v>160000</v>
      </c>
      <c r="H64" s="27" t="s">
        <v>207</v>
      </c>
      <c r="I64" s="26">
        <v>350000</v>
      </c>
      <c r="K64" s="3"/>
      <c r="L64" s="3"/>
      <c r="M64" s="3"/>
    </row>
    <row r="65" spans="1:13" s="4" customFormat="1" x14ac:dyDescent="0.55000000000000004">
      <c r="A65" s="36"/>
      <c r="B65" s="40">
        <v>317</v>
      </c>
      <c r="C65" s="41" t="s">
        <v>80</v>
      </c>
      <c r="D65" s="30" t="s">
        <v>65</v>
      </c>
      <c r="E65" s="31">
        <v>317</v>
      </c>
      <c r="F65" s="30" t="str">
        <f t="shared" si="0"/>
        <v>317@アフガニスタン</v>
      </c>
      <c r="G65" s="32">
        <v>160000</v>
      </c>
      <c r="H65" s="33" t="s">
        <v>207</v>
      </c>
      <c r="I65" s="32">
        <v>350000</v>
      </c>
      <c r="K65" s="3"/>
      <c r="L65" s="3"/>
      <c r="M65" s="3"/>
    </row>
    <row r="66" spans="1:13" s="4" customFormat="1" x14ac:dyDescent="0.55000000000000004">
      <c r="A66" s="34" t="s">
        <v>81</v>
      </c>
      <c r="B66" s="35">
        <v>401</v>
      </c>
      <c r="C66" s="17" t="s">
        <v>82</v>
      </c>
      <c r="D66" s="17" t="s">
        <v>83</v>
      </c>
      <c r="E66" s="18">
        <v>401</v>
      </c>
      <c r="F66" s="17" t="str">
        <f t="shared" si="0"/>
        <v>401@アルジェリア</v>
      </c>
      <c r="G66" s="19">
        <v>120000</v>
      </c>
      <c r="H66" s="20" t="s">
        <v>207</v>
      </c>
      <c r="I66" s="19">
        <v>350000</v>
      </c>
      <c r="K66" s="3"/>
      <c r="L66" s="3"/>
      <c r="M66" s="3"/>
    </row>
    <row r="67" spans="1:13" s="4" customFormat="1" x14ac:dyDescent="0.55000000000000004">
      <c r="A67" s="14"/>
      <c r="B67" s="23">
        <v>402</v>
      </c>
      <c r="C67" s="24" t="s">
        <v>84</v>
      </c>
      <c r="D67" s="24" t="s">
        <v>83</v>
      </c>
      <c r="E67" s="25">
        <v>402</v>
      </c>
      <c r="F67" s="24" t="str">
        <f t="shared" si="0"/>
        <v>402@カメルーン</v>
      </c>
      <c r="G67" s="26">
        <v>120000</v>
      </c>
      <c r="H67" s="27" t="s">
        <v>207</v>
      </c>
      <c r="I67" s="26">
        <v>350000</v>
      </c>
      <c r="K67" s="3"/>
      <c r="L67" s="3"/>
      <c r="M67" s="3"/>
    </row>
    <row r="68" spans="1:13" s="4" customFormat="1" x14ac:dyDescent="0.55000000000000004">
      <c r="A68" s="14"/>
      <c r="B68" s="23">
        <v>403</v>
      </c>
      <c r="C68" s="24" t="s">
        <v>85</v>
      </c>
      <c r="D68" s="24" t="s">
        <v>83</v>
      </c>
      <c r="E68" s="25">
        <v>403</v>
      </c>
      <c r="F68" s="24" t="str">
        <f t="shared" si="0"/>
        <v>403@コンゴ共和国</v>
      </c>
      <c r="G68" s="26">
        <v>120000</v>
      </c>
      <c r="H68" s="27" t="s">
        <v>207</v>
      </c>
      <c r="I68" s="26">
        <v>350000</v>
      </c>
      <c r="K68" s="3"/>
      <c r="L68" s="3"/>
      <c r="M68" s="3"/>
    </row>
    <row r="69" spans="1:13" s="4" customFormat="1" x14ac:dyDescent="0.55000000000000004">
      <c r="A69" s="14"/>
      <c r="B69" s="23">
        <v>404</v>
      </c>
      <c r="C69" s="24" t="s">
        <v>86</v>
      </c>
      <c r="D69" s="24" t="s">
        <v>83</v>
      </c>
      <c r="E69" s="25">
        <v>404</v>
      </c>
      <c r="F69" s="24" t="str">
        <f t="shared" si="0"/>
        <v>404@コートジボワール</v>
      </c>
      <c r="G69" s="26">
        <v>120000</v>
      </c>
      <c r="H69" s="27" t="s">
        <v>207</v>
      </c>
      <c r="I69" s="26">
        <v>350000</v>
      </c>
      <c r="K69" s="3"/>
      <c r="L69" s="3"/>
      <c r="M69" s="3"/>
    </row>
    <row r="70" spans="1:13" s="4" customFormat="1" x14ac:dyDescent="0.55000000000000004">
      <c r="A70" s="14"/>
      <c r="B70" s="23">
        <v>405</v>
      </c>
      <c r="C70" s="24" t="s">
        <v>87</v>
      </c>
      <c r="D70" s="24" t="s">
        <v>83</v>
      </c>
      <c r="E70" s="25">
        <v>405</v>
      </c>
      <c r="F70" s="24" t="str">
        <f t="shared" ref="F70:F133" si="1">B70&amp;"@"&amp;C70</f>
        <v>405@エジプト</v>
      </c>
      <c r="G70" s="26">
        <v>120000</v>
      </c>
      <c r="H70" s="27" t="s">
        <v>207</v>
      </c>
      <c r="I70" s="26">
        <v>350000</v>
      </c>
      <c r="K70" s="3"/>
      <c r="L70" s="3"/>
      <c r="M70" s="3"/>
    </row>
    <row r="71" spans="1:13" s="4" customFormat="1" x14ac:dyDescent="0.55000000000000004">
      <c r="A71" s="14"/>
      <c r="B71" s="23">
        <v>406</v>
      </c>
      <c r="C71" s="24" t="s">
        <v>88</v>
      </c>
      <c r="D71" s="24" t="s">
        <v>83</v>
      </c>
      <c r="E71" s="25">
        <v>406</v>
      </c>
      <c r="F71" s="24" t="str">
        <f t="shared" si="1"/>
        <v>406@エチオピア</v>
      </c>
      <c r="G71" s="26">
        <v>120000</v>
      </c>
      <c r="H71" s="27" t="s">
        <v>207</v>
      </c>
      <c r="I71" s="26">
        <v>350000</v>
      </c>
      <c r="K71" s="3"/>
      <c r="L71" s="3"/>
      <c r="M71" s="3"/>
    </row>
    <row r="72" spans="1:13" s="4" customFormat="1" x14ac:dyDescent="0.55000000000000004">
      <c r="A72" s="14"/>
      <c r="B72" s="23">
        <v>407</v>
      </c>
      <c r="C72" s="24" t="s">
        <v>89</v>
      </c>
      <c r="D72" s="24" t="s">
        <v>83</v>
      </c>
      <c r="E72" s="25">
        <v>407</v>
      </c>
      <c r="F72" s="24" t="str">
        <f t="shared" si="1"/>
        <v>407@ガボン</v>
      </c>
      <c r="G72" s="26">
        <v>120000</v>
      </c>
      <c r="H72" s="27" t="s">
        <v>207</v>
      </c>
      <c r="I72" s="26">
        <v>350000</v>
      </c>
      <c r="K72" s="3"/>
      <c r="L72" s="3"/>
      <c r="M72" s="3"/>
    </row>
    <row r="73" spans="1:13" s="4" customFormat="1" x14ac:dyDescent="0.55000000000000004">
      <c r="A73" s="14"/>
      <c r="B73" s="23">
        <v>408</v>
      </c>
      <c r="C73" s="24" t="s">
        <v>90</v>
      </c>
      <c r="D73" s="24" t="s">
        <v>83</v>
      </c>
      <c r="E73" s="25">
        <v>408</v>
      </c>
      <c r="F73" s="24" t="str">
        <f t="shared" si="1"/>
        <v>408@ガーナ</v>
      </c>
      <c r="G73" s="26">
        <v>120000</v>
      </c>
      <c r="H73" s="27" t="s">
        <v>207</v>
      </c>
      <c r="I73" s="26">
        <v>350000</v>
      </c>
      <c r="K73" s="3"/>
      <c r="L73" s="3"/>
      <c r="M73" s="3"/>
    </row>
    <row r="74" spans="1:13" s="4" customFormat="1" x14ac:dyDescent="0.55000000000000004">
      <c r="A74" s="14"/>
      <c r="B74" s="23">
        <v>409</v>
      </c>
      <c r="C74" s="24" t="s">
        <v>91</v>
      </c>
      <c r="D74" s="24" t="s">
        <v>83</v>
      </c>
      <c r="E74" s="25">
        <v>409</v>
      </c>
      <c r="F74" s="24" t="str">
        <f t="shared" si="1"/>
        <v>409@ギニア</v>
      </c>
      <c r="G74" s="26">
        <v>120000</v>
      </c>
      <c r="H74" s="27" t="s">
        <v>207</v>
      </c>
      <c r="I74" s="26">
        <v>350000</v>
      </c>
      <c r="K74" s="3"/>
      <c r="L74" s="3"/>
      <c r="M74" s="3"/>
    </row>
    <row r="75" spans="1:13" s="4" customFormat="1" x14ac:dyDescent="0.55000000000000004">
      <c r="A75" s="14"/>
      <c r="B75" s="23">
        <v>410</v>
      </c>
      <c r="C75" s="24" t="s">
        <v>92</v>
      </c>
      <c r="D75" s="24" t="s">
        <v>83</v>
      </c>
      <c r="E75" s="25">
        <v>410</v>
      </c>
      <c r="F75" s="24" t="str">
        <f t="shared" si="1"/>
        <v>410@ケニア</v>
      </c>
      <c r="G75" s="26">
        <v>120000</v>
      </c>
      <c r="H75" s="27" t="s">
        <v>207</v>
      </c>
      <c r="I75" s="26">
        <v>350000</v>
      </c>
      <c r="K75" s="3"/>
      <c r="L75" s="3"/>
      <c r="M75" s="3"/>
    </row>
    <row r="76" spans="1:13" s="4" customFormat="1" x14ac:dyDescent="0.55000000000000004">
      <c r="A76" s="14"/>
      <c r="B76" s="23">
        <v>411</v>
      </c>
      <c r="C76" s="24" t="s">
        <v>93</v>
      </c>
      <c r="D76" s="24" t="s">
        <v>83</v>
      </c>
      <c r="E76" s="25">
        <v>411</v>
      </c>
      <c r="F76" s="24" t="str">
        <f t="shared" si="1"/>
        <v>411@リベリア</v>
      </c>
      <c r="G76" s="26">
        <v>120000</v>
      </c>
      <c r="H76" s="27" t="s">
        <v>207</v>
      </c>
      <c r="I76" s="26">
        <v>350000</v>
      </c>
      <c r="K76" s="3"/>
      <c r="L76" s="3"/>
      <c r="M76" s="3"/>
    </row>
    <row r="77" spans="1:13" s="4" customFormat="1" x14ac:dyDescent="0.55000000000000004">
      <c r="A77" s="14"/>
      <c r="B77" s="23">
        <v>412</v>
      </c>
      <c r="C77" s="24" t="s">
        <v>94</v>
      </c>
      <c r="D77" s="24" t="s">
        <v>83</v>
      </c>
      <c r="E77" s="25">
        <v>412</v>
      </c>
      <c r="F77" s="24" t="str">
        <f t="shared" si="1"/>
        <v>412@リビア</v>
      </c>
      <c r="G77" s="26">
        <v>120000</v>
      </c>
      <c r="H77" s="27" t="s">
        <v>207</v>
      </c>
      <c r="I77" s="26">
        <v>350000</v>
      </c>
      <c r="K77" s="3"/>
      <c r="L77" s="3"/>
      <c r="M77" s="3"/>
    </row>
    <row r="78" spans="1:13" s="4" customFormat="1" x14ac:dyDescent="0.55000000000000004">
      <c r="A78" s="14"/>
      <c r="B78" s="23">
        <v>413</v>
      </c>
      <c r="C78" s="24" t="s">
        <v>95</v>
      </c>
      <c r="D78" s="24" t="s">
        <v>83</v>
      </c>
      <c r="E78" s="25">
        <v>413</v>
      </c>
      <c r="F78" s="24" t="str">
        <f t="shared" si="1"/>
        <v>413@マダガスカル</v>
      </c>
      <c r="G78" s="26">
        <v>120000</v>
      </c>
      <c r="H78" s="27" t="s">
        <v>207</v>
      </c>
      <c r="I78" s="26">
        <v>350000</v>
      </c>
      <c r="K78" s="3"/>
      <c r="L78" s="3"/>
      <c r="M78" s="3"/>
    </row>
    <row r="79" spans="1:13" s="4" customFormat="1" x14ac:dyDescent="0.55000000000000004">
      <c r="A79" s="14"/>
      <c r="B79" s="23">
        <v>414</v>
      </c>
      <c r="C79" s="24" t="s">
        <v>96</v>
      </c>
      <c r="D79" s="24" t="s">
        <v>83</v>
      </c>
      <c r="E79" s="25">
        <v>414</v>
      </c>
      <c r="F79" s="24" t="str">
        <f t="shared" si="1"/>
        <v>414@モーリタニア</v>
      </c>
      <c r="G79" s="26">
        <v>120000</v>
      </c>
      <c r="H79" s="27" t="s">
        <v>207</v>
      </c>
      <c r="I79" s="26">
        <v>350000</v>
      </c>
      <c r="K79" s="3"/>
      <c r="L79" s="3"/>
      <c r="M79" s="3"/>
    </row>
    <row r="80" spans="1:13" s="4" customFormat="1" x14ac:dyDescent="0.55000000000000004">
      <c r="A80" s="14"/>
      <c r="B80" s="23">
        <v>415</v>
      </c>
      <c r="C80" s="24" t="s">
        <v>97</v>
      </c>
      <c r="D80" s="24" t="s">
        <v>83</v>
      </c>
      <c r="E80" s="25">
        <v>415</v>
      </c>
      <c r="F80" s="24" t="str">
        <f t="shared" si="1"/>
        <v>415@モロッコ</v>
      </c>
      <c r="G80" s="26">
        <v>120000</v>
      </c>
      <c r="H80" s="27" t="s">
        <v>207</v>
      </c>
      <c r="I80" s="26">
        <v>350000</v>
      </c>
      <c r="K80" s="3"/>
      <c r="L80" s="3"/>
      <c r="M80" s="3"/>
    </row>
    <row r="81" spans="1:13" s="4" customFormat="1" x14ac:dyDescent="0.55000000000000004">
      <c r="A81" s="14"/>
      <c r="B81" s="23">
        <v>416</v>
      </c>
      <c r="C81" s="24" t="s">
        <v>98</v>
      </c>
      <c r="D81" s="24" t="s">
        <v>83</v>
      </c>
      <c r="E81" s="25">
        <v>416</v>
      </c>
      <c r="F81" s="24" t="str">
        <f t="shared" si="1"/>
        <v>416@ナイジェリア</v>
      </c>
      <c r="G81" s="26">
        <v>120000</v>
      </c>
      <c r="H81" s="27" t="s">
        <v>207</v>
      </c>
      <c r="I81" s="26">
        <v>350000</v>
      </c>
      <c r="K81" s="3"/>
      <c r="L81" s="3"/>
      <c r="M81" s="3"/>
    </row>
    <row r="82" spans="1:13" s="4" customFormat="1" x14ac:dyDescent="0.55000000000000004">
      <c r="A82" s="14"/>
      <c r="B82" s="23">
        <v>417</v>
      </c>
      <c r="C82" s="24" t="s">
        <v>99</v>
      </c>
      <c r="D82" s="24" t="s">
        <v>83</v>
      </c>
      <c r="E82" s="25">
        <v>417</v>
      </c>
      <c r="F82" s="24" t="str">
        <f t="shared" si="1"/>
        <v>417@セネガル</v>
      </c>
      <c r="G82" s="26">
        <v>120000</v>
      </c>
      <c r="H82" s="27" t="s">
        <v>207</v>
      </c>
      <c r="I82" s="26">
        <v>350000</v>
      </c>
      <c r="K82" s="3"/>
      <c r="L82" s="3"/>
      <c r="M82" s="3"/>
    </row>
    <row r="83" spans="1:13" s="4" customFormat="1" x14ac:dyDescent="0.55000000000000004">
      <c r="A83" s="14"/>
      <c r="B83" s="23">
        <v>418</v>
      </c>
      <c r="C83" s="24" t="s">
        <v>100</v>
      </c>
      <c r="D83" s="24" t="s">
        <v>83</v>
      </c>
      <c r="E83" s="25">
        <v>418</v>
      </c>
      <c r="F83" s="24" t="str">
        <f t="shared" si="1"/>
        <v>418@南アフリカ</v>
      </c>
      <c r="G83" s="26">
        <v>120000</v>
      </c>
      <c r="H83" s="27" t="s">
        <v>207</v>
      </c>
      <c r="I83" s="26">
        <v>350000</v>
      </c>
      <c r="K83" s="3"/>
      <c r="L83" s="3"/>
      <c r="M83" s="3"/>
    </row>
    <row r="84" spans="1:13" s="4" customFormat="1" x14ac:dyDescent="0.55000000000000004">
      <c r="A84" s="14"/>
      <c r="B84" s="23">
        <v>419</v>
      </c>
      <c r="C84" s="24" t="s">
        <v>101</v>
      </c>
      <c r="D84" s="24" t="s">
        <v>83</v>
      </c>
      <c r="E84" s="25">
        <v>419</v>
      </c>
      <c r="F84" s="24" t="str">
        <f t="shared" si="1"/>
        <v>419@スーダン共和国</v>
      </c>
      <c r="G84" s="26">
        <v>120000</v>
      </c>
      <c r="H84" s="27" t="s">
        <v>207</v>
      </c>
      <c r="I84" s="26">
        <v>350000</v>
      </c>
      <c r="K84" s="3"/>
      <c r="L84" s="3"/>
      <c r="M84" s="3"/>
    </row>
    <row r="85" spans="1:13" s="4" customFormat="1" x14ac:dyDescent="0.55000000000000004">
      <c r="A85" s="14"/>
      <c r="B85" s="23">
        <v>420</v>
      </c>
      <c r="C85" s="24" t="s">
        <v>102</v>
      </c>
      <c r="D85" s="24" t="s">
        <v>83</v>
      </c>
      <c r="E85" s="25">
        <v>420</v>
      </c>
      <c r="F85" s="24" t="str">
        <f t="shared" si="1"/>
        <v>420@タンザニア</v>
      </c>
      <c r="G85" s="26">
        <v>120000</v>
      </c>
      <c r="H85" s="27" t="s">
        <v>207</v>
      </c>
      <c r="I85" s="26">
        <v>350000</v>
      </c>
      <c r="K85" s="3"/>
      <c r="L85" s="3"/>
      <c r="M85" s="3"/>
    </row>
    <row r="86" spans="1:13" s="4" customFormat="1" x14ac:dyDescent="0.55000000000000004">
      <c r="A86" s="14"/>
      <c r="B86" s="23">
        <v>421</v>
      </c>
      <c r="C86" s="24" t="s">
        <v>103</v>
      </c>
      <c r="D86" s="24" t="s">
        <v>83</v>
      </c>
      <c r="E86" s="25">
        <v>421</v>
      </c>
      <c r="F86" s="24" t="str">
        <f t="shared" si="1"/>
        <v>421@チュニジア</v>
      </c>
      <c r="G86" s="26">
        <v>120000</v>
      </c>
      <c r="H86" s="27" t="s">
        <v>207</v>
      </c>
      <c r="I86" s="26">
        <v>350000</v>
      </c>
      <c r="K86" s="3"/>
      <c r="L86" s="3"/>
      <c r="M86" s="3"/>
    </row>
    <row r="87" spans="1:13" s="4" customFormat="1" x14ac:dyDescent="0.55000000000000004">
      <c r="A87" s="14"/>
      <c r="B87" s="23">
        <v>422</v>
      </c>
      <c r="C87" s="24" t="s">
        <v>104</v>
      </c>
      <c r="D87" s="24" t="s">
        <v>83</v>
      </c>
      <c r="E87" s="25">
        <v>422</v>
      </c>
      <c r="F87" s="24" t="str">
        <f t="shared" si="1"/>
        <v>422@コンゴ民主共和国</v>
      </c>
      <c r="G87" s="26">
        <v>120000</v>
      </c>
      <c r="H87" s="27" t="s">
        <v>207</v>
      </c>
      <c r="I87" s="26">
        <v>350000</v>
      </c>
      <c r="K87" s="3"/>
      <c r="L87" s="3"/>
      <c r="M87" s="3"/>
    </row>
    <row r="88" spans="1:13" s="4" customFormat="1" x14ac:dyDescent="0.55000000000000004">
      <c r="A88" s="14"/>
      <c r="B88" s="23">
        <v>423</v>
      </c>
      <c r="C88" s="24" t="s">
        <v>105</v>
      </c>
      <c r="D88" s="24" t="s">
        <v>83</v>
      </c>
      <c r="E88" s="25">
        <v>423</v>
      </c>
      <c r="F88" s="24" t="str">
        <f t="shared" si="1"/>
        <v>423@ザンビア</v>
      </c>
      <c r="G88" s="26">
        <v>120000</v>
      </c>
      <c r="H88" s="27" t="s">
        <v>207</v>
      </c>
      <c r="I88" s="26">
        <v>350000</v>
      </c>
      <c r="K88" s="3"/>
      <c r="L88" s="3"/>
      <c r="M88" s="3"/>
    </row>
    <row r="89" spans="1:13" s="4" customFormat="1" x14ac:dyDescent="0.55000000000000004">
      <c r="A89" s="14"/>
      <c r="B89" s="23">
        <v>424</v>
      </c>
      <c r="C89" s="24" t="s">
        <v>106</v>
      </c>
      <c r="D89" s="24" t="s">
        <v>83</v>
      </c>
      <c r="E89" s="25">
        <v>424</v>
      </c>
      <c r="F89" s="24" t="str">
        <f t="shared" si="1"/>
        <v>424@ジンバブエ</v>
      </c>
      <c r="G89" s="26">
        <v>120000</v>
      </c>
      <c r="H89" s="27" t="s">
        <v>207</v>
      </c>
      <c r="I89" s="26">
        <v>350000</v>
      </c>
      <c r="K89" s="3"/>
      <c r="L89" s="3"/>
      <c r="M89" s="3"/>
    </row>
    <row r="90" spans="1:13" s="4" customFormat="1" x14ac:dyDescent="0.55000000000000004">
      <c r="A90" s="14"/>
      <c r="B90" s="23">
        <v>425</v>
      </c>
      <c r="C90" s="24" t="s">
        <v>107</v>
      </c>
      <c r="D90" s="24" t="s">
        <v>83</v>
      </c>
      <c r="E90" s="25">
        <v>425</v>
      </c>
      <c r="F90" s="24" t="str">
        <f t="shared" si="1"/>
        <v>425@チャド</v>
      </c>
      <c r="G90" s="26">
        <v>120000</v>
      </c>
      <c r="H90" s="27" t="s">
        <v>207</v>
      </c>
      <c r="I90" s="26">
        <v>350000</v>
      </c>
      <c r="K90" s="3"/>
      <c r="L90" s="3"/>
      <c r="M90" s="3"/>
    </row>
    <row r="91" spans="1:13" s="4" customFormat="1" x14ac:dyDescent="0.55000000000000004">
      <c r="A91" s="14"/>
      <c r="B91" s="23">
        <v>426</v>
      </c>
      <c r="C91" s="24" t="s">
        <v>108</v>
      </c>
      <c r="D91" s="24" t="s">
        <v>83</v>
      </c>
      <c r="E91" s="25">
        <v>426</v>
      </c>
      <c r="F91" s="24" t="str">
        <f t="shared" si="1"/>
        <v>426@ウガンダ</v>
      </c>
      <c r="G91" s="26">
        <v>120000</v>
      </c>
      <c r="H91" s="27" t="s">
        <v>207</v>
      </c>
      <c r="I91" s="26">
        <v>350000</v>
      </c>
      <c r="K91" s="3"/>
      <c r="L91" s="3"/>
      <c r="M91" s="3"/>
    </row>
    <row r="92" spans="1:13" s="4" customFormat="1" x14ac:dyDescent="0.55000000000000004">
      <c r="A92" s="14"/>
      <c r="B92" s="23">
        <v>427</v>
      </c>
      <c r="C92" s="24" t="s">
        <v>109</v>
      </c>
      <c r="D92" s="24" t="s">
        <v>83</v>
      </c>
      <c r="E92" s="25">
        <v>427</v>
      </c>
      <c r="F92" s="24" t="str">
        <f t="shared" si="1"/>
        <v>427@ボツワナ</v>
      </c>
      <c r="G92" s="26">
        <v>120000</v>
      </c>
      <c r="H92" s="27" t="s">
        <v>207</v>
      </c>
      <c r="I92" s="26">
        <v>350000</v>
      </c>
      <c r="K92" s="3"/>
      <c r="L92" s="3"/>
      <c r="M92" s="3"/>
    </row>
    <row r="93" spans="1:13" s="4" customFormat="1" x14ac:dyDescent="0.55000000000000004">
      <c r="A93" s="14"/>
      <c r="B93" s="23">
        <v>428</v>
      </c>
      <c r="C93" s="24" t="s">
        <v>110</v>
      </c>
      <c r="D93" s="24" t="s">
        <v>83</v>
      </c>
      <c r="E93" s="25">
        <v>428</v>
      </c>
      <c r="F93" s="24" t="str">
        <f t="shared" si="1"/>
        <v>428@南スーダン共和国</v>
      </c>
      <c r="G93" s="26">
        <v>120000</v>
      </c>
      <c r="H93" s="27" t="s">
        <v>207</v>
      </c>
      <c r="I93" s="26">
        <v>350000</v>
      </c>
      <c r="K93" s="3"/>
      <c r="L93" s="3"/>
      <c r="M93" s="3"/>
    </row>
    <row r="94" spans="1:13" s="4" customFormat="1" x14ac:dyDescent="0.55000000000000004">
      <c r="A94" s="14"/>
      <c r="B94" s="28">
        <v>429</v>
      </c>
      <c r="C94" s="29" t="s">
        <v>111</v>
      </c>
      <c r="D94" s="24" t="s">
        <v>83</v>
      </c>
      <c r="E94" s="25">
        <v>429</v>
      </c>
      <c r="F94" s="24" t="str">
        <f t="shared" si="1"/>
        <v>429@シエラレオネ</v>
      </c>
      <c r="G94" s="26">
        <v>120000</v>
      </c>
      <c r="H94" s="27" t="s">
        <v>207</v>
      </c>
      <c r="I94" s="26">
        <v>350000</v>
      </c>
      <c r="K94" s="3"/>
      <c r="L94" s="3"/>
      <c r="M94" s="3"/>
    </row>
    <row r="95" spans="1:13" s="4" customFormat="1" x14ac:dyDescent="0.55000000000000004">
      <c r="A95" s="14"/>
      <c r="B95" s="42">
        <v>430</v>
      </c>
      <c r="C95" s="43" t="s">
        <v>112</v>
      </c>
      <c r="D95" s="24" t="s">
        <v>83</v>
      </c>
      <c r="E95" s="25">
        <v>430</v>
      </c>
      <c r="F95" s="24" t="str">
        <f t="shared" si="1"/>
        <v>430@モザンビーク</v>
      </c>
      <c r="G95" s="26">
        <v>120000</v>
      </c>
      <c r="H95" s="27" t="s">
        <v>207</v>
      </c>
      <c r="I95" s="26">
        <v>350000</v>
      </c>
      <c r="K95" s="3"/>
      <c r="L95" s="3"/>
      <c r="M95" s="3"/>
    </row>
    <row r="96" spans="1:13" s="4" customFormat="1" x14ac:dyDescent="0.55000000000000004">
      <c r="A96" s="14"/>
      <c r="B96" s="44">
        <v>431</v>
      </c>
      <c r="C96" s="45" t="s">
        <v>113</v>
      </c>
      <c r="D96" s="24" t="s">
        <v>83</v>
      </c>
      <c r="E96" s="25">
        <v>431</v>
      </c>
      <c r="F96" s="24" t="str">
        <f t="shared" si="1"/>
        <v>431@ベナン共和国</v>
      </c>
      <c r="G96" s="26">
        <v>120000</v>
      </c>
      <c r="H96" s="27" t="s">
        <v>207</v>
      </c>
      <c r="I96" s="26">
        <v>350000</v>
      </c>
      <c r="K96" s="3"/>
      <c r="L96" s="3"/>
      <c r="M96" s="3"/>
    </row>
    <row r="97" spans="1:13" s="4" customFormat="1" x14ac:dyDescent="0.55000000000000004">
      <c r="A97" s="14"/>
      <c r="B97" s="42">
        <v>432</v>
      </c>
      <c r="C97" s="43" t="s">
        <v>114</v>
      </c>
      <c r="D97" s="24" t="s">
        <v>83</v>
      </c>
      <c r="E97" s="25">
        <v>432</v>
      </c>
      <c r="F97" s="24" t="str">
        <f t="shared" si="1"/>
        <v>432@ガンビア</v>
      </c>
      <c r="G97" s="26">
        <v>120000</v>
      </c>
      <c r="H97" s="27" t="s">
        <v>207</v>
      </c>
      <c r="I97" s="26">
        <v>350000</v>
      </c>
      <c r="K97" s="3"/>
      <c r="L97" s="3"/>
      <c r="M97" s="3"/>
    </row>
    <row r="98" spans="1:13" s="4" customFormat="1" x14ac:dyDescent="0.55000000000000004">
      <c r="A98" s="14"/>
      <c r="B98" s="44">
        <v>433</v>
      </c>
      <c r="C98" s="45" t="s">
        <v>115</v>
      </c>
      <c r="D98" s="24" t="s">
        <v>83</v>
      </c>
      <c r="E98" s="25">
        <v>433</v>
      </c>
      <c r="F98" s="24" t="str">
        <f t="shared" si="1"/>
        <v>433@ナミビア</v>
      </c>
      <c r="G98" s="26">
        <v>120000</v>
      </c>
      <c r="H98" s="27" t="s">
        <v>207</v>
      </c>
      <c r="I98" s="26">
        <v>350000</v>
      </c>
      <c r="K98" s="3"/>
      <c r="L98" s="3"/>
      <c r="M98" s="3"/>
    </row>
    <row r="99" spans="1:13" s="4" customFormat="1" x14ac:dyDescent="0.55000000000000004">
      <c r="A99" s="14"/>
      <c r="B99" s="44">
        <v>434</v>
      </c>
      <c r="C99" s="45" t="s">
        <v>116</v>
      </c>
      <c r="D99" s="24" t="s">
        <v>83</v>
      </c>
      <c r="E99" s="25">
        <v>434</v>
      </c>
      <c r="F99" s="24" t="str">
        <f t="shared" si="1"/>
        <v>434@ニジェール</v>
      </c>
      <c r="G99" s="26">
        <v>120000</v>
      </c>
      <c r="H99" s="27" t="s">
        <v>207</v>
      </c>
      <c r="I99" s="26">
        <v>350000</v>
      </c>
      <c r="K99" s="3"/>
      <c r="L99" s="3"/>
      <c r="M99" s="3"/>
    </row>
    <row r="100" spans="1:13" s="4" customFormat="1" x14ac:dyDescent="0.55000000000000004">
      <c r="A100" s="14"/>
      <c r="B100" s="42">
        <v>435</v>
      </c>
      <c r="C100" s="43" t="s">
        <v>117</v>
      </c>
      <c r="D100" s="24" t="s">
        <v>83</v>
      </c>
      <c r="E100" s="25">
        <v>435</v>
      </c>
      <c r="F100" s="24" t="str">
        <f t="shared" si="1"/>
        <v>435@マラウイ</v>
      </c>
      <c r="G100" s="26">
        <v>120000</v>
      </c>
      <c r="H100" s="27" t="s">
        <v>207</v>
      </c>
      <c r="I100" s="26">
        <v>350000</v>
      </c>
      <c r="K100" s="3"/>
      <c r="L100" s="3"/>
      <c r="M100" s="3"/>
    </row>
    <row r="101" spans="1:13" s="4" customFormat="1" x14ac:dyDescent="0.55000000000000004">
      <c r="A101" s="14"/>
      <c r="B101" s="38">
        <v>436</v>
      </c>
      <c r="C101" s="39" t="s">
        <v>118</v>
      </c>
      <c r="D101" s="24" t="s">
        <v>83</v>
      </c>
      <c r="E101" s="25">
        <v>436</v>
      </c>
      <c r="F101" s="24" t="str">
        <f t="shared" si="1"/>
        <v>436@ジブチ</v>
      </c>
      <c r="G101" s="26">
        <v>120000</v>
      </c>
      <c r="H101" s="27" t="s">
        <v>207</v>
      </c>
      <c r="I101" s="26">
        <v>350000</v>
      </c>
      <c r="K101" s="3"/>
      <c r="L101" s="3"/>
      <c r="M101" s="3"/>
    </row>
    <row r="102" spans="1:13" s="4" customFormat="1" x14ac:dyDescent="0.55000000000000004">
      <c r="A102" s="14"/>
      <c r="B102" s="44">
        <v>437</v>
      </c>
      <c r="C102" s="45" t="s">
        <v>119</v>
      </c>
      <c r="D102" s="24" t="s">
        <v>83</v>
      </c>
      <c r="E102" s="25">
        <v>437</v>
      </c>
      <c r="F102" s="24" t="str">
        <f t="shared" si="1"/>
        <v>437@ルワンダ</v>
      </c>
      <c r="G102" s="26">
        <v>120000</v>
      </c>
      <c r="H102" s="27" t="s">
        <v>207</v>
      </c>
      <c r="I102" s="26">
        <v>350000</v>
      </c>
      <c r="K102" s="3"/>
      <c r="L102" s="3"/>
      <c r="M102" s="3"/>
    </row>
    <row r="103" spans="1:13" s="4" customFormat="1" x14ac:dyDescent="0.55000000000000004">
      <c r="A103" s="14"/>
      <c r="B103" s="44">
        <v>438</v>
      </c>
      <c r="C103" s="45" t="s">
        <v>120</v>
      </c>
      <c r="D103" s="24" t="s">
        <v>83</v>
      </c>
      <c r="E103" s="25">
        <v>438</v>
      </c>
      <c r="F103" s="24" t="str">
        <f t="shared" si="1"/>
        <v>438@ブルンジ</v>
      </c>
      <c r="G103" s="26">
        <v>120000</v>
      </c>
      <c r="H103" s="27" t="s">
        <v>207</v>
      </c>
      <c r="I103" s="26">
        <v>350000</v>
      </c>
      <c r="K103" s="3"/>
      <c r="L103" s="3"/>
      <c r="M103" s="3"/>
    </row>
    <row r="104" spans="1:13" s="4" customFormat="1" x14ac:dyDescent="0.55000000000000004">
      <c r="A104" s="36"/>
      <c r="B104" s="40">
        <v>439</v>
      </c>
      <c r="C104" s="41" t="s">
        <v>121</v>
      </c>
      <c r="D104" s="30" t="s">
        <v>83</v>
      </c>
      <c r="E104" s="31">
        <v>439</v>
      </c>
      <c r="F104" s="30" t="str">
        <f t="shared" si="1"/>
        <v>439@レソト</v>
      </c>
      <c r="G104" s="32">
        <v>120000</v>
      </c>
      <c r="H104" s="33" t="s">
        <v>207</v>
      </c>
      <c r="I104" s="32">
        <v>350000</v>
      </c>
      <c r="K104" s="3"/>
      <c r="L104" s="3"/>
      <c r="M104" s="3"/>
    </row>
    <row r="105" spans="1:13" s="4" customFormat="1" x14ac:dyDescent="0.55000000000000004">
      <c r="A105" s="34" t="s">
        <v>122</v>
      </c>
      <c r="B105" s="35">
        <v>501</v>
      </c>
      <c r="C105" s="17" t="s">
        <v>123</v>
      </c>
      <c r="D105" s="17" t="s">
        <v>124</v>
      </c>
      <c r="E105" s="18">
        <v>501</v>
      </c>
      <c r="F105" s="17" t="str">
        <f t="shared" si="1"/>
        <v>501@カナダ</v>
      </c>
      <c r="G105" s="19">
        <v>160000</v>
      </c>
      <c r="H105" s="20" t="s">
        <v>207</v>
      </c>
      <c r="I105" s="19">
        <v>350000</v>
      </c>
      <c r="K105" s="3"/>
      <c r="L105" s="3"/>
      <c r="M105" s="3"/>
    </row>
    <row r="106" spans="1:13" s="4" customFormat="1" ht="30.75" customHeight="1" x14ac:dyDescent="0.55000000000000004">
      <c r="A106" s="14"/>
      <c r="B106" s="28">
        <v>502</v>
      </c>
      <c r="C106" s="29" t="s">
        <v>125</v>
      </c>
      <c r="D106" s="46" t="s">
        <v>124</v>
      </c>
      <c r="E106" s="47">
        <v>502</v>
      </c>
      <c r="F106" s="46" t="str">
        <f t="shared" si="1"/>
        <v>502@アメリカ合衆国</v>
      </c>
      <c r="G106" s="48">
        <v>160000</v>
      </c>
      <c r="H106" s="49" t="s">
        <v>207</v>
      </c>
      <c r="I106" s="48">
        <v>350000</v>
      </c>
      <c r="K106" s="3"/>
      <c r="L106" s="3"/>
      <c r="M106" s="3"/>
    </row>
    <row r="107" spans="1:13" s="4" customFormat="1" x14ac:dyDescent="0.55000000000000004">
      <c r="A107" s="34" t="s">
        <v>126</v>
      </c>
      <c r="B107" s="35">
        <v>601</v>
      </c>
      <c r="C107" s="17" t="s">
        <v>127</v>
      </c>
      <c r="D107" s="17" t="s">
        <v>128</v>
      </c>
      <c r="E107" s="18">
        <v>601</v>
      </c>
      <c r="F107" s="17" t="str">
        <f t="shared" si="1"/>
        <v>601@オーストラリア</v>
      </c>
      <c r="G107" s="19">
        <v>120000</v>
      </c>
      <c r="H107" s="20" t="s">
        <v>207</v>
      </c>
      <c r="I107" s="19">
        <v>350000</v>
      </c>
      <c r="K107" s="3"/>
      <c r="L107" s="3"/>
      <c r="M107" s="3"/>
    </row>
    <row r="108" spans="1:13" s="4" customFormat="1" x14ac:dyDescent="0.55000000000000004">
      <c r="A108" s="14"/>
      <c r="B108" s="23">
        <v>602</v>
      </c>
      <c r="C108" s="24" t="s">
        <v>129</v>
      </c>
      <c r="D108" s="24" t="s">
        <v>128</v>
      </c>
      <c r="E108" s="25">
        <v>602</v>
      </c>
      <c r="F108" s="24" t="str">
        <f t="shared" si="1"/>
        <v>602@ニュージーランド</v>
      </c>
      <c r="G108" s="26">
        <v>120000</v>
      </c>
      <c r="H108" s="27" t="s">
        <v>207</v>
      </c>
      <c r="I108" s="26">
        <v>350000</v>
      </c>
      <c r="K108" s="3"/>
      <c r="L108" s="3"/>
      <c r="M108" s="3"/>
    </row>
    <row r="109" spans="1:13" s="4" customFormat="1" x14ac:dyDescent="0.55000000000000004">
      <c r="A109" s="14"/>
      <c r="B109" s="23">
        <v>603</v>
      </c>
      <c r="C109" s="24" t="s">
        <v>130</v>
      </c>
      <c r="D109" s="24" t="s">
        <v>128</v>
      </c>
      <c r="E109" s="25">
        <v>603</v>
      </c>
      <c r="F109" s="24" t="str">
        <f t="shared" si="1"/>
        <v>603@パプアニューギニア</v>
      </c>
      <c r="G109" s="26">
        <v>120000</v>
      </c>
      <c r="H109" s="27" t="s">
        <v>207</v>
      </c>
      <c r="I109" s="26">
        <v>350000</v>
      </c>
      <c r="K109" s="3"/>
      <c r="L109" s="3"/>
      <c r="M109" s="3"/>
    </row>
    <row r="110" spans="1:13" s="4" customFormat="1" x14ac:dyDescent="0.55000000000000004">
      <c r="A110" s="14"/>
      <c r="B110" s="23">
        <v>604</v>
      </c>
      <c r="C110" s="24" t="s">
        <v>131</v>
      </c>
      <c r="D110" s="24" t="s">
        <v>128</v>
      </c>
      <c r="E110" s="25">
        <v>604</v>
      </c>
      <c r="F110" s="24" t="str">
        <f t="shared" si="1"/>
        <v>604@パラオ</v>
      </c>
      <c r="G110" s="26">
        <v>120000</v>
      </c>
      <c r="H110" s="27" t="s">
        <v>207</v>
      </c>
      <c r="I110" s="26">
        <v>350000</v>
      </c>
      <c r="K110" s="3"/>
      <c r="L110" s="3"/>
      <c r="M110" s="3"/>
    </row>
    <row r="111" spans="1:13" s="4" customFormat="1" x14ac:dyDescent="0.55000000000000004">
      <c r="A111" s="14"/>
      <c r="B111" s="23">
        <v>605</v>
      </c>
      <c r="C111" s="24" t="s">
        <v>132</v>
      </c>
      <c r="D111" s="24" t="s">
        <v>128</v>
      </c>
      <c r="E111" s="25">
        <v>605</v>
      </c>
      <c r="F111" s="24" t="str">
        <f t="shared" si="1"/>
        <v>605@マーシャル諸島</v>
      </c>
      <c r="G111" s="26">
        <v>120000</v>
      </c>
      <c r="H111" s="27" t="s">
        <v>207</v>
      </c>
      <c r="I111" s="26">
        <v>350000</v>
      </c>
      <c r="K111" s="3"/>
      <c r="L111" s="3"/>
      <c r="M111" s="3"/>
    </row>
    <row r="112" spans="1:13" s="4" customFormat="1" x14ac:dyDescent="0.55000000000000004">
      <c r="A112" s="14"/>
      <c r="B112" s="23">
        <v>606</v>
      </c>
      <c r="C112" s="24" t="s">
        <v>133</v>
      </c>
      <c r="D112" s="24" t="s">
        <v>128</v>
      </c>
      <c r="E112" s="25">
        <v>606</v>
      </c>
      <c r="F112" s="24" t="str">
        <f t="shared" si="1"/>
        <v>606@ミクロネシア</v>
      </c>
      <c r="G112" s="26">
        <v>120000</v>
      </c>
      <c r="H112" s="27" t="s">
        <v>207</v>
      </c>
      <c r="I112" s="26">
        <v>350000</v>
      </c>
      <c r="K112" s="3"/>
      <c r="L112" s="3"/>
      <c r="M112" s="3"/>
    </row>
    <row r="113" spans="1:13" s="4" customFormat="1" x14ac:dyDescent="0.55000000000000004">
      <c r="A113" s="14"/>
      <c r="B113" s="23">
        <v>607</v>
      </c>
      <c r="C113" s="24" t="s">
        <v>134</v>
      </c>
      <c r="D113" s="24" t="s">
        <v>128</v>
      </c>
      <c r="E113" s="25">
        <v>607</v>
      </c>
      <c r="F113" s="24" t="str">
        <f t="shared" si="1"/>
        <v>607@フィジー諸島</v>
      </c>
      <c r="G113" s="26">
        <v>120000</v>
      </c>
      <c r="H113" s="27" t="s">
        <v>207</v>
      </c>
      <c r="I113" s="26">
        <v>350000</v>
      </c>
      <c r="K113" s="3"/>
      <c r="L113" s="3"/>
      <c r="M113" s="3"/>
    </row>
    <row r="114" spans="1:13" x14ac:dyDescent="0.55000000000000004">
      <c r="A114" s="14"/>
      <c r="B114" s="23">
        <v>608</v>
      </c>
      <c r="C114" s="24" t="s">
        <v>135</v>
      </c>
      <c r="D114" s="24" t="s">
        <v>128</v>
      </c>
      <c r="E114" s="25">
        <v>608</v>
      </c>
      <c r="F114" s="24" t="str">
        <f t="shared" si="1"/>
        <v>608@キリバス</v>
      </c>
      <c r="G114" s="26">
        <v>120000</v>
      </c>
      <c r="H114" s="27" t="s">
        <v>207</v>
      </c>
      <c r="I114" s="26">
        <v>350000</v>
      </c>
    </row>
    <row r="115" spans="1:13" x14ac:dyDescent="0.55000000000000004">
      <c r="A115" s="14"/>
      <c r="B115" s="23">
        <v>609</v>
      </c>
      <c r="C115" s="24" t="s">
        <v>136</v>
      </c>
      <c r="D115" s="24" t="s">
        <v>128</v>
      </c>
      <c r="E115" s="25">
        <v>609</v>
      </c>
      <c r="F115" s="24" t="str">
        <f t="shared" si="1"/>
        <v>609@ナウル</v>
      </c>
      <c r="G115" s="26">
        <v>120000</v>
      </c>
      <c r="H115" s="27" t="s">
        <v>207</v>
      </c>
      <c r="I115" s="26">
        <v>350000</v>
      </c>
    </row>
    <row r="116" spans="1:13" x14ac:dyDescent="0.55000000000000004">
      <c r="A116" s="14"/>
      <c r="B116" s="23">
        <v>610</v>
      </c>
      <c r="C116" s="24" t="s">
        <v>137</v>
      </c>
      <c r="D116" s="24" t="s">
        <v>128</v>
      </c>
      <c r="E116" s="25">
        <v>610</v>
      </c>
      <c r="F116" s="24" t="str">
        <f t="shared" si="1"/>
        <v>610@ソロモン諸島</v>
      </c>
      <c r="G116" s="26">
        <v>120000</v>
      </c>
      <c r="H116" s="27" t="s">
        <v>207</v>
      </c>
      <c r="I116" s="26">
        <v>350000</v>
      </c>
    </row>
    <row r="117" spans="1:13" x14ac:dyDescent="0.55000000000000004">
      <c r="A117" s="14"/>
      <c r="B117" s="23">
        <v>611</v>
      </c>
      <c r="C117" s="24" t="s">
        <v>138</v>
      </c>
      <c r="D117" s="24" t="s">
        <v>128</v>
      </c>
      <c r="E117" s="25">
        <v>611</v>
      </c>
      <c r="F117" s="24" t="str">
        <f t="shared" si="1"/>
        <v>611@トンガ</v>
      </c>
      <c r="G117" s="26">
        <v>120000</v>
      </c>
      <c r="H117" s="27" t="s">
        <v>207</v>
      </c>
      <c r="I117" s="26">
        <v>350000</v>
      </c>
    </row>
    <row r="118" spans="1:13" x14ac:dyDescent="0.55000000000000004">
      <c r="A118" s="14"/>
      <c r="B118" s="23">
        <v>612</v>
      </c>
      <c r="C118" s="24" t="s">
        <v>139</v>
      </c>
      <c r="D118" s="24" t="s">
        <v>128</v>
      </c>
      <c r="E118" s="25">
        <v>612</v>
      </c>
      <c r="F118" s="24" t="str">
        <f t="shared" si="1"/>
        <v>612@ツバル</v>
      </c>
      <c r="G118" s="26">
        <v>120000</v>
      </c>
      <c r="H118" s="27" t="s">
        <v>207</v>
      </c>
      <c r="I118" s="26">
        <v>350000</v>
      </c>
    </row>
    <row r="119" spans="1:13" x14ac:dyDescent="0.55000000000000004">
      <c r="A119" s="14"/>
      <c r="B119" s="23">
        <v>613</v>
      </c>
      <c r="C119" s="24" t="s">
        <v>140</v>
      </c>
      <c r="D119" s="24" t="s">
        <v>128</v>
      </c>
      <c r="E119" s="25">
        <v>613</v>
      </c>
      <c r="F119" s="24" t="str">
        <f t="shared" si="1"/>
        <v>613@バヌアツ</v>
      </c>
      <c r="G119" s="26">
        <v>120000</v>
      </c>
      <c r="H119" s="27" t="s">
        <v>207</v>
      </c>
      <c r="I119" s="26">
        <v>350000</v>
      </c>
    </row>
    <row r="120" spans="1:13" x14ac:dyDescent="0.55000000000000004">
      <c r="A120" s="14"/>
      <c r="B120" s="23">
        <v>614</v>
      </c>
      <c r="C120" s="24" t="s">
        <v>141</v>
      </c>
      <c r="D120" s="24" t="s">
        <v>128</v>
      </c>
      <c r="E120" s="25">
        <v>614</v>
      </c>
      <c r="F120" s="24" t="str">
        <f t="shared" si="1"/>
        <v>614@サモア</v>
      </c>
      <c r="G120" s="26">
        <v>120000</v>
      </c>
      <c r="H120" s="27" t="s">
        <v>207</v>
      </c>
      <c r="I120" s="26">
        <v>350000</v>
      </c>
    </row>
    <row r="121" spans="1:13" x14ac:dyDescent="0.55000000000000004">
      <c r="A121" s="14"/>
      <c r="B121" s="23">
        <v>615</v>
      </c>
      <c r="C121" s="24" t="s">
        <v>142</v>
      </c>
      <c r="D121" s="24" t="s">
        <v>128</v>
      </c>
      <c r="E121" s="25">
        <v>615</v>
      </c>
      <c r="F121" s="24" t="str">
        <f t="shared" si="1"/>
        <v>615@クック諸島</v>
      </c>
      <c r="G121" s="26">
        <v>120000</v>
      </c>
      <c r="H121" s="27" t="s">
        <v>207</v>
      </c>
      <c r="I121" s="26">
        <v>350000</v>
      </c>
    </row>
    <row r="122" spans="1:13" x14ac:dyDescent="0.55000000000000004">
      <c r="A122" s="14"/>
      <c r="B122" s="23">
        <v>616</v>
      </c>
      <c r="C122" s="24" t="s">
        <v>143</v>
      </c>
      <c r="D122" s="24" t="s">
        <v>128</v>
      </c>
      <c r="E122" s="25">
        <v>616</v>
      </c>
      <c r="F122" s="24" t="str">
        <f t="shared" si="1"/>
        <v>616@ニウエ</v>
      </c>
      <c r="G122" s="26">
        <v>120000</v>
      </c>
      <c r="H122" s="27" t="s">
        <v>207</v>
      </c>
      <c r="I122" s="26">
        <v>350000</v>
      </c>
    </row>
    <row r="123" spans="1:13" x14ac:dyDescent="0.55000000000000004">
      <c r="A123" s="14"/>
      <c r="B123" s="23">
        <v>617</v>
      </c>
      <c r="C123" s="24" t="s">
        <v>144</v>
      </c>
      <c r="D123" s="24" t="s">
        <v>128</v>
      </c>
      <c r="E123" s="25">
        <v>617</v>
      </c>
      <c r="F123" s="24" t="str">
        <f t="shared" si="1"/>
        <v>617@トケラウ諸島</v>
      </c>
      <c r="G123" s="26">
        <v>120000</v>
      </c>
      <c r="H123" s="27" t="s">
        <v>207</v>
      </c>
      <c r="I123" s="26">
        <v>350000</v>
      </c>
    </row>
    <row r="124" spans="1:13" x14ac:dyDescent="0.55000000000000004">
      <c r="A124" s="36"/>
      <c r="B124" s="37">
        <v>618</v>
      </c>
      <c r="C124" s="30" t="s">
        <v>145</v>
      </c>
      <c r="D124" s="30" t="s">
        <v>128</v>
      </c>
      <c r="E124" s="31">
        <v>618</v>
      </c>
      <c r="F124" s="30" t="str">
        <f t="shared" si="1"/>
        <v>618@ニューカレドニア</v>
      </c>
      <c r="G124" s="32">
        <v>120000</v>
      </c>
      <c r="H124" s="33" t="s">
        <v>207</v>
      </c>
      <c r="I124" s="32">
        <v>350000</v>
      </c>
    </row>
    <row r="125" spans="1:13" x14ac:dyDescent="0.55000000000000004">
      <c r="A125" s="34" t="s">
        <v>146</v>
      </c>
      <c r="B125" s="35">
        <v>701</v>
      </c>
      <c r="C125" s="17" t="s">
        <v>147</v>
      </c>
      <c r="D125" s="17" t="s">
        <v>148</v>
      </c>
      <c r="E125" s="18">
        <v>701</v>
      </c>
      <c r="F125" s="17" t="str">
        <f t="shared" si="1"/>
        <v>701@アルバニア</v>
      </c>
      <c r="G125" s="19">
        <v>120000</v>
      </c>
      <c r="H125" s="20" t="s">
        <v>207</v>
      </c>
      <c r="I125" s="19">
        <v>350000</v>
      </c>
      <c r="J125" s="4" t="s">
        <v>149</v>
      </c>
    </row>
    <row r="126" spans="1:13" x14ac:dyDescent="0.55000000000000004">
      <c r="A126" s="14"/>
      <c r="B126" s="23">
        <v>702</v>
      </c>
      <c r="C126" s="24" t="s">
        <v>150</v>
      </c>
      <c r="D126" s="24" t="s">
        <v>148</v>
      </c>
      <c r="E126" s="25">
        <v>702</v>
      </c>
      <c r="F126" s="24" t="str">
        <f t="shared" si="1"/>
        <v>702@オーストリア</v>
      </c>
      <c r="G126" s="26">
        <v>160000</v>
      </c>
      <c r="H126" s="27" t="s">
        <v>207</v>
      </c>
      <c r="I126" s="26">
        <v>350000</v>
      </c>
    </row>
    <row r="127" spans="1:13" x14ac:dyDescent="0.55000000000000004">
      <c r="A127" s="14"/>
      <c r="B127" s="23">
        <v>703</v>
      </c>
      <c r="C127" s="24" t="s">
        <v>151</v>
      </c>
      <c r="D127" s="24" t="s">
        <v>148</v>
      </c>
      <c r="E127" s="25">
        <v>703</v>
      </c>
      <c r="F127" s="24" t="str">
        <f t="shared" si="1"/>
        <v>703@エストニア</v>
      </c>
      <c r="G127" s="26">
        <v>120000</v>
      </c>
      <c r="H127" s="27" t="s">
        <v>207</v>
      </c>
      <c r="I127" s="26">
        <v>350000</v>
      </c>
      <c r="J127" s="4" t="s">
        <v>149</v>
      </c>
    </row>
    <row r="128" spans="1:13" x14ac:dyDescent="0.55000000000000004">
      <c r="A128" s="14"/>
      <c r="B128" s="23">
        <v>704</v>
      </c>
      <c r="C128" s="24" t="s">
        <v>152</v>
      </c>
      <c r="D128" s="24" t="s">
        <v>148</v>
      </c>
      <c r="E128" s="25">
        <v>704</v>
      </c>
      <c r="F128" s="24" t="str">
        <f t="shared" si="1"/>
        <v>704@ラトビア</v>
      </c>
      <c r="G128" s="26">
        <v>120000</v>
      </c>
      <c r="H128" s="27" t="s">
        <v>207</v>
      </c>
      <c r="I128" s="26">
        <v>350000</v>
      </c>
      <c r="J128" s="4" t="s">
        <v>149</v>
      </c>
    </row>
    <row r="129" spans="1:10" x14ac:dyDescent="0.55000000000000004">
      <c r="A129" s="14"/>
      <c r="B129" s="23">
        <v>705</v>
      </c>
      <c r="C129" s="24" t="s">
        <v>153</v>
      </c>
      <c r="D129" s="24" t="s">
        <v>148</v>
      </c>
      <c r="E129" s="25">
        <v>705</v>
      </c>
      <c r="F129" s="24" t="str">
        <f t="shared" si="1"/>
        <v>705@リトアニア</v>
      </c>
      <c r="G129" s="26">
        <v>120000</v>
      </c>
      <c r="H129" s="27" t="s">
        <v>207</v>
      </c>
      <c r="I129" s="26">
        <v>350000</v>
      </c>
      <c r="J129" s="4" t="s">
        <v>154</v>
      </c>
    </row>
    <row r="130" spans="1:10" x14ac:dyDescent="0.55000000000000004">
      <c r="A130" s="14"/>
      <c r="B130" s="23">
        <v>706</v>
      </c>
      <c r="C130" s="24" t="s">
        <v>155</v>
      </c>
      <c r="D130" s="24" t="s">
        <v>148</v>
      </c>
      <c r="E130" s="25">
        <v>706</v>
      </c>
      <c r="F130" s="24" t="str">
        <f t="shared" si="1"/>
        <v>706@ベルギー</v>
      </c>
      <c r="G130" s="26">
        <v>160000</v>
      </c>
      <c r="H130" s="27" t="s">
        <v>207</v>
      </c>
      <c r="I130" s="26">
        <v>350000</v>
      </c>
    </row>
    <row r="131" spans="1:10" x14ac:dyDescent="0.55000000000000004">
      <c r="A131" s="14"/>
      <c r="B131" s="23">
        <v>707</v>
      </c>
      <c r="C131" s="24" t="s">
        <v>156</v>
      </c>
      <c r="D131" s="24" t="s">
        <v>148</v>
      </c>
      <c r="E131" s="25">
        <v>707</v>
      </c>
      <c r="F131" s="24" t="str">
        <f t="shared" si="1"/>
        <v>707@ブルガリア</v>
      </c>
      <c r="G131" s="26">
        <v>120000</v>
      </c>
      <c r="H131" s="27" t="s">
        <v>207</v>
      </c>
      <c r="I131" s="26">
        <v>350000</v>
      </c>
      <c r="J131" s="4" t="s">
        <v>149</v>
      </c>
    </row>
    <row r="132" spans="1:10" x14ac:dyDescent="0.55000000000000004">
      <c r="A132" s="14"/>
      <c r="B132" s="23">
        <v>708</v>
      </c>
      <c r="C132" s="24" t="s">
        <v>157</v>
      </c>
      <c r="D132" s="24" t="s">
        <v>148</v>
      </c>
      <c r="E132" s="25">
        <v>708</v>
      </c>
      <c r="F132" s="24" t="str">
        <f t="shared" si="1"/>
        <v>708@ベラルーシ</v>
      </c>
      <c r="G132" s="26">
        <v>120000</v>
      </c>
      <c r="H132" s="27" t="s">
        <v>207</v>
      </c>
      <c r="I132" s="26">
        <v>350000</v>
      </c>
      <c r="J132" s="4" t="s">
        <v>154</v>
      </c>
    </row>
    <row r="133" spans="1:10" x14ac:dyDescent="0.55000000000000004">
      <c r="A133" s="14"/>
      <c r="B133" s="23">
        <v>709</v>
      </c>
      <c r="C133" s="24" t="s">
        <v>158</v>
      </c>
      <c r="D133" s="24" t="s">
        <v>148</v>
      </c>
      <c r="E133" s="25">
        <v>709</v>
      </c>
      <c r="F133" s="24" t="str">
        <f t="shared" si="1"/>
        <v>709@カザフスタン</v>
      </c>
      <c r="G133" s="26">
        <v>120000</v>
      </c>
      <c r="H133" s="27" t="s">
        <v>207</v>
      </c>
      <c r="I133" s="26">
        <v>350000</v>
      </c>
      <c r="J133" s="4" t="s">
        <v>149</v>
      </c>
    </row>
    <row r="134" spans="1:10" x14ac:dyDescent="0.55000000000000004">
      <c r="A134" s="14"/>
      <c r="B134" s="23">
        <v>710</v>
      </c>
      <c r="C134" s="24" t="s">
        <v>159</v>
      </c>
      <c r="D134" s="24" t="s">
        <v>148</v>
      </c>
      <c r="E134" s="25">
        <v>710</v>
      </c>
      <c r="F134" s="24" t="str">
        <f t="shared" ref="F134:F174" si="2">B134&amp;"@"&amp;C134</f>
        <v>710@ウクライナ</v>
      </c>
      <c r="G134" s="26">
        <v>120000</v>
      </c>
      <c r="H134" s="27" t="s">
        <v>207</v>
      </c>
      <c r="I134" s="26">
        <v>350000</v>
      </c>
      <c r="J134" s="4" t="s">
        <v>149</v>
      </c>
    </row>
    <row r="135" spans="1:10" x14ac:dyDescent="0.55000000000000004">
      <c r="A135" s="14"/>
      <c r="B135" s="23">
        <v>711</v>
      </c>
      <c r="C135" s="24" t="s">
        <v>160</v>
      </c>
      <c r="D135" s="24" t="s">
        <v>148</v>
      </c>
      <c r="E135" s="25">
        <v>711</v>
      </c>
      <c r="F135" s="24" t="str">
        <f t="shared" si="2"/>
        <v>711@ウズベキスタン</v>
      </c>
      <c r="G135" s="26">
        <v>120000</v>
      </c>
      <c r="H135" s="27" t="s">
        <v>207</v>
      </c>
      <c r="I135" s="26">
        <v>350000</v>
      </c>
      <c r="J135" s="4" t="s">
        <v>149</v>
      </c>
    </row>
    <row r="136" spans="1:10" x14ac:dyDescent="0.55000000000000004">
      <c r="A136" s="14"/>
      <c r="B136" s="23">
        <v>712</v>
      </c>
      <c r="C136" s="24" t="s">
        <v>161</v>
      </c>
      <c r="D136" s="24" t="s">
        <v>148</v>
      </c>
      <c r="E136" s="25">
        <v>712</v>
      </c>
      <c r="F136" s="24" t="str">
        <f t="shared" si="2"/>
        <v>712@クロアチア</v>
      </c>
      <c r="G136" s="26">
        <v>120000</v>
      </c>
      <c r="H136" s="27" t="s">
        <v>207</v>
      </c>
      <c r="I136" s="26">
        <v>350000</v>
      </c>
      <c r="J136" s="4" t="s">
        <v>154</v>
      </c>
    </row>
    <row r="137" spans="1:10" x14ac:dyDescent="0.55000000000000004">
      <c r="A137" s="14"/>
      <c r="B137" s="23">
        <v>713</v>
      </c>
      <c r="C137" s="24" t="s">
        <v>162</v>
      </c>
      <c r="D137" s="24" t="s">
        <v>148</v>
      </c>
      <c r="E137" s="25">
        <v>713</v>
      </c>
      <c r="F137" s="24" t="str">
        <f t="shared" si="2"/>
        <v>713@チェコ</v>
      </c>
      <c r="G137" s="26">
        <v>120000</v>
      </c>
      <c r="H137" s="27" t="s">
        <v>207</v>
      </c>
      <c r="I137" s="26">
        <v>350000</v>
      </c>
      <c r="J137" s="4" t="s">
        <v>154</v>
      </c>
    </row>
    <row r="138" spans="1:10" x14ac:dyDescent="0.55000000000000004">
      <c r="A138" s="14"/>
      <c r="B138" s="23">
        <v>714</v>
      </c>
      <c r="C138" s="24" t="s">
        <v>163</v>
      </c>
      <c r="D138" s="24" t="s">
        <v>148</v>
      </c>
      <c r="E138" s="25">
        <v>714</v>
      </c>
      <c r="F138" s="24" t="str">
        <f t="shared" si="2"/>
        <v>714@デンマーク</v>
      </c>
      <c r="G138" s="26">
        <v>160000</v>
      </c>
      <c r="H138" s="27" t="s">
        <v>207</v>
      </c>
      <c r="I138" s="26">
        <v>350000</v>
      </c>
    </row>
    <row r="139" spans="1:10" x14ac:dyDescent="0.55000000000000004">
      <c r="A139" s="14"/>
      <c r="B139" s="23">
        <v>715</v>
      </c>
      <c r="C139" s="24" t="s">
        <v>164</v>
      </c>
      <c r="D139" s="24" t="s">
        <v>148</v>
      </c>
      <c r="E139" s="25">
        <v>715</v>
      </c>
      <c r="F139" s="24" t="str">
        <f t="shared" si="2"/>
        <v>715@フィンランド</v>
      </c>
      <c r="G139" s="26">
        <v>160000</v>
      </c>
      <c r="H139" s="27" t="s">
        <v>207</v>
      </c>
      <c r="I139" s="26">
        <v>350000</v>
      </c>
    </row>
    <row r="140" spans="1:10" x14ac:dyDescent="0.55000000000000004">
      <c r="A140" s="14"/>
      <c r="B140" s="23">
        <v>716</v>
      </c>
      <c r="C140" s="24" t="s">
        <v>165</v>
      </c>
      <c r="D140" s="24" t="s">
        <v>148</v>
      </c>
      <c r="E140" s="25">
        <v>716</v>
      </c>
      <c r="F140" s="24" t="str">
        <f t="shared" si="2"/>
        <v>716@フランス</v>
      </c>
      <c r="G140" s="26">
        <v>160000</v>
      </c>
      <c r="H140" s="27" t="s">
        <v>207</v>
      </c>
      <c r="I140" s="26">
        <v>350000</v>
      </c>
    </row>
    <row r="141" spans="1:10" x14ac:dyDescent="0.55000000000000004">
      <c r="A141" s="14"/>
      <c r="B141" s="23">
        <v>717</v>
      </c>
      <c r="C141" s="24" t="s">
        <v>166</v>
      </c>
      <c r="D141" s="24" t="s">
        <v>148</v>
      </c>
      <c r="E141" s="25">
        <v>717</v>
      </c>
      <c r="F141" s="24" t="str">
        <f t="shared" si="2"/>
        <v>717@ドイツ</v>
      </c>
      <c r="G141" s="26">
        <v>160000</v>
      </c>
      <c r="H141" s="27" t="s">
        <v>207</v>
      </c>
      <c r="I141" s="26">
        <v>350000</v>
      </c>
    </row>
    <row r="142" spans="1:10" x14ac:dyDescent="0.55000000000000004">
      <c r="A142" s="14"/>
      <c r="B142" s="23">
        <v>718</v>
      </c>
      <c r="C142" s="24" t="s">
        <v>167</v>
      </c>
      <c r="D142" s="24" t="s">
        <v>148</v>
      </c>
      <c r="E142" s="25">
        <v>718</v>
      </c>
      <c r="F142" s="24" t="str">
        <f t="shared" si="2"/>
        <v>718@ギリシャ</v>
      </c>
      <c r="G142" s="26">
        <v>160000</v>
      </c>
      <c r="H142" s="27" t="s">
        <v>207</v>
      </c>
      <c r="I142" s="26">
        <v>350000</v>
      </c>
    </row>
    <row r="143" spans="1:10" x14ac:dyDescent="0.55000000000000004">
      <c r="A143" s="14"/>
      <c r="B143" s="23">
        <v>719</v>
      </c>
      <c r="C143" s="24" t="s">
        <v>168</v>
      </c>
      <c r="D143" s="24" t="s">
        <v>148</v>
      </c>
      <c r="E143" s="25">
        <v>719</v>
      </c>
      <c r="F143" s="24" t="str">
        <f t="shared" si="2"/>
        <v>719@ハンガリー</v>
      </c>
      <c r="G143" s="26">
        <v>120000</v>
      </c>
      <c r="H143" s="27" t="s">
        <v>207</v>
      </c>
      <c r="I143" s="26">
        <v>350000</v>
      </c>
      <c r="J143" s="4" t="s">
        <v>154</v>
      </c>
    </row>
    <row r="144" spans="1:10" x14ac:dyDescent="0.55000000000000004">
      <c r="A144" s="14"/>
      <c r="B144" s="23">
        <v>720</v>
      </c>
      <c r="C144" s="24" t="s">
        <v>169</v>
      </c>
      <c r="D144" s="24" t="s">
        <v>148</v>
      </c>
      <c r="E144" s="25">
        <v>720</v>
      </c>
      <c r="F144" s="24" t="str">
        <f t="shared" si="2"/>
        <v>720@アイスランド</v>
      </c>
      <c r="G144" s="26">
        <v>160000</v>
      </c>
      <c r="H144" s="27" t="s">
        <v>207</v>
      </c>
      <c r="I144" s="26">
        <v>350000</v>
      </c>
    </row>
    <row r="145" spans="1:10" x14ac:dyDescent="0.55000000000000004">
      <c r="A145" s="14"/>
      <c r="B145" s="23">
        <v>721</v>
      </c>
      <c r="C145" s="24" t="s">
        <v>170</v>
      </c>
      <c r="D145" s="24" t="s">
        <v>148</v>
      </c>
      <c r="E145" s="25">
        <v>721</v>
      </c>
      <c r="F145" s="24" t="str">
        <f t="shared" si="2"/>
        <v>721@アイルランド</v>
      </c>
      <c r="G145" s="26">
        <v>160000</v>
      </c>
      <c r="H145" s="27" t="s">
        <v>207</v>
      </c>
      <c r="I145" s="26">
        <v>350000</v>
      </c>
    </row>
    <row r="146" spans="1:10" x14ac:dyDescent="0.55000000000000004">
      <c r="A146" s="14"/>
      <c r="B146" s="23">
        <v>722</v>
      </c>
      <c r="C146" s="24" t="s">
        <v>171</v>
      </c>
      <c r="D146" s="24" t="s">
        <v>148</v>
      </c>
      <c r="E146" s="25">
        <v>722</v>
      </c>
      <c r="F146" s="24" t="str">
        <f t="shared" si="2"/>
        <v>722@イタリア</v>
      </c>
      <c r="G146" s="26">
        <v>160000</v>
      </c>
      <c r="H146" s="27" t="s">
        <v>207</v>
      </c>
      <c r="I146" s="26">
        <v>350000</v>
      </c>
    </row>
    <row r="147" spans="1:10" x14ac:dyDescent="0.55000000000000004">
      <c r="A147" s="14"/>
      <c r="B147" s="23">
        <v>723</v>
      </c>
      <c r="C147" s="43" t="s">
        <v>172</v>
      </c>
      <c r="D147" s="24" t="s">
        <v>148</v>
      </c>
      <c r="E147" s="25">
        <v>723</v>
      </c>
      <c r="F147" s="24" t="str">
        <f t="shared" si="2"/>
        <v>723@ルクセンブルク</v>
      </c>
      <c r="G147" s="26">
        <v>160000</v>
      </c>
      <c r="H147" s="27" t="s">
        <v>207</v>
      </c>
      <c r="I147" s="26">
        <v>350000</v>
      </c>
    </row>
    <row r="148" spans="1:10" x14ac:dyDescent="0.55000000000000004">
      <c r="A148" s="14"/>
      <c r="B148" s="23">
        <v>724</v>
      </c>
      <c r="C148" s="24" t="s">
        <v>173</v>
      </c>
      <c r="D148" s="24" t="s">
        <v>148</v>
      </c>
      <c r="E148" s="25">
        <v>724</v>
      </c>
      <c r="F148" s="24" t="str">
        <f t="shared" si="2"/>
        <v>724@マルタ</v>
      </c>
      <c r="G148" s="26">
        <v>160000</v>
      </c>
      <c r="H148" s="27" t="s">
        <v>207</v>
      </c>
      <c r="I148" s="26">
        <v>350000</v>
      </c>
    </row>
    <row r="149" spans="1:10" x14ac:dyDescent="0.55000000000000004">
      <c r="A149" s="14"/>
      <c r="B149" s="42">
        <v>725</v>
      </c>
      <c r="C149" s="43" t="s">
        <v>174</v>
      </c>
      <c r="D149" s="24" t="s">
        <v>148</v>
      </c>
      <c r="E149" s="25">
        <v>725</v>
      </c>
      <c r="F149" s="24" t="str">
        <f t="shared" si="2"/>
        <v>725@北マケドニア</v>
      </c>
      <c r="G149" s="26">
        <v>120000</v>
      </c>
      <c r="H149" s="27" t="s">
        <v>207</v>
      </c>
      <c r="I149" s="26">
        <v>350000</v>
      </c>
      <c r="J149" s="4" t="s">
        <v>149</v>
      </c>
    </row>
    <row r="150" spans="1:10" x14ac:dyDescent="0.55000000000000004">
      <c r="A150" s="14"/>
      <c r="B150" s="23">
        <v>726</v>
      </c>
      <c r="C150" s="24" t="s">
        <v>175</v>
      </c>
      <c r="D150" s="24" t="s">
        <v>148</v>
      </c>
      <c r="E150" s="25">
        <v>726</v>
      </c>
      <c r="F150" s="24" t="str">
        <f t="shared" si="2"/>
        <v>726@オランダ</v>
      </c>
      <c r="G150" s="26">
        <v>160000</v>
      </c>
      <c r="H150" s="27" t="s">
        <v>207</v>
      </c>
      <c r="I150" s="26">
        <v>350000</v>
      </c>
    </row>
    <row r="151" spans="1:10" x14ac:dyDescent="0.55000000000000004">
      <c r="A151" s="14"/>
      <c r="B151" s="23">
        <v>727</v>
      </c>
      <c r="C151" s="24" t="s">
        <v>176</v>
      </c>
      <c r="D151" s="24" t="s">
        <v>148</v>
      </c>
      <c r="E151" s="25">
        <v>727</v>
      </c>
      <c r="F151" s="24" t="str">
        <f t="shared" si="2"/>
        <v>727@ノルウェー</v>
      </c>
      <c r="G151" s="26">
        <v>160000</v>
      </c>
      <c r="H151" s="27" t="s">
        <v>207</v>
      </c>
      <c r="I151" s="26">
        <v>350000</v>
      </c>
    </row>
    <row r="152" spans="1:10" x14ac:dyDescent="0.55000000000000004">
      <c r="A152" s="14"/>
      <c r="B152" s="23">
        <v>728</v>
      </c>
      <c r="C152" s="24" t="s">
        <v>177</v>
      </c>
      <c r="D152" s="24" t="s">
        <v>148</v>
      </c>
      <c r="E152" s="25">
        <v>728</v>
      </c>
      <c r="F152" s="24" t="str">
        <f t="shared" si="2"/>
        <v>728@ポーランド</v>
      </c>
      <c r="G152" s="26">
        <v>120000</v>
      </c>
      <c r="H152" s="27" t="s">
        <v>207</v>
      </c>
      <c r="I152" s="26">
        <v>350000</v>
      </c>
      <c r="J152" s="4" t="s">
        <v>154</v>
      </c>
    </row>
    <row r="153" spans="1:10" x14ac:dyDescent="0.55000000000000004">
      <c r="A153" s="14"/>
      <c r="B153" s="23">
        <v>729</v>
      </c>
      <c r="C153" s="24" t="s">
        <v>178</v>
      </c>
      <c r="D153" s="24" t="s">
        <v>148</v>
      </c>
      <c r="E153" s="25">
        <v>729</v>
      </c>
      <c r="F153" s="24" t="str">
        <f t="shared" si="2"/>
        <v>729@ポルトガル</v>
      </c>
      <c r="G153" s="26">
        <v>160000</v>
      </c>
      <c r="H153" s="27" t="s">
        <v>207</v>
      </c>
      <c r="I153" s="26">
        <v>350000</v>
      </c>
    </row>
    <row r="154" spans="1:10" x14ac:dyDescent="0.55000000000000004">
      <c r="A154" s="14"/>
      <c r="B154" s="23">
        <v>730</v>
      </c>
      <c r="C154" s="24" t="s">
        <v>179</v>
      </c>
      <c r="D154" s="24" t="s">
        <v>148</v>
      </c>
      <c r="E154" s="25">
        <v>730</v>
      </c>
      <c r="F154" s="24" t="str">
        <f t="shared" si="2"/>
        <v>730@ルーマニア</v>
      </c>
      <c r="G154" s="26">
        <v>120000</v>
      </c>
      <c r="H154" s="27" t="s">
        <v>207</v>
      </c>
      <c r="I154" s="26">
        <v>350000</v>
      </c>
      <c r="J154" s="4" t="s">
        <v>154</v>
      </c>
    </row>
    <row r="155" spans="1:10" x14ac:dyDescent="0.55000000000000004">
      <c r="A155" s="14"/>
      <c r="B155" s="23">
        <v>731</v>
      </c>
      <c r="C155" s="24" t="s">
        <v>180</v>
      </c>
      <c r="D155" s="24" t="s">
        <v>148</v>
      </c>
      <c r="E155" s="25">
        <v>731</v>
      </c>
      <c r="F155" s="24" t="str">
        <f t="shared" si="2"/>
        <v>731@ロシア</v>
      </c>
      <c r="G155" s="26">
        <v>160000</v>
      </c>
      <c r="H155" s="27" t="s">
        <v>207</v>
      </c>
      <c r="I155" s="26">
        <v>350000</v>
      </c>
    </row>
    <row r="156" spans="1:10" x14ac:dyDescent="0.55000000000000004">
      <c r="A156" s="14"/>
      <c r="B156" s="23">
        <v>732</v>
      </c>
      <c r="C156" s="24" t="s">
        <v>181</v>
      </c>
      <c r="D156" s="24" t="s">
        <v>148</v>
      </c>
      <c r="E156" s="25">
        <v>732</v>
      </c>
      <c r="F156" s="24" t="str">
        <f t="shared" si="2"/>
        <v>732@スロバキア</v>
      </c>
      <c r="G156" s="26">
        <v>120000</v>
      </c>
      <c r="H156" s="27" t="s">
        <v>207</v>
      </c>
      <c r="I156" s="26">
        <v>350000</v>
      </c>
      <c r="J156" s="4" t="s">
        <v>154</v>
      </c>
    </row>
    <row r="157" spans="1:10" x14ac:dyDescent="0.55000000000000004">
      <c r="A157" s="14"/>
      <c r="B157" s="23">
        <v>733</v>
      </c>
      <c r="C157" s="24" t="s">
        <v>182</v>
      </c>
      <c r="D157" s="24" t="s">
        <v>148</v>
      </c>
      <c r="E157" s="25">
        <v>733</v>
      </c>
      <c r="F157" s="24" t="str">
        <f t="shared" si="2"/>
        <v>733@スロベニア</v>
      </c>
      <c r="G157" s="26">
        <v>120000</v>
      </c>
      <c r="H157" s="27" t="s">
        <v>207</v>
      </c>
      <c r="I157" s="26">
        <v>350000</v>
      </c>
      <c r="J157" s="4" t="s">
        <v>154</v>
      </c>
    </row>
    <row r="158" spans="1:10" x14ac:dyDescent="0.55000000000000004">
      <c r="A158" s="14"/>
      <c r="B158" s="23">
        <v>734</v>
      </c>
      <c r="C158" s="24" t="s">
        <v>183</v>
      </c>
      <c r="D158" s="24" t="s">
        <v>148</v>
      </c>
      <c r="E158" s="25">
        <v>734</v>
      </c>
      <c r="F158" s="24" t="str">
        <f t="shared" si="2"/>
        <v>734@スペイン</v>
      </c>
      <c r="G158" s="26">
        <v>160000</v>
      </c>
      <c r="H158" s="27" t="s">
        <v>207</v>
      </c>
      <c r="I158" s="26">
        <v>350000</v>
      </c>
    </row>
    <row r="159" spans="1:10" x14ac:dyDescent="0.55000000000000004">
      <c r="A159" s="14"/>
      <c r="B159" s="23">
        <v>735</v>
      </c>
      <c r="C159" s="24" t="s">
        <v>184</v>
      </c>
      <c r="D159" s="24" t="s">
        <v>148</v>
      </c>
      <c r="E159" s="25">
        <v>735</v>
      </c>
      <c r="F159" s="24" t="str">
        <f t="shared" si="2"/>
        <v>735@スウェーデン</v>
      </c>
      <c r="G159" s="26">
        <v>160000</v>
      </c>
      <c r="H159" s="27" t="s">
        <v>207</v>
      </c>
      <c r="I159" s="26">
        <v>350000</v>
      </c>
    </row>
    <row r="160" spans="1:10" x14ac:dyDescent="0.55000000000000004">
      <c r="A160" s="14"/>
      <c r="B160" s="23">
        <v>736</v>
      </c>
      <c r="C160" s="24" t="s">
        <v>185</v>
      </c>
      <c r="D160" s="24" t="s">
        <v>148</v>
      </c>
      <c r="E160" s="25">
        <v>736</v>
      </c>
      <c r="F160" s="24" t="str">
        <f t="shared" si="2"/>
        <v>736@スイス</v>
      </c>
      <c r="G160" s="26">
        <v>160000</v>
      </c>
      <c r="H160" s="27" t="s">
        <v>207</v>
      </c>
      <c r="I160" s="26">
        <v>350000</v>
      </c>
    </row>
    <row r="161" spans="1:10" x14ac:dyDescent="0.55000000000000004">
      <c r="A161" s="14"/>
      <c r="B161" s="23">
        <v>737</v>
      </c>
      <c r="C161" s="24" t="s">
        <v>186</v>
      </c>
      <c r="D161" s="24" t="s">
        <v>148</v>
      </c>
      <c r="E161" s="25">
        <v>737</v>
      </c>
      <c r="F161" s="24" t="str">
        <f t="shared" si="2"/>
        <v>737@英国</v>
      </c>
      <c r="G161" s="26">
        <v>160000</v>
      </c>
      <c r="H161" s="27" t="s">
        <v>207</v>
      </c>
      <c r="I161" s="26">
        <v>350000</v>
      </c>
    </row>
    <row r="162" spans="1:10" x14ac:dyDescent="0.55000000000000004">
      <c r="A162" s="14"/>
      <c r="B162" s="23">
        <v>738</v>
      </c>
      <c r="C162" s="24" t="s">
        <v>187</v>
      </c>
      <c r="D162" s="24" t="s">
        <v>148</v>
      </c>
      <c r="E162" s="25">
        <v>738</v>
      </c>
      <c r="F162" s="24" t="str">
        <f t="shared" si="2"/>
        <v>738@セルビア</v>
      </c>
      <c r="G162" s="26">
        <v>120000</v>
      </c>
      <c r="H162" s="27" t="s">
        <v>207</v>
      </c>
      <c r="I162" s="26">
        <v>350000</v>
      </c>
      <c r="J162" s="4" t="s">
        <v>154</v>
      </c>
    </row>
    <row r="163" spans="1:10" ht="13.5" customHeight="1" x14ac:dyDescent="0.55000000000000004">
      <c r="A163" s="14"/>
      <c r="B163" s="23">
        <v>739</v>
      </c>
      <c r="C163" s="24" t="s">
        <v>188</v>
      </c>
      <c r="D163" s="24" t="s">
        <v>148</v>
      </c>
      <c r="E163" s="25">
        <v>739</v>
      </c>
      <c r="F163" s="24" t="str">
        <f t="shared" si="2"/>
        <v>739@ボスニア・ヘルツェゴビナ</v>
      </c>
      <c r="G163" s="26">
        <v>120000</v>
      </c>
      <c r="H163" s="27" t="s">
        <v>207</v>
      </c>
      <c r="I163" s="26">
        <v>350000</v>
      </c>
      <c r="J163" s="4" t="s">
        <v>154</v>
      </c>
    </row>
    <row r="164" spans="1:10" x14ac:dyDescent="0.55000000000000004">
      <c r="A164" s="14"/>
      <c r="B164" s="23">
        <v>740</v>
      </c>
      <c r="C164" s="24" t="s">
        <v>189</v>
      </c>
      <c r="D164" s="24" t="s">
        <v>148</v>
      </c>
      <c r="E164" s="25">
        <v>740</v>
      </c>
      <c r="F164" s="24" t="str">
        <f t="shared" si="2"/>
        <v>740@キルギス</v>
      </c>
      <c r="G164" s="26">
        <v>120000</v>
      </c>
      <c r="H164" s="27" t="s">
        <v>207</v>
      </c>
      <c r="I164" s="26">
        <v>350000</v>
      </c>
      <c r="J164" s="4" t="s">
        <v>149</v>
      </c>
    </row>
    <row r="165" spans="1:10" x14ac:dyDescent="0.55000000000000004">
      <c r="A165" s="14"/>
      <c r="B165" s="23">
        <v>741</v>
      </c>
      <c r="C165" s="24" t="s">
        <v>190</v>
      </c>
      <c r="D165" s="24" t="s">
        <v>148</v>
      </c>
      <c r="E165" s="25">
        <v>741</v>
      </c>
      <c r="F165" s="24" t="str">
        <f t="shared" si="2"/>
        <v>741@タジキスタン</v>
      </c>
      <c r="G165" s="26">
        <v>120000</v>
      </c>
      <c r="H165" s="27" t="s">
        <v>207</v>
      </c>
      <c r="I165" s="26">
        <v>350000</v>
      </c>
      <c r="J165" s="4" t="s">
        <v>154</v>
      </c>
    </row>
    <row r="166" spans="1:10" x14ac:dyDescent="0.55000000000000004">
      <c r="A166" s="14"/>
      <c r="B166" s="23">
        <v>742</v>
      </c>
      <c r="C166" s="24" t="s">
        <v>191</v>
      </c>
      <c r="D166" s="24" t="s">
        <v>148</v>
      </c>
      <c r="E166" s="25">
        <v>742</v>
      </c>
      <c r="F166" s="24" t="str">
        <f t="shared" si="2"/>
        <v>742@モンテネグロ</v>
      </c>
      <c r="G166" s="26">
        <v>120000</v>
      </c>
      <c r="H166" s="27" t="s">
        <v>207</v>
      </c>
      <c r="I166" s="26">
        <v>350000</v>
      </c>
      <c r="J166" s="4" t="s">
        <v>154</v>
      </c>
    </row>
    <row r="167" spans="1:10" x14ac:dyDescent="0.55000000000000004">
      <c r="A167" s="14"/>
      <c r="B167" s="23">
        <v>743</v>
      </c>
      <c r="C167" s="24" t="s">
        <v>192</v>
      </c>
      <c r="D167" s="24" t="s">
        <v>148</v>
      </c>
      <c r="E167" s="25">
        <v>743</v>
      </c>
      <c r="F167" s="24" t="str">
        <f t="shared" si="2"/>
        <v>743@アゼルバイジャン</v>
      </c>
      <c r="G167" s="26">
        <v>120000</v>
      </c>
      <c r="H167" s="27" t="s">
        <v>207</v>
      </c>
      <c r="I167" s="26">
        <v>350000</v>
      </c>
      <c r="J167" s="4" t="s">
        <v>149</v>
      </c>
    </row>
    <row r="168" spans="1:10" x14ac:dyDescent="0.55000000000000004">
      <c r="A168" s="14"/>
      <c r="B168" s="23">
        <v>744</v>
      </c>
      <c r="C168" s="24" t="s">
        <v>193</v>
      </c>
      <c r="D168" s="24" t="s">
        <v>148</v>
      </c>
      <c r="E168" s="25">
        <v>744</v>
      </c>
      <c r="F168" s="24" t="str">
        <f t="shared" si="2"/>
        <v>744@リヒテンシュタイン</v>
      </c>
      <c r="G168" s="26">
        <v>160000</v>
      </c>
      <c r="H168" s="27" t="s">
        <v>207</v>
      </c>
      <c r="I168" s="26">
        <v>350000</v>
      </c>
    </row>
    <row r="169" spans="1:10" x14ac:dyDescent="0.55000000000000004">
      <c r="A169" s="14"/>
      <c r="B169" s="23">
        <v>745</v>
      </c>
      <c r="C169" s="43" t="s">
        <v>194</v>
      </c>
      <c r="D169" s="24" t="s">
        <v>148</v>
      </c>
      <c r="E169" s="25">
        <v>745</v>
      </c>
      <c r="F169" s="24" t="str">
        <f t="shared" si="2"/>
        <v>745@ジョージア</v>
      </c>
      <c r="G169" s="26">
        <v>120000</v>
      </c>
      <c r="H169" s="27" t="s">
        <v>207</v>
      </c>
      <c r="I169" s="26">
        <v>350000</v>
      </c>
      <c r="J169" s="4" t="s">
        <v>149</v>
      </c>
    </row>
    <row r="170" spans="1:10" x14ac:dyDescent="0.55000000000000004">
      <c r="A170" s="14"/>
      <c r="B170" s="42">
        <v>746</v>
      </c>
      <c r="C170" s="43" t="s">
        <v>195</v>
      </c>
      <c r="D170" s="24" t="s">
        <v>148</v>
      </c>
      <c r="E170" s="25">
        <v>746</v>
      </c>
      <c r="F170" s="24" t="str">
        <f t="shared" si="2"/>
        <v>746@アルメニア</v>
      </c>
      <c r="G170" s="26">
        <v>120000</v>
      </c>
      <c r="H170" s="27" t="s">
        <v>207</v>
      </c>
      <c r="I170" s="26">
        <v>350000</v>
      </c>
      <c r="J170" s="4" t="s">
        <v>149</v>
      </c>
    </row>
    <row r="171" spans="1:10" x14ac:dyDescent="0.55000000000000004">
      <c r="A171" s="14"/>
      <c r="B171" s="50">
        <v>747</v>
      </c>
      <c r="C171" s="43" t="s">
        <v>196</v>
      </c>
      <c r="D171" s="24" t="s">
        <v>148</v>
      </c>
      <c r="E171" s="25">
        <v>747</v>
      </c>
      <c r="F171" s="24" t="str">
        <f t="shared" si="2"/>
        <v>747@コソボ</v>
      </c>
      <c r="G171" s="26">
        <v>120000</v>
      </c>
      <c r="H171" s="27" t="s">
        <v>207</v>
      </c>
      <c r="I171" s="26">
        <v>350000</v>
      </c>
      <c r="J171" s="4" t="s">
        <v>154</v>
      </c>
    </row>
    <row r="172" spans="1:10" x14ac:dyDescent="0.55000000000000004">
      <c r="A172" s="14"/>
      <c r="B172" s="50">
        <v>748</v>
      </c>
      <c r="C172" s="43" t="s">
        <v>197</v>
      </c>
      <c r="D172" s="24" t="s">
        <v>148</v>
      </c>
      <c r="E172" s="25">
        <v>748</v>
      </c>
      <c r="F172" s="24" t="str">
        <f t="shared" si="2"/>
        <v>748@トルクメニスタン</v>
      </c>
      <c r="G172" s="26">
        <v>120000</v>
      </c>
      <c r="H172" s="27" t="s">
        <v>207</v>
      </c>
      <c r="I172" s="26">
        <v>350000</v>
      </c>
      <c r="J172" s="4" t="s">
        <v>154</v>
      </c>
    </row>
    <row r="173" spans="1:10" x14ac:dyDescent="0.55000000000000004">
      <c r="A173" s="14"/>
      <c r="B173" s="38">
        <v>749</v>
      </c>
      <c r="C173" s="45" t="s">
        <v>198</v>
      </c>
      <c r="D173" s="24" t="s">
        <v>148</v>
      </c>
      <c r="E173" s="25">
        <v>749</v>
      </c>
      <c r="F173" s="24" t="str">
        <f t="shared" si="2"/>
        <v>749@モルドバ</v>
      </c>
      <c r="G173" s="26">
        <v>120000</v>
      </c>
      <c r="H173" s="27" t="s">
        <v>207</v>
      </c>
      <c r="I173" s="26">
        <v>350000</v>
      </c>
      <c r="J173" s="4" t="s">
        <v>154</v>
      </c>
    </row>
    <row r="174" spans="1:10" x14ac:dyDescent="0.55000000000000004">
      <c r="A174" s="36"/>
      <c r="B174" s="40">
        <v>750</v>
      </c>
      <c r="C174" s="41" t="s">
        <v>199</v>
      </c>
      <c r="D174" s="30" t="s">
        <v>148</v>
      </c>
      <c r="E174" s="31">
        <v>750</v>
      </c>
      <c r="F174" s="30" t="str">
        <f t="shared" si="2"/>
        <v>750@キプロス</v>
      </c>
      <c r="G174" s="32">
        <v>160000</v>
      </c>
      <c r="H174" s="33" t="s">
        <v>207</v>
      </c>
      <c r="I174" s="32">
        <v>350000</v>
      </c>
    </row>
    <row r="175" spans="1:10" ht="13.5" customHeight="1" x14ac:dyDescent="0.55000000000000004">
      <c r="A175" s="36" t="s">
        <v>200</v>
      </c>
      <c r="B175" s="51" t="s">
        <v>201</v>
      </c>
      <c r="C175" s="46"/>
      <c r="E175" s="4" t="s">
        <v>202</v>
      </c>
    </row>
  </sheetData>
  <sheetProtection autoFilter="0"/>
  <autoFilter ref="A2:WVJ175" xr:uid="{00000000-0001-0000-0000-000000000000}"/>
  <phoneticPr fontId="1"/>
  <printOptions horizontalCentered="1"/>
  <pageMargins left="0.98425196850393704" right="0.98425196850393704" top="0.98425196850393704" bottom="0.39370078740157483" header="0.51181102362204722" footer="0.11811023622047245"/>
  <pageSetup paperSize="9" scale="72" fitToHeight="0" orientation="portrait" horizontalDpi="300" verticalDpi="300" copies="3" r:id="rId1"/>
  <headerFooter alignWithMargins="0">
    <oddHeader>&amp;C&amp;"ＭＳ Ｐゴシック,太字"&amp;12海外留学支援制度（協定派遣・協定受入）　国・地域コード表</oddHeader>
    <oddFooter>&amp;C&amp;P／&amp;N</oddFooter>
  </headerFooter>
  <rowBreaks count="2" manualBreakCount="2">
    <brk id="65" max="7" man="1"/>
    <brk id="12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【様式A】奨学金等計算書</vt:lpstr>
      <vt:lpstr>【様式A】記入例</vt:lpstr>
      <vt:lpstr>98 国・地域・単価リスト</vt:lpstr>
      <vt:lpstr>非表示)国・地域コード </vt:lpstr>
      <vt:lpstr>【様式A】記入例!Print_Area</vt:lpstr>
      <vt:lpstr>【様式A】奨学金等計算書!Print_Area</vt:lpstr>
      <vt:lpstr>'98 国・地域・単価リスト'!Print_Area</vt:lpstr>
      <vt:lpstr>'非表示)国・地域コード '!Print_Area</vt:lpstr>
      <vt:lpstr>'98 国・地域・単価リスト'!Print_Titles</vt:lpstr>
      <vt:lpstr>'非表示)国・地域コード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2024-06-10T08:19:36Z</dcterms:created>
  <dcterms:modified xsi:type="dcterms:W3CDTF">2025-06-20T02:08:26Z</dcterms:modified>
</cp:coreProperties>
</file>