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ILKYWAY\user\技術振興\07新しい産業づくり・プロジェクト補助金\02プロジェクト補助金\R7\02募集（R6末起案）\01_HPダウンロード用\"/>
    </mc:Choice>
  </mc:AlternateContent>
  <xr:revisionPtr revIDLastSave="0" documentId="13_ncr:1_{CC6D8055-A2FF-47E9-B9C4-468B972D874D}" xr6:coauthVersionLast="47" xr6:coauthVersionMax="47" xr10:uidLastSave="{00000000-0000-0000-0000-000000000000}"/>
  <bookViews>
    <workbookView xWindow="2895" yWindow="1455" windowWidth="22995" windowHeight="13245" tabRatio="740" xr2:uid="{00000000-000D-0000-FFFF-FFFF00000000}"/>
  </bookViews>
  <sheets>
    <sheet name="第１号別紙１別添１（様式6_7兼用）" sheetId="4" r:id="rId1"/>
    <sheet name="様式第１号の別紙１の別添２" sheetId="3" r:id="rId2"/>
    <sheet name="様式第７号の別紙２" sheetId="5" r:id="rId3"/>
    <sheet name="様式第７号の別紙３" sheetId="6" r:id="rId4"/>
  </sheets>
  <definedNames>
    <definedName name="_xlnm.Print_Area" localSheetId="0">'第１号別紙１別添１（様式6_7兼用）'!$A$1:$K$48</definedName>
    <definedName name="_xlnm.Print_Area" localSheetId="1">様式第１号の別紙１の別添２!$A$1:$C$19</definedName>
    <definedName name="_xlnm.Print_Area" localSheetId="2">様式第７号の別紙２!$A$1:$F$26</definedName>
    <definedName name="_xlnm.Print_Area" localSheetId="3">様式第７号の別紙３!$A$1:$M$15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M3" i="4"/>
  <c r="J43" i="4" l="1"/>
  <c r="J39" i="4"/>
  <c r="J35" i="4"/>
  <c r="J31" i="4"/>
  <c r="J27" i="4"/>
  <c r="J23" i="4"/>
  <c r="J19" i="4"/>
  <c r="J15" i="4"/>
  <c r="I7" i="5"/>
  <c r="F5" i="5"/>
  <c r="C25" i="5"/>
  <c r="C23" i="5"/>
  <c r="C22" i="5"/>
  <c r="C7" i="6"/>
  <c r="C5" i="6"/>
  <c r="C4" i="6"/>
  <c r="C16" i="5"/>
  <c r="C15" i="5"/>
  <c r="B5" i="4"/>
  <c r="O42" i="4" l="1"/>
  <c r="P42" i="4" s="1"/>
  <c r="T42" i="4" s="1"/>
  <c r="O41" i="4"/>
  <c r="P41" i="4" s="1"/>
  <c r="T41" i="4" s="1"/>
  <c r="O40" i="4"/>
  <c r="P40" i="4" s="1"/>
  <c r="T40" i="4" s="1"/>
  <c r="T43" i="4" s="1"/>
  <c r="O38" i="4"/>
  <c r="O37" i="4"/>
  <c r="P37" i="4" s="1"/>
  <c r="T37" i="4" s="1"/>
  <c r="O36" i="4"/>
  <c r="P36" i="4" s="1"/>
  <c r="T36" i="4" s="1"/>
  <c r="O34" i="4"/>
  <c r="P34" i="4" s="1"/>
  <c r="T34" i="4" s="1"/>
  <c r="O33" i="4"/>
  <c r="P33" i="4" s="1"/>
  <c r="T33" i="4" s="1"/>
  <c r="O32" i="4"/>
  <c r="P32" i="4" s="1"/>
  <c r="T32" i="4" s="1"/>
  <c r="O30" i="4"/>
  <c r="P30" i="4" s="1"/>
  <c r="T30" i="4" s="1"/>
  <c r="O29" i="4"/>
  <c r="P29" i="4" s="1"/>
  <c r="T29" i="4" s="1"/>
  <c r="O28" i="4"/>
  <c r="P28" i="4" s="1"/>
  <c r="T28" i="4" s="1"/>
  <c r="O26" i="4"/>
  <c r="P26" i="4" s="1"/>
  <c r="T26" i="4" s="1"/>
  <c r="O25" i="4"/>
  <c r="P25" i="4" s="1"/>
  <c r="T25" i="4" s="1"/>
  <c r="O24" i="4"/>
  <c r="P24" i="4" s="1"/>
  <c r="T24" i="4" s="1"/>
  <c r="O22" i="4"/>
  <c r="P22" i="4" s="1"/>
  <c r="T22" i="4" s="1"/>
  <c r="O21" i="4"/>
  <c r="P21" i="4" s="1"/>
  <c r="T21" i="4" s="1"/>
  <c r="O20" i="4"/>
  <c r="P20" i="4" s="1"/>
  <c r="T20" i="4" s="1"/>
  <c r="T23" i="4" s="1"/>
  <c r="O18" i="4"/>
  <c r="P18" i="4" s="1"/>
  <c r="T18" i="4" s="1"/>
  <c r="O17" i="4"/>
  <c r="P17" i="4" s="1"/>
  <c r="T17" i="4" s="1"/>
  <c r="O16" i="4"/>
  <c r="P16" i="4" s="1"/>
  <c r="T16" i="4" s="1"/>
  <c r="T19" i="4" s="1"/>
  <c r="O14" i="4"/>
  <c r="P14" i="4" s="1"/>
  <c r="T14" i="4" s="1"/>
  <c r="O13" i="4"/>
  <c r="P13" i="4" s="1"/>
  <c r="T13" i="4" s="1"/>
  <c r="O12" i="4"/>
  <c r="P12" i="4" s="1"/>
  <c r="T12" i="4" s="1"/>
  <c r="T15" i="4" s="1"/>
  <c r="O10" i="4"/>
  <c r="O9" i="4"/>
  <c r="O8" i="4"/>
  <c r="R5" i="4"/>
  <c r="T27" i="4" l="1"/>
  <c r="T31" i="4"/>
  <c r="P38" i="4"/>
  <c r="T38" i="4" s="1"/>
  <c r="T39" i="4" s="1"/>
  <c r="D15" i="5"/>
  <c r="E15" i="5" s="1"/>
  <c r="O11" i="4"/>
  <c r="D8" i="5" s="1"/>
  <c r="E8" i="5" s="1"/>
  <c r="T35" i="4"/>
  <c r="B19" i="3"/>
  <c r="C5" i="3"/>
  <c r="H9" i="4"/>
  <c r="I9" i="4" s="1"/>
  <c r="N9" i="4" s="1"/>
  <c r="H8" i="4"/>
  <c r="I8" i="4" s="1"/>
  <c r="J8" i="4" s="1"/>
  <c r="H42" i="4"/>
  <c r="I42" i="4" s="1"/>
  <c r="N42" i="4" s="1"/>
  <c r="H41" i="4"/>
  <c r="I41" i="4" s="1"/>
  <c r="N41" i="4" s="1"/>
  <c r="H40" i="4"/>
  <c r="I40" i="4" s="1"/>
  <c r="N40" i="4" s="1"/>
  <c r="H38" i="4"/>
  <c r="I38" i="4" s="1"/>
  <c r="N38" i="4" s="1"/>
  <c r="H37" i="4"/>
  <c r="I37" i="4" s="1"/>
  <c r="N37" i="4" s="1"/>
  <c r="H36" i="4"/>
  <c r="I36" i="4" s="1"/>
  <c r="N36" i="4" s="1"/>
  <c r="H34" i="4"/>
  <c r="I34" i="4" s="1"/>
  <c r="N34" i="4" s="1"/>
  <c r="H33" i="4"/>
  <c r="I33" i="4" s="1"/>
  <c r="N33" i="4" s="1"/>
  <c r="H32" i="4"/>
  <c r="I32" i="4" s="1"/>
  <c r="N32" i="4" s="1"/>
  <c r="N35" i="4" s="1"/>
  <c r="H30" i="4"/>
  <c r="I30" i="4" s="1"/>
  <c r="N30" i="4" s="1"/>
  <c r="H29" i="4"/>
  <c r="I29" i="4" s="1"/>
  <c r="N29" i="4" s="1"/>
  <c r="H28" i="4"/>
  <c r="I28" i="4" s="1"/>
  <c r="N28" i="4" s="1"/>
  <c r="N31" i="4" s="1"/>
  <c r="H26" i="4"/>
  <c r="I26" i="4" s="1"/>
  <c r="N26" i="4" s="1"/>
  <c r="H25" i="4"/>
  <c r="I25" i="4" s="1"/>
  <c r="N25" i="4" s="1"/>
  <c r="H24" i="4"/>
  <c r="I24" i="4" s="1"/>
  <c r="N24" i="4" s="1"/>
  <c r="H22" i="4"/>
  <c r="I22" i="4" s="1"/>
  <c r="N22" i="4" s="1"/>
  <c r="H21" i="4"/>
  <c r="I21" i="4" s="1"/>
  <c r="N21" i="4" s="1"/>
  <c r="H20" i="4"/>
  <c r="I20" i="4" s="1"/>
  <c r="N20" i="4" s="1"/>
  <c r="H18" i="4"/>
  <c r="I18" i="4" s="1"/>
  <c r="N18" i="4" s="1"/>
  <c r="H17" i="4"/>
  <c r="I17" i="4" s="1"/>
  <c r="N17" i="4" s="1"/>
  <c r="H16" i="4"/>
  <c r="I16" i="4" s="1"/>
  <c r="N16" i="4" s="1"/>
  <c r="H14" i="4"/>
  <c r="I14" i="4" s="1"/>
  <c r="N14" i="4" s="1"/>
  <c r="H13" i="4"/>
  <c r="I13" i="4" s="1"/>
  <c r="N13" i="4" s="1"/>
  <c r="H12" i="4"/>
  <c r="I12" i="4" s="1"/>
  <c r="N12" i="4" s="1"/>
  <c r="H10" i="4"/>
  <c r="I10" i="4" s="1"/>
  <c r="N10" i="4" s="1"/>
  <c r="N8" i="4" l="1"/>
  <c r="N11" i="4" s="1"/>
  <c r="N27" i="4"/>
  <c r="N43" i="4"/>
  <c r="N23" i="4"/>
  <c r="N15" i="4"/>
  <c r="N19" i="4"/>
  <c r="N39" i="4"/>
  <c r="I11" i="4"/>
  <c r="H39" i="4"/>
  <c r="X7" i="4"/>
  <c r="J21" i="4" s="1"/>
  <c r="C8" i="5" l="1"/>
  <c r="J11" i="4"/>
  <c r="N44" i="4"/>
  <c r="J25" i="4"/>
  <c r="J42" i="4"/>
  <c r="J32" i="4"/>
  <c r="J18" i="4"/>
  <c r="J30" i="4"/>
  <c r="J17" i="4"/>
  <c r="J40" i="4"/>
  <c r="J29" i="4"/>
  <c r="J16" i="4"/>
  <c r="J41" i="4"/>
  <c r="J38" i="4"/>
  <c r="J28" i="4"/>
  <c r="J14" i="4"/>
  <c r="J36" i="4"/>
  <c r="J10" i="4"/>
  <c r="J22" i="4"/>
  <c r="J20" i="4"/>
  <c r="J37" i="4"/>
  <c r="J26" i="4"/>
  <c r="J12" i="4"/>
  <c r="P10" i="4" s="1"/>
  <c r="T10" i="4" s="1"/>
  <c r="J24" i="4"/>
  <c r="J34" i="4"/>
  <c r="J9" i="4"/>
  <c r="J33" i="4"/>
  <c r="J13" i="4"/>
  <c r="I39" i="4"/>
  <c r="H11" i="4"/>
  <c r="H15" i="4"/>
  <c r="H19" i="4"/>
  <c r="H23" i="4"/>
  <c r="H27" i="4"/>
  <c r="H31" i="4"/>
  <c r="I31" i="4"/>
  <c r="C13" i="5" s="1"/>
  <c r="H35" i="4"/>
  <c r="H43" i="4"/>
  <c r="P8" i="4" l="1"/>
  <c r="T8" i="4" s="1"/>
  <c r="T11" i="4" s="1"/>
  <c r="I43" i="4"/>
  <c r="I35" i="4"/>
  <c r="C14" i="5" s="1"/>
  <c r="I27" i="4"/>
  <c r="C12" i="5" s="1"/>
  <c r="I23" i="4"/>
  <c r="C11" i="5" s="1"/>
  <c r="I19" i="4"/>
  <c r="C10" i="5" s="1"/>
  <c r="I15" i="4"/>
  <c r="C9" i="5" s="1"/>
  <c r="H44" i="4"/>
  <c r="P9" i="4"/>
  <c r="T9" i="4" s="1"/>
  <c r="C17" i="5" l="1"/>
  <c r="O27" i="4"/>
  <c r="D12" i="5" s="1"/>
  <c r="E12" i="5" s="1"/>
  <c r="O23" i="4"/>
  <c r="D11" i="5" s="1"/>
  <c r="E11" i="5" s="1"/>
  <c r="O15" i="4"/>
  <c r="D9" i="5" s="1"/>
  <c r="E9" i="5" s="1"/>
  <c r="P15" i="4"/>
  <c r="V15" i="4" s="1"/>
  <c r="P23" i="4"/>
  <c r="V23" i="4" s="1"/>
  <c r="P39" i="4"/>
  <c r="V39" i="4" s="1"/>
  <c r="P19" i="4"/>
  <c r="V19" i="4" s="1"/>
  <c r="O39" i="4"/>
  <c r="O19" i="4"/>
  <c r="D10" i="5" s="1"/>
  <c r="E10" i="5" s="1"/>
  <c r="P35" i="4"/>
  <c r="V35" i="4" s="1"/>
  <c r="P31" i="4"/>
  <c r="V31" i="4" s="1"/>
  <c r="P11" i="4"/>
  <c r="V11" i="4" s="1"/>
  <c r="P27" i="4"/>
  <c r="V27" i="4" s="1"/>
  <c r="O35" i="4"/>
  <c r="D14" i="5" s="1"/>
  <c r="E14" i="5" s="1"/>
  <c r="O31" i="4"/>
  <c r="D13" i="5" s="1"/>
  <c r="E13" i="5" s="1"/>
  <c r="W44" i="4"/>
  <c r="J44" i="4"/>
  <c r="C24" i="5" s="1"/>
  <c r="I44" i="4"/>
  <c r="W15" i="4" s="1"/>
  <c r="C26" i="5" l="1"/>
  <c r="B10" i="3"/>
  <c r="I4" i="4"/>
  <c r="W27" i="4"/>
  <c r="W31" i="4"/>
  <c r="W35" i="4"/>
  <c r="D19" i="3" l="1"/>
  <c r="C6" i="6"/>
  <c r="C8" i="6" s="1"/>
  <c r="B12" i="3"/>
  <c r="D20" i="3"/>
  <c r="O43" i="4"/>
  <c r="D13" i="3" l="1"/>
  <c r="D12" i="3"/>
  <c r="O44" i="4"/>
  <c r="D16" i="5"/>
  <c r="E16" i="5" s="1"/>
  <c r="P43" i="4"/>
  <c r="V43" i="4" s="1"/>
  <c r="R4" i="4" s="1"/>
  <c r="E17" i="5" l="1"/>
  <c r="E24" i="5" s="1"/>
  <c r="D24" i="5" s="1"/>
  <c r="D26" i="5" s="1"/>
  <c r="D17" i="5"/>
  <c r="T44" i="4"/>
  <c r="F6" i="6" s="1"/>
  <c r="P44" i="4"/>
  <c r="P45" i="4" s="1"/>
  <c r="H26" i="5" l="1"/>
  <c r="H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1" authorId="0" shapeId="0" xr:uid="{8E573CA1-D378-4CC5-AB3C-92AD30AC03E8}">
      <text>
        <r>
          <rPr>
            <sz val="11"/>
            <color indexed="10"/>
            <rFont val="MS P ゴシック"/>
            <family val="3"/>
            <charset val="128"/>
          </rPr>
          <t>様式６、７とする時は、それぞれの様式で別名保存してからプルダウンから選択。</t>
        </r>
      </text>
    </comment>
    <comment ref="X5" authorId="0" shapeId="0" xr:uid="{F1342548-FE70-417C-A67E-3DC91E50B60E}">
      <text>
        <r>
          <rPr>
            <sz val="12"/>
            <color indexed="10"/>
            <rFont val="MS P ゴシック"/>
            <family val="3"/>
            <charset val="128"/>
          </rPr>
          <t>どちらかに「1」を入力下さい。</t>
        </r>
      </text>
    </comment>
    <comment ref="C6" authorId="0" shapeId="0" xr:uid="{2A5C1F91-A825-4322-A957-2DCA693C5D52}">
      <text>
        <r>
          <rPr>
            <sz val="12"/>
            <color indexed="10"/>
            <rFont val="MS P ゴシック"/>
            <family val="3"/>
            <charset val="128"/>
          </rPr>
          <t>オレンジ色の項目に入力下さい。</t>
        </r>
      </text>
    </comment>
    <comment ref="H6" authorId="0" shapeId="0" xr:uid="{2B9CEB41-A312-401B-86C4-5A47B395B9D8}">
      <text>
        <r>
          <rPr>
            <sz val="11"/>
            <color indexed="10"/>
            <rFont val="MS P ゴシック"/>
            <family val="3"/>
            <charset val="128"/>
          </rPr>
          <t>白色の項目は、自動入力。
数式があります。</t>
        </r>
      </text>
    </comment>
    <comment ref="L6" authorId="0" shapeId="0" xr:uid="{C6D2941E-0116-4EE3-913A-ED7C0B0BA050}">
      <text>
        <r>
          <rPr>
            <sz val="11"/>
            <color indexed="10"/>
            <rFont val="MS P ゴシック"/>
            <family val="3"/>
            <charset val="128"/>
          </rPr>
          <t>これより右の列は様式6、様式7用で左の数量～備考は、非表示に！</t>
        </r>
      </text>
    </comment>
    <comment ref="U6" authorId="0" shapeId="0" xr:uid="{A29249D5-5292-4736-A2BE-84D5E1EFDE24}">
      <text>
        <r>
          <rPr>
            <sz val="11"/>
            <color indexed="10"/>
            <rFont val="MS P ゴシック"/>
            <family val="3"/>
            <charset val="128"/>
          </rPr>
          <t>経費資料など、提出資料の番号</t>
        </r>
      </text>
    </comment>
    <comment ref="O7" authorId="0" shapeId="0" xr:uid="{82680F48-E500-493A-B110-36AC4247BE0C}">
      <text>
        <r>
          <rPr>
            <sz val="11"/>
            <color indexed="10"/>
            <rFont val="MS P ゴシック"/>
            <family val="3"/>
            <charset val="128"/>
          </rPr>
          <t>白色の項目は、自動入力。</t>
        </r>
      </text>
    </comment>
    <comment ref="V9" authorId="0" shapeId="0" xr:uid="{3700DA44-B32C-4A6B-B47C-AC2247E15D94}">
      <text>
        <r>
          <rPr>
            <sz val="9"/>
            <color indexed="10"/>
            <rFont val="MS P ゴシック"/>
            <family val="3"/>
            <charset val="128"/>
          </rPr>
          <t>（行挿入）
真ん中の行選択→ 右クリック＋コピー
 → コピーした行の挿入　で増やして下さい。</t>
        </r>
      </text>
    </comment>
    <comment ref="V13" authorId="0" shapeId="0" xr:uid="{87ED8670-0BBB-4064-A6B7-6D5BBDC43DD8}">
      <text>
        <r>
          <rPr>
            <sz val="9"/>
            <color indexed="10"/>
            <rFont val="MS P ゴシック"/>
            <family val="3"/>
            <charset val="128"/>
          </rPr>
          <t>（備考：設備装置）
借受、購入の別、購入先を記入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8DA99E97-BC28-4DEF-AD30-F19BD019C866}">
      <text>
        <r>
          <rPr>
            <sz val="11"/>
            <color indexed="10"/>
            <rFont val="MS P ゴシック"/>
            <family val="3"/>
            <charset val="128"/>
          </rPr>
          <t>補助金が払われるまでの
補助事業実施時の手当方法</t>
        </r>
      </text>
    </comment>
    <comment ref="B10" authorId="0" shapeId="0" xr:uid="{28D45C30-0620-4DF0-BE68-8F4AAC5533F2}">
      <text>
        <r>
          <rPr>
            <sz val="11"/>
            <color indexed="10"/>
            <rFont val="MS P ゴシック"/>
            <family val="3"/>
            <charset val="128"/>
          </rPr>
          <t>白色は自動入力。
数式があります。</t>
        </r>
      </text>
    </comment>
    <comment ref="B15" authorId="0" shapeId="0" xr:uid="{AA700A5D-2A6C-48E9-9DB5-52FC7498EE20}">
      <text>
        <r>
          <rPr>
            <sz val="11"/>
            <color indexed="10"/>
            <rFont val="MS P ゴシック"/>
            <family val="3"/>
            <charset val="128"/>
          </rPr>
          <t>補助金が払われるまでの
補助事業実施時の手当方法</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7" authorId="0" shapeId="0" xr:uid="{B797E37A-F046-41DB-9027-514151977A96}">
      <text>
        <r>
          <rPr>
            <sz val="11"/>
            <color indexed="10"/>
            <rFont val="MS P ゴシック"/>
            <family val="3"/>
            <charset val="128"/>
          </rPr>
          <t>白色の項目は、別紙3からの自動入力。</t>
        </r>
      </text>
    </comment>
    <comment ref="F7" authorId="0" shapeId="0" xr:uid="{96FE559A-7B66-4F36-BF4F-B543275D5A16}">
      <text>
        <r>
          <rPr>
            <sz val="12"/>
            <color indexed="10"/>
            <rFont val="MS P ゴシック"/>
            <family val="3"/>
            <charset val="128"/>
          </rPr>
          <t>特に記載する内容があれば記入</t>
        </r>
      </text>
    </comment>
    <comment ref="D21" authorId="0" shapeId="0" xr:uid="{469B6C48-3688-4BBA-9C4A-1BA64FB6A6E8}">
      <text>
        <r>
          <rPr>
            <sz val="12"/>
            <color indexed="10"/>
            <rFont val="MS P ゴシック"/>
            <family val="3"/>
            <charset val="128"/>
          </rPr>
          <t>オレンジ色の項目に入力。
※予算額は交付決定時の金額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4" authorId="0" shapeId="0" xr:uid="{805A67BA-13B0-47A7-9178-EBF16F5B742D}">
      <text>
        <r>
          <rPr>
            <sz val="12"/>
            <color indexed="10"/>
            <rFont val="MS P ゴシック"/>
            <family val="3"/>
            <charset val="128"/>
          </rPr>
          <t>オレンジ色の項目に入力。
※予算額は交付決定時の金額</t>
        </r>
      </text>
    </comment>
  </commentList>
</comments>
</file>

<file path=xl/sharedStrings.xml><?xml version="1.0" encoding="utf-8"?>
<sst xmlns="http://schemas.openxmlformats.org/spreadsheetml/2006/main" count="160" uniqueCount="131">
  <si>
    <t>事 業 計 画 に 伴 う 投 資 の 内 容</t>
    <rPh sb="0" eb="1">
      <t>コト</t>
    </rPh>
    <rPh sb="2" eb="3">
      <t>ギョウ</t>
    </rPh>
    <rPh sb="4" eb="5">
      <t>ケイ</t>
    </rPh>
    <rPh sb="6" eb="7">
      <t>ガ</t>
    </rPh>
    <phoneticPr fontId="1"/>
  </si>
  <si>
    <t>種別</t>
  </si>
  <si>
    <t>仕様</t>
  </si>
  <si>
    <t>単位</t>
  </si>
  <si>
    <t>数量</t>
  </si>
  <si>
    <t>補助事業に要する経費（円）</t>
  </si>
  <si>
    <t>補助対象経費（円）</t>
  </si>
  <si>
    <t>原材料費</t>
    <phoneticPr fontId="1"/>
  </si>
  <si>
    <t>その他</t>
    <phoneticPr fontId="1"/>
  </si>
  <si>
    <t>小　　　計</t>
    <rPh sb="0" eb="1">
      <t>ショウ</t>
    </rPh>
    <phoneticPr fontId="1"/>
  </si>
  <si>
    <t>（記載注意）</t>
  </si>
  <si>
    <t>イ</t>
    <phoneticPr fontId="1"/>
  </si>
  <si>
    <t>購入物件については、その購入先を備考欄に記載すること。</t>
    <rPh sb="0" eb="2">
      <t>コウニュウ</t>
    </rPh>
    <rPh sb="2" eb="4">
      <t>ブッケン</t>
    </rPh>
    <rPh sb="12" eb="15">
      <t>コウニュウサキ</t>
    </rPh>
    <rPh sb="16" eb="19">
      <t>ビコウラン</t>
    </rPh>
    <rPh sb="20" eb="22">
      <t>キサイ</t>
    </rPh>
    <phoneticPr fontId="1"/>
  </si>
  <si>
    <t>経費区分</t>
    <rPh sb="0" eb="2">
      <t>ケイヒ</t>
    </rPh>
    <phoneticPr fontId="6"/>
  </si>
  <si>
    <t xml:space="preserve"> 補助金</t>
  </si>
  <si>
    <t>様式第１号の別紙１の別添２</t>
    <phoneticPr fontId="1"/>
  </si>
  <si>
    <t>区　分</t>
    <phoneticPr fontId="1"/>
  </si>
  <si>
    <t>補助事業に要する経費(円)</t>
    <phoneticPr fontId="1"/>
  </si>
  <si>
    <t>資金の調達先</t>
    <phoneticPr fontId="1"/>
  </si>
  <si>
    <t xml:space="preserve"> 自己資金</t>
  </si>
  <si>
    <t xml:space="preserve"> 借入金</t>
  </si>
  <si>
    <t xml:space="preserve"> その他</t>
  </si>
  <si>
    <t xml:space="preserve"> 合計額</t>
  </si>
  <si>
    <t>区　 分</t>
    <phoneticPr fontId="1"/>
  </si>
  <si>
    <t>補助金相当額（円）</t>
    <phoneticPr fontId="1"/>
  </si>
  <si>
    <t>補助金相当額の手当方法</t>
    <phoneticPr fontId="1"/>
  </si>
  <si>
    <t>資金調達内訳</t>
    <phoneticPr fontId="1"/>
  </si>
  <si>
    <t>ロ</t>
    <phoneticPr fontId="1"/>
  </si>
  <si>
    <t>補助金交付申請額(円)</t>
    <rPh sb="5" eb="7">
      <t>シンセイ</t>
    </rPh>
    <rPh sb="7" eb="8">
      <t>ガク</t>
    </rPh>
    <rPh sb="9" eb="10">
      <t>エン</t>
    </rPh>
    <phoneticPr fontId="1"/>
  </si>
  <si>
    <t>合　　　　　計</t>
    <phoneticPr fontId="1"/>
  </si>
  <si>
    <t>外注費</t>
    <phoneticPr fontId="1"/>
  </si>
  <si>
    <t>該当に1</t>
    <rPh sb="0" eb="2">
      <t>ガイトウ</t>
    </rPh>
    <phoneticPr fontId="1"/>
  </si>
  <si>
    <t>補助率</t>
    <rPh sb="0" eb="2">
      <t>ホジョ</t>
    </rPh>
    <rPh sb="2" eb="3">
      <t>リツ</t>
    </rPh>
    <phoneticPr fontId="1"/>
  </si>
  <si>
    <t>型（補助率）</t>
    <rPh sb="0" eb="1">
      <t>カタ</t>
    </rPh>
    <rPh sb="2" eb="5">
      <t>ホジョリツ</t>
    </rPh>
    <phoneticPr fontId="1"/>
  </si>
  <si>
    <t>単価
（円・税抜）</t>
    <rPh sb="4" eb="5">
      <t>エン</t>
    </rPh>
    <rPh sb="6" eb="7">
      <t>ゼイ</t>
    </rPh>
    <rPh sb="7" eb="8">
      <t>ヌ</t>
    </rPh>
    <phoneticPr fontId="6"/>
  </si>
  <si>
    <t>備考
（購入先等）</t>
    <rPh sb="0" eb="2">
      <t>ビコウ</t>
    </rPh>
    <rPh sb="4" eb="6">
      <t>コウニュウ</t>
    </rPh>
    <rPh sb="6" eb="7">
      <t>サキ</t>
    </rPh>
    <rPh sb="7" eb="8">
      <t>トウ</t>
    </rPh>
    <phoneticPr fontId="1"/>
  </si>
  <si>
    <t>設備装置・工具器具費</t>
    <phoneticPr fontId="1"/>
  </si>
  <si>
    <t>直接人件費・旅費</t>
    <rPh sb="6" eb="8">
      <t>リョヒ</t>
    </rPh>
    <phoneticPr fontId="1"/>
  </si>
  <si>
    <t>産業財産権取得・導入費</t>
    <rPh sb="0" eb="2">
      <t>サンギョウ</t>
    </rPh>
    <rPh sb="2" eb="5">
      <t>ザイサンケン</t>
    </rPh>
    <rPh sb="5" eb="7">
      <t>シュトク</t>
    </rPh>
    <rPh sb="8" eb="10">
      <t>ドウニュウ</t>
    </rPh>
    <phoneticPr fontId="1"/>
  </si>
  <si>
    <t>設備装置および工具器具費については、購入、製造、改良、据付、借用、または修繕の別を備考欄に記載すること。</t>
    <rPh sb="0" eb="2">
      <t>セツビ</t>
    </rPh>
    <rPh sb="2" eb="4">
      <t>ソウチ</t>
    </rPh>
    <rPh sb="7" eb="9">
      <t>コウグ</t>
    </rPh>
    <rPh sb="9" eb="11">
      <t>キグ</t>
    </rPh>
    <rPh sb="11" eb="12">
      <t>ヒ</t>
    </rPh>
    <rPh sb="18" eb="20">
      <t>コウニュウ</t>
    </rPh>
    <rPh sb="21" eb="23">
      <t>セイゾウ</t>
    </rPh>
    <rPh sb="24" eb="26">
      <t>カイリョウ</t>
    </rPh>
    <rPh sb="27" eb="29">
      <t>スエツケ</t>
    </rPh>
    <rPh sb="36" eb="38">
      <t>シュウゼン</t>
    </rPh>
    <rPh sb="39" eb="40">
      <t>ベツ</t>
    </rPh>
    <rPh sb="41" eb="44">
      <t>ビコウラン</t>
    </rPh>
    <rPh sb="45" eb="47">
      <t>キサイ</t>
    </rPh>
    <phoneticPr fontId="1"/>
  </si>
  <si>
    <t>実証実験
付帯費</t>
    <rPh sb="0" eb="2">
      <t>ジッショウ</t>
    </rPh>
    <rPh sb="2" eb="4">
      <t>ジッケン</t>
    </rPh>
    <rPh sb="5" eb="7">
      <t>フタイ</t>
    </rPh>
    <rPh sb="7" eb="8">
      <t>ヒ</t>
    </rPh>
    <phoneticPr fontId="1"/>
  </si>
  <si>
    <t>技術指導
受入費</t>
    <rPh sb="0" eb="2">
      <t>ギジュツ</t>
    </rPh>
    <rPh sb="2" eb="4">
      <t>シドウ</t>
    </rPh>
    <rPh sb="5" eb="7">
      <t>ウケイレ</t>
    </rPh>
    <rPh sb="7" eb="8">
      <t>ヒ</t>
    </rPh>
    <phoneticPr fontId="1"/>
  </si>
  <si>
    <t>研究開発
委託費</t>
    <rPh sb="0" eb="2">
      <t>ケンキュウ</t>
    </rPh>
    <rPh sb="2" eb="4">
      <t>カイハツ</t>
    </rPh>
    <rPh sb="5" eb="8">
      <t>イタクヒ</t>
    </rPh>
    <phoneticPr fontId="1"/>
  </si>
  <si>
    <t>申請者名　</t>
    <rPh sb="0" eb="3">
      <t>シンセイシャ</t>
    </rPh>
    <rPh sb="3" eb="4">
      <t>メイ</t>
    </rPh>
    <phoneticPr fontId="1"/>
  </si>
  <si>
    <t>（注）補助金の支払いは、補助事業終了後になるため、実施期間中の補助金相当分の資金確保の予定を記入ください。</t>
    <rPh sb="1" eb="2">
      <t>チュウ</t>
    </rPh>
    <rPh sb="3" eb="6">
      <t>ホジョキン</t>
    </rPh>
    <rPh sb="7" eb="9">
      <t>シハラ</t>
    </rPh>
    <rPh sb="12" eb="14">
      <t>ホジョ</t>
    </rPh>
    <rPh sb="14" eb="16">
      <t>ジギョウ</t>
    </rPh>
    <rPh sb="16" eb="18">
      <t>シュウリョウ</t>
    </rPh>
    <rPh sb="18" eb="19">
      <t>ゴ</t>
    </rPh>
    <rPh sb="25" eb="27">
      <t>ジッシ</t>
    </rPh>
    <rPh sb="27" eb="30">
      <t>キカンチュウ</t>
    </rPh>
    <rPh sb="31" eb="34">
      <t>ホジョキン</t>
    </rPh>
    <rPh sb="34" eb="37">
      <t>ソウトウブン</t>
    </rPh>
    <rPh sb="38" eb="40">
      <t>シキン</t>
    </rPh>
    <rPh sb="40" eb="42">
      <t>カクホ</t>
    </rPh>
    <rPh sb="43" eb="45">
      <t>ヨテイ</t>
    </rPh>
    <rPh sb="46" eb="48">
      <t>キニュウ</t>
    </rPh>
    <phoneticPr fontId="1"/>
  </si>
  <si>
    <t>　滋賀県</t>
    <rPh sb="1" eb="4">
      <t>シガケン</t>
    </rPh>
    <phoneticPr fontId="1"/>
  </si>
  <si>
    <t>単独研究型　(1/2)</t>
    <rPh sb="0" eb="2">
      <t>タンドク</t>
    </rPh>
    <rPh sb="2" eb="4">
      <t>ケンキュウ</t>
    </rPh>
    <rPh sb="4" eb="5">
      <t>ガタ</t>
    </rPh>
    <phoneticPr fontId="1"/>
  </si>
  <si>
    <t>共同研究型
スタートアップ(2/3)</t>
    <rPh sb="0" eb="2">
      <t>キョウドウ</t>
    </rPh>
    <rPh sb="2" eb="4">
      <t>ケンキュウ</t>
    </rPh>
    <rPh sb="4" eb="5">
      <t>ガタ</t>
    </rPh>
    <phoneticPr fontId="1"/>
  </si>
  <si>
    <t>注意書用理論式アリ↓</t>
    <rPh sb="0" eb="3">
      <t>チュウイガ</t>
    </rPh>
    <rPh sb="3" eb="4">
      <t>ヨウ</t>
    </rPh>
    <rPh sb="4" eb="6">
      <t>リロン</t>
    </rPh>
    <rPh sb="6" eb="7">
      <t>シキ</t>
    </rPh>
    <phoneticPr fontId="1"/>
  </si>
  <si>
    <t>入手・実施
年月日</t>
    <rPh sb="0" eb="1">
      <t>イ</t>
    </rPh>
    <rPh sb="1" eb="2">
      <t>テ</t>
    </rPh>
    <rPh sb="3" eb="5">
      <t>ジッシ</t>
    </rPh>
    <rPh sb="6" eb="9">
      <t>ネンガッピ</t>
    </rPh>
    <phoneticPr fontId="1"/>
  </si>
  <si>
    <t>支　払
年月日</t>
    <rPh sb="0" eb="1">
      <t>ササ</t>
    </rPh>
    <rPh sb="2" eb="3">
      <t>フツ</t>
    </rPh>
    <rPh sb="4" eb="7">
      <t>ネンガッピ</t>
    </rPh>
    <phoneticPr fontId="1"/>
  </si>
  <si>
    <t>支払先</t>
    <rPh sb="0" eb="3">
      <t>シハライサキ</t>
    </rPh>
    <phoneticPr fontId="1"/>
  </si>
  <si>
    <t>補助金
充当額
（円）</t>
    <rPh sb="4" eb="6">
      <t>ジュウトウ</t>
    </rPh>
    <rPh sb="6" eb="7">
      <t>ガク</t>
    </rPh>
    <rPh sb="9" eb="10">
      <t>エン</t>
    </rPh>
    <phoneticPr fontId="1"/>
  </si>
  <si>
    <t>備考</t>
    <rPh sb="0" eb="2">
      <t>ビコウ</t>
    </rPh>
    <phoneticPr fontId="1"/>
  </si>
  <si>
    <t>予算額</t>
    <rPh sb="0" eb="3">
      <t>ヨサンガク</t>
    </rPh>
    <phoneticPr fontId="1"/>
  </si>
  <si>
    <t>実績額</t>
    <rPh sb="0" eb="3">
      <t>ジッセキガク</t>
    </rPh>
    <phoneticPr fontId="1"/>
  </si>
  <si>
    <t>補　助
対象額</t>
    <rPh sb="0" eb="1">
      <t>ホ</t>
    </rPh>
    <rPh sb="2" eb="3">
      <t>スケ</t>
    </rPh>
    <rPh sb="4" eb="6">
      <t>タイショウ</t>
    </rPh>
    <rPh sb="6" eb="7">
      <t>ガク</t>
    </rPh>
    <phoneticPr fontId="1"/>
  </si>
  <si>
    <t>金額（円）</t>
  </si>
  <si>
    <t>1-1</t>
    <phoneticPr fontId="1"/>
  </si>
  <si>
    <t>1-2</t>
    <phoneticPr fontId="1"/>
  </si>
  <si>
    <t>1-3</t>
    <phoneticPr fontId="1"/>
  </si>
  <si>
    <t>2-1</t>
    <phoneticPr fontId="1"/>
  </si>
  <si>
    <t>2-2</t>
    <phoneticPr fontId="1"/>
  </si>
  <si>
    <t>2-3</t>
    <phoneticPr fontId="1"/>
  </si>
  <si>
    <t>3-1</t>
    <phoneticPr fontId="1"/>
  </si>
  <si>
    <t>3-2</t>
    <phoneticPr fontId="1"/>
  </si>
  <si>
    <t>3-3</t>
    <phoneticPr fontId="1"/>
  </si>
  <si>
    <t>4-1</t>
    <phoneticPr fontId="1"/>
  </si>
  <si>
    <t>4-2</t>
    <phoneticPr fontId="1"/>
  </si>
  <si>
    <t>4-3</t>
    <phoneticPr fontId="1"/>
  </si>
  <si>
    <t>5-1</t>
    <phoneticPr fontId="1"/>
  </si>
  <si>
    <t>5-2</t>
    <phoneticPr fontId="1"/>
  </si>
  <si>
    <t>5-3</t>
    <phoneticPr fontId="1"/>
  </si>
  <si>
    <t>6-1</t>
    <phoneticPr fontId="1"/>
  </si>
  <si>
    <t>6-2</t>
    <phoneticPr fontId="1"/>
  </si>
  <si>
    <t>6-3</t>
    <phoneticPr fontId="1"/>
  </si>
  <si>
    <t>7-1</t>
    <phoneticPr fontId="1"/>
  </si>
  <si>
    <t>7-2</t>
    <phoneticPr fontId="1"/>
  </si>
  <si>
    <t>7-3</t>
    <phoneticPr fontId="1"/>
  </si>
  <si>
    <t>8-1</t>
    <phoneticPr fontId="1"/>
  </si>
  <si>
    <t>8-2</t>
    <phoneticPr fontId="1"/>
  </si>
  <si>
    <t>8-3</t>
    <phoneticPr fontId="1"/>
  </si>
  <si>
    <t>様式第７号の別紙２</t>
    <phoneticPr fontId="1"/>
  </si>
  <si>
    <t>決　算　総　表</t>
    <rPh sb="0" eb="1">
      <t>ケツ</t>
    </rPh>
    <rPh sb="2" eb="3">
      <t>サン</t>
    </rPh>
    <rPh sb="4" eb="5">
      <t>フサ</t>
    </rPh>
    <rPh sb="6" eb="7">
      <t>ヒョウ</t>
    </rPh>
    <phoneticPr fontId="1"/>
  </si>
  <si>
    <t>(1)支出の部</t>
    <phoneticPr fontId="1"/>
  </si>
  <si>
    <t>経　費　区　分</t>
    <phoneticPr fontId="1"/>
  </si>
  <si>
    <t>予算額
（円）</t>
    <phoneticPr fontId="1"/>
  </si>
  <si>
    <t>決算額
（円）</t>
    <phoneticPr fontId="1"/>
  </si>
  <si>
    <t>補助金充当額
（円）</t>
    <phoneticPr fontId="1"/>
  </si>
  <si>
    <t>備 考</t>
    <phoneticPr fontId="1"/>
  </si>
  <si>
    <t>（補助率）</t>
    <rPh sb="1" eb="4">
      <t>ホジョリツ</t>
    </rPh>
    <phoneticPr fontId="1"/>
  </si>
  <si>
    <t>原材料費</t>
  </si>
  <si>
    <t>技術指導受入費</t>
    <phoneticPr fontId="1"/>
  </si>
  <si>
    <t>研究開発委託費</t>
    <phoneticPr fontId="1"/>
  </si>
  <si>
    <t>直接人件費・旅費</t>
    <phoneticPr fontId="1"/>
  </si>
  <si>
    <t>産業財産権取得・導入費</t>
    <rPh sb="0" eb="2">
      <t>サンギョウ</t>
    </rPh>
    <rPh sb="2" eb="5">
      <t>ザイサンケン</t>
    </rPh>
    <rPh sb="5" eb="7">
      <t>シュトク</t>
    </rPh>
    <rPh sb="8" eb="10">
      <t>ドウニュウ</t>
    </rPh>
    <rPh sb="10" eb="11">
      <t>ヒ</t>
    </rPh>
    <phoneticPr fontId="1"/>
  </si>
  <si>
    <t>実証実験付帯費</t>
    <rPh sb="2" eb="4">
      <t>ジッケン</t>
    </rPh>
    <rPh sb="4" eb="6">
      <t>フタイ</t>
    </rPh>
    <phoneticPr fontId="1"/>
  </si>
  <si>
    <t>合　計</t>
    <phoneticPr fontId="1"/>
  </si>
  <si>
    <t>(2)収入の部</t>
    <rPh sb="3" eb="5">
      <t>シュウニュウ</t>
    </rPh>
    <phoneticPr fontId="1"/>
  </si>
  <si>
    <t>区　　　分</t>
    <phoneticPr fontId="1"/>
  </si>
  <si>
    <t xml:space="preserve">  予算額
（円）</t>
    <phoneticPr fontId="1"/>
  </si>
  <si>
    <t xml:space="preserve">  決算額
（円）</t>
    <phoneticPr fontId="1"/>
  </si>
  <si>
    <t>自己資金</t>
    <rPh sb="3" eb="4">
      <t>カネ</t>
    </rPh>
    <phoneticPr fontId="1"/>
  </si>
  <si>
    <t>借入金</t>
  </si>
  <si>
    <t>補助金</t>
  </si>
  <si>
    <t>その他</t>
  </si>
  <si>
    <t>(2)収入</t>
    <rPh sb="3" eb="5">
      <t>シュウニュウ</t>
    </rPh>
    <phoneticPr fontId="1"/>
  </si>
  <si>
    <t>経費区分</t>
    <rPh sb="0" eb="2">
      <t>ケイヒ</t>
    </rPh>
    <rPh sb="2" eb="4">
      <t>クブン</t>
    </rPh>
    <phoneticPr fontId="1"/>
  </si>
  <si>
    <t>金　額（円）</t>
    <rPh sb="0" eb="1">
      <t>キン</t>
    </rPh>
    <rPh sb="2" eb="3">
      <t>ガク</t>
    </rPh>
    <rPh sb="4" eb="5">
      <t>エン</t>
    </rPh>
    <phoneticPr fontId="1"/>
  </si>
  <si>
    <t>調達年月日</t>
    <rPh sb="0" eb="2">
      <t>チョウタツ</t>
    </rPh>
    <rPh sb="2" eb="5">
      <t>ネンガッピ</t>
    </rPh>
    <phoneticPr fontId="1"/>
  </si>
  <si>
    <t>調達先</t>
    <rPh sb="0" eb="3">
      <t>チョウタツサキ</t>
    </rPh>
    <phoneticPr fontId="1"/>
  </si>
  <si>
    <t>備　考</t>
    <rPh sb="0" eb="1">
      <t>ビ</t>
    </rPh>
    <rPh sb="2" eb="3">
      <t>コウ</t>
    </rPh>
    <phoneticPr fontId="1"/>
  </si>
  <si>
    <t>決算額</t>
    <rPh sb="0" eb="3">
      <t>ケッサンガク</t>
    </rPh>
    <phoneticPr fontId="1"/>
  </si>
  <si>
    <t>自己資金</t>
    <rPh sb="0" eb="2">
      <t>ジコ</t>
    </rPh>
    <rPh sb="2" eb="4">
      <t>シキン</t>
    </rPh>
    <phoneticPr fontId="1"/>
  </si>
  <si>
    <t>借入金</t>
    <rPh sb="0" eb="1">
      <t>シャク</t>
    </rPh>
    <rPh sb="1" eb="3">
      <t>ニュウキン</t>
    </rPh>
    <phoneticPr fontId="1"/>
  </si>
  <si>
    <t>補助金</t>
    <rPh sb="0" eb="3">
      <t>ホジョキン</t>
    </rPh>
    <phoneticPr fontId="1"/>
  </si>
  <si>
    <t>その他</t>
    <rPh sb="2" eb="3">
      <t>タ</t>
    </rPh>
    <phoneticPr fontId="1"/>
  </si>
  <si>
    <t>合　計</t>
    <rPh sb="0" eb="1">
      <t>ゴウ</t>
    </rPh>
    <rPh sb="2" eb="3">
      <t>ケイ</t>
    </rPh>
    <phoneticPr fontId="1"/>
  </si>
  <si>
    <t>（記載注意）</t>
    <phoneticPr fontId="1"/>
  </si>
  <si>
    <t>この決算書中、予算額とは申請書の内容説明書に記載したものをいい、補助事業計画を変更した場合には、その承認を受けた計画に基づくものをいう。</t>
    <phoneticPr fontId="1"/>
  </si>
  <si>
    <t>補助事業に要する経費の未払、未了分については支払予定年月日を備考欄に記入すること。</t>
    <phoneticPr fontId="1"/>
  </si>
  <si>
    <t>予算額と決算額が著しく相違するときは、その理由を備考欄に記入すること。</t>
    <phoneticPr fontId="1"/>
  </si>
  <si>
    <t>機械等の据付費は、機械本体の経費と分明しているものの場合は、種別欄に記入するものとし、分明できない　場合は備考欄に据付費を含むと記入すること。</t>
    <phoneticPr fontId="1"/>
  </si>
  <si>
    <t>自家製造のものについては、収支明細書中｢入手年月日｣とあるのは｢完成年月日｣と読み替えること。</t>
    <phoneticPr fontId="1"/>
  </si>
  <si>
    <t>様式1号の別紙1の別添1</t>
  </si>
  <si>
    <t>※様式1,6,7で別名で保存し、Ｂ1セルで、様式名を選択</t>
    <rPh sb="1" eb="3">
      <t>ヨウシキ</t>
    </rPh>
    <rPh sb="9" eb="11">
      <t>ベツメイ</t>
    </rPh>
    <rPh sb="12" eb="14">
      <t>ホゾン</t>
    </rPh>
    <rPh sb="22" eb="24">
      <t>ヨウシキ</t>
    </rPh>
    <rPh sb="24" eb="25">
      <t>メイ</t>
    </rPh>
    <rPh sb="26" eb="28">
      <t>センタク</t>
    </rPh>
    <phoneticPr fontId="1"/>
  </si>
  <si>
    <t>（備考：設備装置）借受、購入の別、購入先を記入</t>
    <phoneticPr fontId="1"/>
  </si>
  <si>
    <t>←この行をコピー挿入</t>
    <rPh sb="3" eb="4">
      <t>ギョウ</t>
    </rPh>
    <rPh sb="8" eb="10">
      <t>ソウニュウ</t>
    </rPh>
    <phoneticPr fontId="1"/>
  </si>
  <si>
    <r>
      <t>（行挿入）↓各区分の2行目で「</t>
    </r>
    <r>
      <rPr>
        <b/>
        <sz val="11"/>
        <color rgb="FFFF0000"/>
        <rFont val="BIZ UDPゴシック"/>
        <family val="3"/>
        <charset val="128"/>
      </rPr>
      <t>行全体を選択</t>
    </r>
    <r>
      <rPr>
        <sz val="11"/>
        <color rgb="FFFF0000"/>
        <rFont val="BIZ UDPゴシック"/>
        <family val="3"/>
        <charset val="128"/>
      </rPr>
      <t>」→ 右クリック＋コピー → コピーしたセルの挿入　で同じ行を増やして下さい。</t>
    </r>
    <rPh sb="6" eb="9">
      <t>カククブン</t>
    </rPh>
    <rPh sb="11" eb="13">
      <t>ギョウメ</t>
    </rPh>
    <rPh sb="16" eb="18">
      <t>ゼンタイ</t>
    </rPh>
    <rPh sb="48" eb="49">
      <t>オナ</t>
    </rPh>
    <rPh sb="50" eb="51">
      <t>ギョウ</t>
    </rPh>
    <phoneticPr fontId="1"/>
  </si>
  <si>
    <t>※採択後の中間（様式6）、報告（様式7）に使用時はＫ～Ｖを＋再表示</t>
    <rPh sb="1" eb="3">
      <t>サイタク</t>
    </rPh>
    <rPh sb="3" eb="4">
      <t>ゴ</t>
    </rPh>
    <rPh sb="5" eb="7">
      <t>チュウカン</t>
    </rPh>
    <rPh sb="8" eb="10">
      <t>ヨウシキ</t>
    </rPh>
    <rPh sb="13" eb="15">
      <t>ホウコク</t>
    </rPh>
    <rPh sb="16" eb="18">
      <t>ヨウシキ</t>
    </rPh>
    <rPh sb="21" eb="23">
      <t>シヨウ</t>
    </rPh>
    <rPh sb="23" eb="24">
      <t>ジ</t>
    </rPh>
    <rPh sb="30" eb="31">
      <t>サイ</t>
    </rPh>
    <rPh sb="31" eb="33">
      <t>ヒョウジ</t>
    </rPh>
    <phoneticPr fontId="1"/>
  </si>
  <si>
    <t>※数式は、そのまま利用して頂けると幸いですが、不都合があれば変更も可能です。</t>
    <rPh sb="1" eb="3">
      <t>スウシキ</t>
    </rPh>
    <rPh sb="9" eb="11">
      <t>リヨウ</t>
    </rPh>
    <rPh sb="13" eb="14">
      <t>イタダ</t>
    </rPh>
    <rPh sb="17" eb="18">
      <t>サイワ</t>
    </rPh>
    <rPh sb="23" eb="26">
      <t>フツゴウ</t>
    </rPh>
    <rPh sb="30" eb="32">
      <t>ヘンコウ</t>
    </rPh>
    <rPh sb="33" eb="35">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</si>
</sst>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quot;¥&quot;\!\(#\!\,##0&quot;¥&quot;\!\)"/>
    <numFmt numFmtId="177" formatCode="#,##0_ "/>
    <numFmt numFmtId="178" formatCode="#,###"/>
    <numFmt numFmtId="179" formatCode="\+#,###;\-#,###;#"/>
    <numFmt numFmtId="180" formatCode="#,##0;#,##0;"/>
  </numFmts>
  <fonts count="34">
    <font>
      <sz val="9"/>
      <name val="ＭＳ ゴシック"/>
      <family val="3"/>
      <charset val="128"/>
    </font>
    <font>
      <sz val="6"/>
      <name val="ＭＳ ゴシック"/>
      <family val="3"/>
      <charset val="128"/>
    </font>
    <font>
      <sz val="10.5"/>
      <name val="ＭＳ 明朝"/>
      <family val="1"/>
      <charset val="128"/>
    </font>
    <font>
      <u/>
      <sz val="10.5"/>
      <name val="ＭＳ 明朝"/>
      <family val="1"/>
      <charset val="128"/>
    </font>
    <font>
      <sz val="11"/>
      <name val="ＭＳ 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sz val="9"/>
      <name val="ＭＳ 明朝"/>
      <family val="1"/>
      <charset val="128"/>
    </font>
    <font>
      <sz val="9"/>
      <color rgb="FFFF0000"/>
      <name val="ＭＳ ゴシック"/>
      <family val="3"/>
      <charset val="128"/>
    </font>
    <font>
      <sz val="11"/>
      <name val="ＭＳ Ｐゴシック"/>
      <family val="3"/>
      <charset val="128"/>
      <scheme val="major"/>
    </font>
    <font>
      <sz val="9"/>
      <name val="ＭＳ ゴシック"/>
      <family val="3"/>
      <charset val="128"/>
    </font>
    <font>
      <sz val="8"/>
      <name val="ＭＳ Ｐ明朝"/>
      <family val="1"/>
      <charset val="128"/>
    </font>
    <font>
      <sz val="9"/>
      <color indexed="10"/>
      <name val="MS P ゴシック"/>
      <family val="3"/>
      <charset val="128"/>
    </font>
    <font>
      <sz val="11"/>
      <color rgb="FFFF0000"/>
      <name val="BIZ UDPゴシック"/>
      <family val="3"/>
      <charset val="128"/>
    </font>
    <font>
      <sz val="8"/>
      <name val="ＭＳ ゴシック"/>
      <family val="3"/>
      <charset val="128"/>
    </font>
    <font>
      <sz val="12"/>
      <color rgb="FFFF0000"/>
      <name val="ＭＳ 明朝"/>
      <family val="1"/>
      <charset val="128"/>
    </font>
    <font>
      <sz val="11"/>
      <color indexed="10"/>
      <name val="MS P ゴシック"/>
      <family val="3"/>
      <charset val="128"/>
    </font>
    <font>
      <sz val="9"/>
      <name val="BIZ UDPゴシック"/>
      <family val="3"/>
      <charset val="128"/>
    </font>
    <font>
      <sz val="10.5"/>
      <color rgb="FFFF0000"/>
      <name val="ＭＳ 明朝"/>
      <family val="1"/>
      <charset val="128"/>
    </font>
    <font>
      <sz val="11"/>
      <color rgb="FFFF0000"/>
      <name val="ＭＳ ゴシック"/>
      <family val="3"/>
      <charset val="128"/>
    </font>
    <font>
      <sz val="12"/>
      <color indexed="10"/>
      <name val="MS P ゴシック"/>
      <family val="3"/>
      <charset val="128"/>
    </font>
    <font>
      <sz val="10"/>
      <name val="ＭＳ Ｐゴシック"/>
      <family val="3"/>
      <charset val="128"/>
    </font>
    <font>
      <sz val="10.5"/>
      <color theme="0" tint="-0.249977111117893"/>
      <name val="ＭＳ 明朝"/>
      <family val="1"/>
      <charset val="128"/>
    </font>
    <font>
      <sz val="10"/>
      <name val="ＭＳ 明朝"/>
      <family val="1"/>
      <charset val="128"/>
    </font>
    <font>
      <sz val="8"/>
      <name val="ＭＳ 明朝"/>
      <family val="1"/>
      <charset val="128"/>
    </font>
    <font>
      <sz val="9.5"/>
      <name val="ＭＳ 明朝"/>
      <family val="1"/>
      <charset val="128"/>
    </font>
    <font>
      <sz val="6"/>
      <name val="ＭＳ Ｐ明朝"/>
      <family val="1"/>
      <charset val="128"/>
    </font>
    <font>
      <sz val="10"/>
      <name val="ＭＳ Ｐゴシック"/>
      <family val="3"/>
      <charset val="128"/>
      <scheme val="major"/>
    </font>
    <font>
      <sz val="9"/>
      <color rgb="FFFF0000"/>
      <name val="ＭＳ 明朝"/>
      <family val="1"/>
      <charset val="128"/>
    </font>
    <font>
      <sz val="10.5"/>
      <name val="ＭＳ ゴシック"/>
      <family val="3"/>
      <charset val="128"/>
    </font>
    <font>
      <sz val="11"/>
      <color rgb="FFFF0000"/>
      <name val="ＭＳ Ｐ明朝"/>
      <family val="1"/>
      <charset val="128"/>
    </font>
    <font>
      <b/>
      <sz val="11"/>
      <color rgb="FFFF0000"/>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4EB"/>
        <bgColor indexed="64"/>
      </patternFill>
    </fill>
    <fill>
      <patternFill patternType="solid">
        <fgColor theme="9" tint="0.79998168889431442"/>
        <bgColor indexed="64"/>
      </patternFill>
    </fill>
    <fill>
      <patternFill patternType="solid">
        <fgColor rgb="FFFFFFEB"/>
        <bgColor indexed="64"/>
      </patternFill>
    </fill>
    <fill>
      <patternFill patternType="solid">
        <fgColor rgb="FFFEF4E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272">
    <xf numFmtId="0" fontId="0" fillId="0" borderId="0" xfId="0"/>
    <xf numFmtId="0" fontId="2" fillId="0" borderId="0" xfId="0" applyFont="1" applyAlignment="1">
      <alignment horizontal="justify"/>
    </xf>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wrapText="1"/>
    </xf>
    <xf numFmtId="0" fontId="4" fillId="0" borderId="0" xfId="0" applyFont="1" applyAlignment="1">
      <alignment vertical="center"/>
    </xf>
    <xf numFmtId="0" fontId="5" fillId="0" borderId="0" xfId="0" applyFont="1"/>
    <xf numFmtId="0" fontId="5" fillId="0" borderId="2" xfId="0" applyFont="1" applyBorder="1" applyAlignment="1">
      <alignment vertical="center" wrapText="1"/>
    </xf>
    <xf numFmtId="0" fontId="0" fillId="0" borderId="0" xfId="0" applyAlignment="1">
      <alignment wrapText="1"/>
    </xf>
    <xf numFmtId="0" fontId="2" fillId="0" borderId="0" xfId="0" applyFont="1" applyAlignment="1"/>
    <xf numFmtId="0" fontId="9" fillId="0" borderId="0" xfId="0" applyFont="1" applyAlignment="1">
      <alignment horizontal="center"/>
    </xf>
    <xf numFmtId="0" fontId="9" fillId="0" borderId="0" xfId="0" applyFont="1"/>
    <xf numFmtId="0" fontId="9" fillId="0" borderId="0" xfId="0" applyFont="1" applyAlignment="1">
      <alignment wrapText="1"/>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177" fontId="5" fillId="0" borderId="5" xfId="0" applyNumberFormat="1" applyFont="1" applyFill="1" applyBorder="1" applyAlignment="1">
      <alignment vertical="center"/>
    </xf>
    <xf numFmtId="0" fontId="5" fillId="0" borderId="7" xfId="0" applyFont="1" applyFill="1" applyBorder="1" applyAlignment="1">
      <alignment horizontal="justify" vertical="center" wrapText="1"/>
    </xf>
    <xf numFmtId="0" fontId="5" fillId="0" borderId="7" xfId="0" applyFont="1" applyFill="1" applyBorder="1" applyAlignment="1">
      <alignment horizontal="center" vertical="center" wrapText="1"/>
    </xf>
    <xf numFmtId="177" fontId="5" fillId="0" borderId="7" xfId="0" applyNumberFormat="1" applyFont="1" applyFill="1" applyBorder="1" applyAlignment="1">
      <alignment vertical="center"/>
    </xf>
    <xf numFmtId="0" fontId="5" fillId="0" borderId="9" xfId="0" applyFont="1" applyFill="1" applyBorder="1" applyAlignment="1">
      <alignment horizontal="justify" vertical="center" wrapText="1"/>
    </xf>
    <xf numFmtId="0" fontId="5" fillId="0" borderId="9" xfId="0" applyFont="1" applyFill="1" applyBorder="1" applyAlignment="1">
      <alignment horizontal="center" vertical="center" wrapText="1"/>
    </xf>
    <xf numFmtId="177" fontId="5" fillId="0" borderId="9" xfId="0" applyNumberFormat="1" applyFont="1" applyFill="1" applyBorder="1" applyAlignment="1">
      <alignment vertical="center"/>
    </xf>
    <xf numFmtId="0" fontId="10" fillId="0" borderId="0" xfId="0" applyFont="1" applyAlignment="1">
      <alignment horizontal="center" vertical="center"/>
    </xf>
    <xf numFmtId="0" fontId="10"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2" fontId="5" fillId="0" borderId="1" xfId="0" applyNumberFormat="1" applyFont="1" applyBorder="1" applyAlignment="1">
      <alignment horizontal="center" vertical="center"/>
    </xf>
    <xf numFmtId="178" fontId="2" fillId="0" borderId="1" xfId="1" applyNumberFormat="1" applyFont="1" applyBorder="1" applyAlignment="1">
      <alignment horizontal="right" vertical="center" wrapText="1"/>
    </xf>
    <xf numFmtId="178" fontId="5" fillId="0" borderId="5" xfId="0" applyNumberFormat="1" applyFont="1" applyBorder="1" applyAlignment="1">
      <alignment vertical="center"/>
    </xf>
    <xf numFmtId="178" fontId="5" fillId="0" borderId="7" xfId="0" applyNumberFormat="1" applyFont="1" applyBorder="1" applyAlignment="1">
      <alignment vertical="center"/>
    </xf>
    <xf numFmtId="178" fontId="5" fillId="0" borderId="9" xfId="0" applyNumberFormat="1" applyFont="1" applyBorder="1" applyAlignment="1">
      <alignment vertical="center"/>
    </xf>
    <xf numFmtId="178" fontId="5" fillId="0" borderId="1" xfId="0" applyNumberFormat="1" applyFont="1" applyBorder="1" applyAlignment="1">
      <alignment vertical="center"/>
    </xf>
    <xf numFmtId="178" fontId="5" fillId="0" borderId="5" xfId="0" applyNumberFormat="1" applyFont="1" applyFill="1" applyBorder="1" applyAlignment="1">
      <alignment vertical="center"/>
    </xf>
    <xf numFmtId="178" fontId="5" fillId="0" borderId="7" xfId="0" applyNumberFormat="1" applyFont="1" applyFill="1" applyBorder="1" applyAlignment="1">
      <alignment vertical="center"/>
    </xf>
    <xf numFmtId="178" fontId="5" fillId="0" borderId="9" xfId="0" applyNumberFormat="1" applyFont="1" applyFill="1" applyBorder="1" applyAlignment="1">
      <alignment vertical="center"/>
    </xf>
    <xf numFmtId="178" fontId="5" fillId="0" borderId="1" xfId="0" applyNumberFormat="1" applyFont="1" applyFill="1" applyBorder="1" applyAlignment="1">
      <alignment vertical="center"/>
    </xf>
    <xf numFmtId="178" fontId="5" fillId="0" borderId="11" xfId="0" applyNumberFormat="1" applyFont="1" applyFill="1" applyBorder="1" applyAlignment="1">
      <alignment vertical="center"/>
    </xf>
    <xf numFmtId="9" fontId="5" fillId="0" borderId="0" xfId="0" applyNumberFormat="1" applyFont="1" applyBorder="1" applyAlignment="1">
      <alignment horizontal="center" vertical="center"/>
    </xf>
    <xf numFmtId="0" fontId="13" fillId="0" borderId="10" xfId="0" applyFont="1" applyBorder="1" applyAlignment="1">
      <alignment horizontal="justify" vertical="center" wrapText="1"/>
    </xf>
    <xf numFmtId="0" fontId="13" fillId="0" borderId="5" xfId="0" applyFont="1" applyFill="1" applyBorder="1" applyAlignment="1">
      <alignment horizontal="justify" vertical="center" wrapText="1"/>
    </xf>
    <xf numFmtId="0" fontId="13" fillId="0" borderId="7" xfId="0" applyFont="1" applyFill="1" applyBorder="1" applyAlignment="1">
      <alignment horizontal="justify" vertical="center" wrapText="1"/>
    </xf>
    <xf numFmtId="0" fontId="13" fillId="0" borderId="9" xfId="0" applyFont="1" applyFill="1" applyBorder="1" applyAlignment="1">
      <alignment horizontal="justify" vertical="center" wrapText="1"/>
    </xf>
    <xf numFmtId="0" fontId="13" fillId="0" borderId="6" xfId="0" applyFont="1" applyBorder="1" applyAlignment="1">
      <alignment horizontal="justify" vertical="center" wrapText="1"/>
    </xf>
    <xf numFmtId="0" fontId="13" fillId="0" borderId="8" xfId="0" applyFont="1" applyBorder="1" applyAlignment="1">
      <alignment horizontal="justify" vertical="center" wrapText="1"/>
    </xf>
    <xf numFmtId="12" fontId="11" fillId="0" borderId="0" xfId="0" applyNumberFormat="1" applyFont="1" applyBorder="1" applyAlignment="1">
      <alignment vertical="center"/>
    </xf>
    <xf numFmtId="0" fontId="5" fillId="0" borderId="0" xfId="0" applyFont="1" applyBorder="1"/>
    <xf numFmtId="177" fontId="13" fillId="0" borderId="5" xfId="0" applyNumberFormat="1" applyFont="1" applyFill="1" applyBorder="1" applyAlignment="1">
      <alignment vertical="center"/>
    </xf>
    <xf numFmtId="177" fontId="13" fillId="0" borderId="7" xfId="0" applyNumberFormat="1" applyFont="1" applyFill="1" applyBorder="1" applyAlignment="1">
      <alignment vertical="center"/>
    </xf>
    <xf numFmtId="177" fontId="13" fillId="0" borderId="9" xfId="0" applyNumberFormat="1" applyFont="1" applyFill="1" applyBorder="1" applyAlignment="1">
      <alignment vertical="center"/>
    </xf>
    <xf numFmtId="0" fontId="5" fillId="0" borderId="3" xfId="0" applyFont="1" applyBorder="1" applyAlignment="1">
      <alignment horizontal="center" vertical="center" wrapText="1"/>
    </xf>
    <xf numFmtId="0" fontId="15" fillId="0" borderId="0" xfId="0" applyFont="1"/>
    <xf numFmtId="0" fontId="16" fillId="2" borderId="1" xfId="0" applyFont="1" applyFill="1" applyBorder="1" applyAlignment="1">
      <alignment vertical="center" wrapText="1"/>
    </xf>
    <xf numFmtId="0" fontId="2" fillId="0" borderId="0" xfId="0" applyFont="1" applyAlignment="1">
      <alignment horizontal="center" wrapText="1"/>
    </xf>
    <xf numFmtId="0" fontId="3" fillId="0" borderId="0" xfId="0" applyFont="1" applyAlignment="1">
      <alignment horizontal="left"/>
    </xf>
    <xf numFmtId="0" fontId="19" fillId="0" borderId="0" xfId="0" applyFont="1" applyAlignment="1"/>
    <xf numFmtId="0" fontId="21" fillId="0" borderId="0" xfId="0" applyFont="1" applyAlignment="1">
      <alignment vertical="center"/>
    </xf>
    <xf numFmtId="0" fontId="20" fillId="0" borderId="0" xfId="0" applyFont="1" applyAlignment="1">
      <alignment vertical="center"/>
    </xf>
    <xf numFmtId="179" fontId="20" fillId="0" borderId="0" xfId="0" applyNumberFormat="1" applyFont="1" applyAlignment="1">
      <alignment vertical="center"/>
    </xf>
    <xf numFmtId="38" fontId="2" fillId="3" borderId="1" xfId="1" applyFont="1" applyFill="1" applyBorder="1" applyAlignment="1">
      <alignment horizontal="right" vertical="center" wrapText="1"/>
    </xf>
    <xf numFmtId="0" fontId="2" fillId="3" borderId="1" xfId="0" applyFont="1" applyFill="1" applyBorder="1" applyAlignment="1">
      <alignment horizontal="justify" vertical="center" wrapText="1"/>
    </xf>
    <xf numFmtId="178" fontId="2" fillId="0" borderId="1" xfId="1"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0" fontId="5" fillId="3" borderId="5"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177" fontId="13" fillId="3" borderId="5" xfId="0" applyNumberFormat="1" applyFont="1" applyFill="1" applyBorder="1" applyAlignment="1">
      <alignment vertical="center"/>
    </xf>
    <xf numFmtId="177" fontId="5" fillId="3" borderId="5" xfId="0" applyNumberFormat="1" applyFont="1" applyFill="1" applyBorder="1" applyAlignment="1">
      <alignment vertical="center"/>
    </xf>
    <xf numFmtId="0" fontId="5" fillId="3" borderId="7"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177" fontId="13" fillId="3" borderId="7" xfId="0" applyNumberFormat="1" applyFont="1" applyFill="1" applyBorder="1" applyAlignment="1">
      <alignment vertical="center"/>
    </xf>
    <xf numFmtId="177" fontId="5" fillId="3" borderId="7" xfId="0" applyNumberFormat="1" applyFont="1" applyFill="1" applyBorder="1" applyAlignment="1">
      <alignment vertical="center"/>
    </xf>
    <xf numFmtId="0" fontId="5" fillId="3" borderId="9"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5" fillId="3" borderId="9" xfId="0" applyFont="1" applyFill="1" applyBorder="1" applyAlignment="1">
      <alignment horizontal="center" vertical="center" wrapText="1"/>
    </xf>
    <xf numFmtId="177" fontId="13" fillId="3" borderId="9" xfId="0" applyNumberFormat="1" applyFont="1" applyFill="1" applyBorder="1" applyAlignment="1">
      <alignment vertical="center"/>
    </xf>
    <xf numFmtId="177" fontId="5" fillId="3" borderId="9" xfId="0" applyNumberFormat="1" applyFont="1" applyFill="1" applyBorder="1" applyAlignment="1">
      <alignment vertical="center"/>
    </xf>
    <xf numFmtId="0" fontId="13" fillId="3" borderId="6"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3"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1" fillId="4" borderId="17" xfId="0" applyFont="1" applyFill="1" applyBorder="1" applyAlignment="1">
      <alignment horizontal="center" vertical="center"/>
    </xf>
    <xf numFmtId="0" fontId="24" fillId="0" borderId="0" xfId="0" applyFont="1" applyAlignment="1">
      <alignment horizontal="center" vertical="center" wrapText="1"/>
    </xf>
    <xf numFmtId="0" fontId="2" fillId="0" borderId="0" xfId="0" applyFont="1" applyAlignment="1">
      <alignment horizontal="center"/>
    </xf>
    <xf numFmtId="0" fontId="0" fillId="0" borderId="0" xfId="0" applyFont="1" applyAlignment="1">
      <alignment horizontal="center"/>
    </xf>
    <xf numFmtId="176" fontId="25" fillId="0" borderId="1" xfId="0" applyNumberFormat="1" applyFont="1" applyBorder="1" applyAlignment="1">
      <alignment horizontal="center" vertical="center" wrapText="1"/>
    </xf>
    <xf numFmtId="178" fontId="26" fillId="0" borderId="5" xfId="0" applyNumberFormat="1" applyFont="1" applyBorder="1" applyAlignment="1">
      <alignment vertical="center"/>
    </xf>
    <xf numFmtId="178" fontId="26" fillId="0" borderId="7" xfId="0" applyNumberFormat="1" applyFont="1" applyBorder="1" applyAlignment="1">
      <alignment vertical="center"/>
    </xf>
    <xf numFmtId="178" fontId="26" fillId="0" borderId="9" xfId="0" applyNumberFormat="1" applyFont="1" applyBorder="1" applyAlignment="1">
      <alignment vertical="center"/>
    </xf>
    <xf numFmtId="180" fontId="26" fillId="0" borderId="1" xfId="0" applyNumberFormat="1" applyFont="1" applyBorder="1" applyAlignment="1">
      <alignment vertical="center"/>
    </xf>
    <xf numFmtId="178" fontId="26" fillId="0" borderId="1" xfId="0" applyNumberFormat="1" applyFont="1" applyBorder="1" applyAlignment="1">
      <alignment vertical="center"/>
    </xf>
    <xf numFmtId="0" fontId="26" fillId="0" borderId="1" xfId="0" applyFont="1" applyBorder="1" applyAlignment="1">
      <alignment vertical="center"/>
    </xf>
    <xf numFmtId="0" fontId="26" fillId="0" borderId="5" xfId="0" applyFont="1" applyBorder="1" applyAlignment="1">
      <alignment vertical="center"/>
    </xf>
    <xf numFmtId="0" fontId="26" fillId="0" borderId="7" xfId="0" applyFont="1" applyBorder="1" applyAlignment="1">
      <alignment vertical="center"/>
    </xf>
    <xf numFmtId="0" fontId="26" fillId="0" borderId="9" xfId="0" applyFont="1" applyBorder="1" applyAlignment="1">
      <alignment vertical="center"/>
    </xf>
    <xf numFmtId="180" fontId="26" fillId="0" borderId="11" xfId="0" applyNumberFormat="1" applyFont="1" applyBorder="1" applyAlignment="1">
      <alignment vertical="center"/>
    </xf>
    <xf numFmtId="0" fontId="26" fillId="0" borderId="11" xfId="0" applyFont="1" applyBorder="1" applyAlignment="1">
      <alignment vertical="center"/>
    </xf>
    <xf numFmtId="0" fontId="25" fillId="0" borderId="20" xfId="0" applyFont="1" applyBorder="1" applyAlignment="1">
      <alignment horizontal="center" vertical="center"/>
    </xf>
    <xf numFmtId="0" fontId="0" fillId="0" borderId="21" xfId="0" applyBorder="1" applyAlignment="1">
      <alignment horizontal="center" vertical="center"/>
    </xf>
    <xf numFmtId="0" fontId="5" fillId="0" borderId="22"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vertical="center" wrapText="1"/>
    </xf>
    <xf numFmtId="0" fontId="2" fillId="0" borderId="0" xfId="0" applyFont="1" applyFill="1"/>
    <xf numFmtId="0" fontId="2" fillId="0" borderId="0" xfId="0" applyFont="1" applyFill="1" applyAlignment="1">
      <alignment vertical="center"/>
    </xf>
    <xf numFmtId="0" fontId="25" fillId="0" borderId="19" xfId="0" applyFont="1" applyFill="1" applyBorder="1" applyAlignment="1">
      <alignment horizontal="center" vertical="center"/>
    </xf>
    <xf numFmtId="176" fontId="25" fillId="0" borderId="1" xfId="0" applyNumberFormat="1" applyFont="1" applyFill="1" applyBorder="1" applyAlignment="1">
      <alignment horizontal="center" vertical="center" wrapText="1"/>
    </xf>
    <xf numFmtId="180" fontId="26" fillId="0" borderId="1" xfId="0" applyNumberFormat="1" applyFont="1" applyFill="1" applyBorder="1" applyAlignment="1">
      <alignment vertical="center"/>
    </xf>
    <xf numFmtId="180" fontId="26" fillId="0" borderId="11" xfId="0" applyNumberFormat="1" applyFont="1" applyFill="1" applyBorder="1" applyAlignment="1">
      <alignment vertical="center"/>
    </xf>
    <xf numFmtId="0" fontId="9" fillId="0" borderId="0" xfId="0" applyFont="1" applyFill="1"/>
    <xf numFmtId="49" fontId="26" fillId="0" borderId="3" xfId="0" applyNumberFormat="1" applyFont="1" applyBorder="1" applyAlignment="1">
      <alignment horizontal="center" vertical="center" wrapText="1"/>
    </xf>
    <xf numFmtId="49" fontId="26" fillId="0" borderId="6"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6" fillId="0" borderId="10" xfId="0" applyNumberFormat="1" applyFont="1" applyBorder="1" applyAlignment="1">
      <alignment horizontal="center" vertical="center" wrapText="1"/>
    </xf>
    <xf numFmtId="49" fontId="26" fillId="0" borderId="2"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0" borderId="0" xfId="0" applyNumberFormat="1" applyFont="1" applyAlignment="1">
      <alignment horizontal="center" vertical="center" wrapText="1"/>
    </xf>
    <xf numFmtId="178" fontId="26" fillId="0" borderId="5" xfId="0" applyNumberFormat="1" applyFont="1" applyFill="1" applyBorder="1" applyAlignment="1">
      <alignment vertical="center"/>
    </xf>
    <xf numFmtId="178" fontId="26" fillId="0" borderId="7" xfId="0" applyNumberFormat="1" applyFont="1" applyFill="1" applyBorder="1" applyAlignment="1">
      <alignment vertical="center"/>
    </xf>
    <xf numFmtId="178" fontId="26" fillId="0" borderId="9" xfId="0" applyNumberFormat="1" applyFont="1" applyFill="1" applyBorder="1" applyAlignment="1">
      <alignment vertical="center"/>
    </xf>
    <xf numFmtId="178" fontId="26" fillId="0" borderId="1" xfId="0" applyNumberFormat="1" applyFont="1" applyFill="1" applyBorder="1" applyAlignment="1">
      <alignment vertical="center"/>
    </xf>
    <xf numFmtId="177" fontId="13" fillId="5" borderId="5" xfId="0" applyNumberFormat="1" applyFont="1" applyFill="1" applyBorder="1" applyAlignment="1">
      <alignment vertical="center"/>
    </xf>
    <xf numFmtId="177" fontId="5" fillId="5" borderId="5" xfId="0" applyNumberFormat="1" applyFont="1" applyFill="1" applyBorder="1" applyAlignment="1">
      <alignment vertical="center"/>
    </xf>
    <xf numFmtId="177" fontId="13" fillId="5" borderId="7" xfId="0" applyNumberFormat="1" applyFont="1" applyFill="1" applyBorder="1" applyAlignment="1">
      <alignment vertical="center"/>
    </xf>
    <xf numFmtId="177" fontId="5" fillId="5" borderId="7" xfId="0" applyNumberFormat="1" applyFont="1" applyFill="1" applyBorder="1" applyAlignment="1">
      <alignment vertical="center"/>
    </xf>
    <xf numFmtId="177" fontId="13" fillId="5" borderId="9" xfId="0" applyNumberFormat="1" applyFont="1" applyFill="1" applyBorder="1" applyAlignment="1">
      <alignment vertical="center"/>
    </xf>
    <xf numFmtId="177" fontId="5" fillId="5" borderId="9" xfId="0" applyNumberFormat="1" applyFont="1" applyFill="1" applyBorder="1" applyAlignment="1">
      <alignment vertical="center"/>
    </xf>
    <xf numFmtId="14" fontId="26" fillId="5" borderId="5" xfId="0" applyNumberFormat="1" applyFont="1" applyFill="1" applyBorder="1" applyAlignment="1">
      <alignment vertical="center"/>
    </xf>
    <xf numFmtId="0" fontId="26" fillId="5" borderId="5" xfId="0" applyFont="1" applyFill="1" applyBorder="1" applyAlignment="1">
      <alignment vertical="center"/>
    </xf>
    <xf numFmtId="0" fontId="26" fillId="5" borderId="7" xfId="0" applyFont="1" applyFill="1" applyBorder="1" applyAlignment="1">
      <alignment vertical="center"/>
    </xf>
    <xf numFmtId="0" fontId="26" fillId="5" borderId="9" xfId="0" applyFont="1" applyFill="1" applyBorder="1" applyAlignment="1">
      <alignment vertical="center"/>
    </xf>
    <xf numFmtId="49" fontId="26" fillId="5" borderId="6" xfId="0" applyNumberFormat="1" applyFont="1" applyFill="1" applyBorder="1" applyAlignment="1">
      <alignment horizontal="center" vertical="center" wrapText="1"/>
    </xf>
    <xf numFmtId="49" fontId="26" fillId="5" borderId="8" xfId="0" applyNumberFormat="1" applyFont="1" applyFill="1" applyBorder="1" applyAlignment="1">
      <alignment horizontal="center" vertical="center" wrapText="1"/>
    </xf>
    <xf numFmtId="49" fontId="26" fillId="5" borderId="10" xfId="0" applyNumberFormat="1" applyFont="1" applyFill="1" applyBorder="1" applyAlignment="1">
      <alignment horizontal="center" vertical="center" wrapText="1"/>
    </xf>
    <xf numFmtId="0" fontId="5" fillId="5" borderId="2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27" fillId="0" borderId="0" xfId="0" applyFont="1" applyAlignment="1">
      <alignment horizontal="justify"/>
    </xf>
    <xf numFmtId="0" fontId="9" fillId="0" borderId="0" xfId="0" applyFont="1" applyAlignment="1">
      <alignment vertical="center"/>
    </xf>
    <xf numFmtId="0" fontId="3" fillId="0" borderId="0" xfId="0" applyFont="1" applyAlignment="1">
      <alignment horizontal="right" vertical="center"/>
    </xf>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justify" vertical="top" wrapText="1"/>
    </xf>
    <xf numFmtId="0" fontId="8" fillId="2" borderId="1" xfId="0" applyFont="1" applyFill="1" applyBorder="1" applyAlignment="1">
      <alignment horizontal="center" vertical="center" wrapText="1"/>
    </xf>
    <xf numFmtId="12" fontId="7" fillId="0" borderId="1" xfId="0" applyNumberFormat="1" applyFont="1" applyBorder="1" applyAlignment="1">
      <alignment horizontal="center" vertical="center"/>
    </xf>
    <xf numFmtId="0" fontId="9" fillId="0" borderId="13" xfId="0" applyFont="1" applyBorder="1" applyAlignment="1">
      <alignment horizontal="center" vertical="center"/>
    </xf>
    <xf numFmtId="3" fontId="27" fillId="6" borderId="1" xfId="0" applyNumberFormat="1" applyFont="1" applyFill="1" applyBorder="1" applyAlignment="1">
      <alignment vertical="center" wrapText="1"/>
    </xf>
    <xf numFmtId="3" fontId="27" fillId="0" borderId="1" xfId="0" applyNumberFormat="1" applyFont="1" applyBorder="1" applyAlignment="1">
      <alignment vertical="center" wrapText="1"/>
    </xf>
    <xf numFmtId="0" fontId="27" fillId="0" borderId="3" xfId="0" applyFont="1" applyBorder="1" applyAlignment="1">
      <alignment vertical="center" wrapText="1"/>
    </xf>
    <xf numFmtId="0" fontId="1" fillId="0" borderId="28" xfId="0" applyFont="1" applyBorder="1" applyAlignment="1">
      <alignment horizontal="center" vertical="center" wrapText="1"/>
    </xf>
    <xf numFmtId="0" fontId="9" fillId="0" borderId="28" xfId="0" applyFont="1" applyBorder="1"/>
    <xf numFmtId="0" fontId="28" fillId="0" borderId="0" xfId="0" applyFont="1"/>
    <xf numFmtId="0" fontId="28" fillId="0" borderId="0" xfId="0" applyFont="1" applyAlignment="1">
      <alignment horizontal="center" vertical="center"/>
    </xf>
    <xf numFmtId="9" fontId="7" fillId="0" borderId="0" xfId="0" applyNumberFormat="1" applyFont="1" applyAlignment="1">
      <alignment horizontal="center" vertical="center"/>
    </xf>
    <xf numFmtId="0" fontId="9" fillId="0" borderId="14" xfId="0" applyFont="1" applyBorder="1" applyAlignment="1">
      <alignment horizontal="center" vertical="center"/>
    </xf>
    <xf numFmtId="180" fontId="27" fillId="0" borderId="11" xfId="0" applyNumberFormat="1" applyFont="1" applyBorder="1" applyAlignment="1">
      <alignment vertical="center" wrapText="1"/>
    </xf>
    <xf numFmtId="0" fontId="27" fillId="0" borderId="2" xfId="0" applyFont="1" applyBorder="1" applyAlignment="1">
      <alignment vertical="center" wrapText="1"/>
    </xf>
    <xf numFmtId="0" fontId="30" fillId="0" borderId="0" xfId="0" applyFont="1"/>
    <xf numFmtId="0" fontId="27" fillId="0" borderId="13" xfId="0" applyFont="1" applyBorder="1" applyAlignment="1">
      <alignment horizontal="center" vertical="center" wrapText="1"/>
    </xf>
    <xf numFmtId="3" fontId="27" fillId="0" borderId="30" xfId="0" applyNumberFormat="1" applyFont="1" applyBorder="1" applyAlignment="1">
      <alignment vertical="center" wrapText="1"/>
    </xf>
    <xf numFmtId="0" fontId="27" fillId="0" borderId="14" xfId="0" applyFont="1" applyBorder="1" applyAlignment="1">
      <alignment horizontal="center" vertical="center" wrapText="1"/>
    </xf>
    <xf numFmtId="180" fontId="27" fillId="0" borderId="31" xfId="0" applyNumberFormat="1" applyFont="1" applyBorder="1" applyAlignment="1">
      <alignment vertical="center" wrapText="1"/>
    </xf>
    <xf numFmtId="0" fontId="30" fillId="0" borderId="0" xfId="0" applyFont="1" applyAlignment="1">
      <alignment vertical="center"/>
    </xf>
    <xf numFmtId="179" fontId="30" fillId="0" borderId="0" xfId="0" applyNumberFormat="1" applyFont="1" applyAlignment="1">
      <alignment vertical="center"/>
    </xf>
    <xf numFmtId="0" fontId="31" fillId="0" borderId="0" xfId="0" applyFont="1"/>
    <xf numFmtId="0" fontId="2" fillId="0" borderId="0" xfId="0" applyFont="1" applyAlignment="1">
      <alignment horizontal="justify" vertical="top" wrapText="1"/>
    </xf>
    <xf numFmtId="0" fontId="2" fillId="0" borderId="0" xfId="0" applyFont="1" applyAlignment="1">
      <alignment wrapText="1"/>
    </xf>
    <xf numFmtId="0" fontId="2" fillId="0" borderId="0" xfId="0" applyFont="1" applyAlignment="1">
      <alignment horizontal="center" vertical="center" wrapText="1"/>
    </xf>
    <xf numFmtId="0" fontId="27" fillId="0" borderId="12" xfId="0" applyFont="1" applyFill="1" applyBorder="1" applyAlignment="1">
      <alignment horizontal="center" vertical="center" wrapText="1"/>
    </xf>
    <xf numFmtId="3" fontId="27" fillId="0" borderId="1" xfId="0" applyNumberFormat="1" applyFont="1" applyFill="1" applyBorder="1" applyAlignment="1">
      <alignment vertical="center" wrapText="1"/>
    </xf>
    <xf numFmtId="0" fontId="32" fillId="0" borderId="0" xfId="0" applyFont="1"/>
    <xf numFmtId="0" fontId="17" fillId="0" borderId="0" xfId="0" applyFont="1"/>
    <xf numFmtId="0" fontId="32" fillId="0" borderId="0" xfId="0" applyFont="1" applyFill="1" applyBorder="1" applyAlignment="1">
      <alignment horizontal="left" vertical="center"/>
    </xf>
    <xf numFmtId="0" fontId="15" fillId="0" borderId="0" xfId="0" applyFont="1" applyAlignment="1"/>
    <xf numFmtId="0" fontId="4" fillId="0" borderId="0" xfId="0" applyFont="1" applyAlignment="1">
      <alignment horizontal="center"/>
    </xf>
    <xf numFmtId="0" fontId="2" fillId="0" borderId="0" xfId="0" applyFont="1" applyFill="1"/>
    <xf numFmtId="0" fontId="20" fillId="0" borderId="0" xfId="0" applyFont="1" applyAlignment="1">
      <alignment horizontal="center"/>
    </xf>
    <xf numFmtId="0" fontId="3" fillId="0" borderId="18" xfId="0" applyFont="1" applyFill="1" applyBorder="1" applyAlignment="1">
      <alignment horizontal="left" vertical="center"/>
    </xf>
    <xf numFmtId="0" fontId="5" fillId="5" borderId="12" xfId="0" applyFont="1" applyFill="1" applyBorder="1" applyAlignment="1">
      <alignment horizontal="center" vertical="center" textRotation="255" wrapText="1"/>
    </xf>
    <xf numFmtId="0" fontId="0" fillId="5" borderId="1" xfId="0" applyFont="1" applyFill="1" applyBorder="1" applyAlignment="1">
      <alignment horizontal="center" vertical="center"/>
    </xf>
    <xf numFmtId="176" fontId="5" fillId="5" borderId="12" xfId="0" applyNumberFormat="1" applyFont="1" applyFill="1" applyBorder="1" applyAlignment="1">
      <alignment horizontal="center" vertical="center" wrapText="1"/>
    </xf>
    <xf numFmtId="176" fontId="5" fillId="5" borderId="1" xfId="0" applyNumberFormat="1" applyFont="1" applyFill="1" applyBorder="1" applyAlignment="1">
      <alignment horizontal="center" vertical="center" wrapText="1"/>
    </xf>
    <xf numFmtId="176" fontId="25" fillId="5" borderId="24" xfId="0" applyNumberFormat="1" applyFont="1" applyFill="1" applyBorder="1" applyAlignment="1">
      <alignment horizontal="center" vertical="center" wrapText="1"/>
    </xf>
    <xf numFmtId="176" fontId="25" fillId="5" borderId="25" xfId="0" applyNumberFormat="1" applyFont="1" applyFill="1" applyBorder="1" applyAlignment="1">
      <alignment horizontal="center" vertical="center" wrapText="1"/>
    </xf>
    <xf numFmtId="176" fontId="25" fillId="0" borderId="24" xfId="0" applyNumberFormat="1" applyFont="1" applyBorder="1" applyAlignment="1">
      <alignment horizontal="center" vertical="center" wrapText="1"/>
    </xf>
    <xf numFmtId="176" fontId="25" fillId="0" borderId="25" xfId="0" applyNumberFormat="1" applyFont="1" applyBorder="1" applyAlignment="1">
      <alignment horizontal="center" vertical="center" wrapText="1"/>
    </xf>
    <xf numFmtId="49" fontId="25" fillId="5" borderId="26" xfId="0" applyNumberFormat="1" applyFont="1" applyFill="1" applyBorder="1" applyAlignment="1">
      <alignment horizontal="center" vertical="center" wrapText="1"/>
    </xf>
    <xf numFmtId="49" fontId="25" fillId="5" borderId="27" xfId="0" applyNumberFormat="1" applyFont="1" applyFill="1" applyBorder="1" applyAlignment="1">
      <alignment horizontal="center" vertical="center" wrapText="1"/>
    </xf>
    <xf numFmtId="0" fontId="2" fillId="0" borderId="0" xfId="0" applyFont="1" applyAlignment="1">
      <alignment horizontal="center"/>
    </xf>
    <xf numFmtId="0" fontId="0" fillId="0" borderId="0" xfId="0" applyFont="1" applyAlignment="1">
      <alignment horizontal="center"/>
    </xf>
    <xf numFmtId="176" fontId="5" fillId="0" borderId="12" xfId="0" applyNumberFormat="1" applyFont="1" applyBorder="1" applyAlignment="1">
      <alignment horizontal="left" vertical="center" wrapText="1"/>
    </xf>
    <xf numFmtId="176" fontId="5" fillId="0" borderId="1" xfId="0" applyNumberFormat="1" applyFont="1" applyBorder="1" applyAlignment="1">
      <alignment horizontal="left" vertical="center" wrapText="1"/>
    </xf>
    <xf numFmtId="0" fontId="5" fillId="3" borderId="15" xfId="0" applyFont="1" applyFill="1" applyBorder="1" applyAlignment="1">
      <alignment horizontal="center" vertical="center" wrapText="1"/>
    </xf>
    <xf numFmtId="0" fontId="5" fillId="3" borderId="3" xfId="0" applyFont="1" applyFill="1" applyBorder="1" applyAlignment="1">
      <alignment horizontal="center" vertical="center" wrapText="1"/>
    </xf>
    <xf numFmtId="176" fontId="5" fillId="0" borderId="12"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17" fillId="0" borderId="0" xfId="0" applyFont="1" applyAlignment="1">
      <alignment horizontal="center"/>
    </xf>
    <xf numFmtId="0" fontId="5" fillId="0" borderId="1" xfId="0" applyFont="1" applyBorder="1" applyAlignment="1">
      <alignment horizontal="center" vertical="center" wrapText="1"/>
    </xf>
    <xf numFmtId="0" fontId="0" fillId="0" borderId="1" xfId="0" applyFont="1" applyBorder="1" applyAlignment="1">
      <alignment vertical="center"/>
    </xf>
    <xf numFmtId="0" fontId="5" fillId="0" borderId="14" xfId="0" applyFont="1" applyFill="1" applyBorder="1" applyAlignment="1">
      <alignment horizontal="center" vertical="center" wrapText="1"/>
    </xf>
    <xf numFmtId="0" fontId="5" fillId="0" borderId="11" xfId="0" applyFont="1" applyFill="1" applyBorder="1" applyAlignment="1">
      <alignment vertical="center"/>
    </xf>
    <xf numFmtId="0" fontId="7" fillId="0" borderId="13"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6" fillId="0" borderId="13" xfId="0" applyFont="1" applyBorder="1" applyAlignment="1">
      <alignment horizontal="center" vertical="center" textRotation="255" wrapText="1"/>
    </xf>
    <xf numFmtId="0" fontId="7" fillId="0" borderId="13" xfId="0" applyFont="1" applyFill="1" applyBorder="1" applyAlignment="1">
      <alignment horizontal="center" vertical="center" textRotation="255" wrapText="1"/>
    </xf>
    <xf numFmtId="0" fontId="8" fillId="0" borderId="13" xfId="0" applyFont="1" applyFill="1" applyBorder="1" applyAlignment="1">
      <alignment horizontal="center" vertical="center" textRotation="255" wrapText="1"/>
    </xf>
    <xf numFmtId="0" fontId="8" fillId="0" borderId="13" xfId="0" applyFont="1" applyBorder="1" applyAlignment="1">
      <alignment horizontal="center" vertical="center" textRotation="255" wrapText="1"/>
    </xf>
    <xf numFmtId="0" fontId="2" fillId="3" borderId="18" xfId="0" applyFont="1" applyFill="1" applyBorder="1" applyAlignment="1">
      <alignment horizontal="left" vertical="center"/>
    </xf>
    <xf numFmtId="0" fontId="5" fillId="3" borderId="12" xfId="0" applyFont="1" applyFill="1" applyBorder="1" applyAlignment="1">
      <alignment horizontal="center" vertical="center" textRotation="255" wrapText="1"/>
    </xf>
    <xf numFmtId="0" fontId="0" fillId="3" borderId="1" xfId="0" applyFont="1" applyFill="1" applyBorder="1" applyAlignment="1">
      <alignment horizontal="center" vertical="center"/>
    </xf>
    <xf numFmtId="0" fontId="7" fillId="0" borderId="16" xfId="0" applyFont="1" applyBorder="1" applyAlignment="1">
      <alignment horizontal="center" vertical="center" textRotation="255"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176" fontId="5" fillId="3" borderId="12"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3" fillId="0" borderId="0" xfId="0" applyFont="1" applyAlignment="1">
      <alignment horizontal="center"/>
    </xf>
    <xf numFmtId="0" fontId="9" fillId="0" borderId="0" xfId="0" applyFont="1" applyAlignment="1">
      <alignment horizontal="center"/>
    </xf>
    <xf numFmtId="0" fontId="28" fillId="0" borderId="29" xfId="0" applyFont="1" applyBorder="1" applyAlignment="1">
      <alignment horizontal="center" vertical="center" wrapText="1"/>
    </xf>
    <xf numFmtId="0" fontId="28" fillId="0" borderId="28" xfId="0" applyFont="1" applyBorder="1" applyAlignment="1">
      <alignment horizontal="center" vertical="center" wrapText="1"/>
    </xf>
    <xf numFmtId="0" fontId="29" fillId="0" borderId="0" xfId="0" applyFont="1" applyAlignment="1">
      <alignment horizontal="center" vertical="center"/>
    </xf>
    <xf numFmtId="0" fontId="2" fillId="0" borderId="0" xfId="0" applyFont="1" applyAlignment="1">
      <alignment vertical="center" wrapText="1"/>
    </xf>
    <xf numFmtId="0" fontId="25" fillId="0" borderId="23" xfId="0" applyFont="1" applyBorder="1" applyAlignment="1">
      <alignment horizontal="justify" vertical="center"/>
    </xf>
    <xf numFmtId="0" fontId="8" fillId="0" borderId="43" xfId="0" applyFont="1" applyBorder="1" applyAlignment="1">
      <alignment horizontal="justify" vertical="center"/>
    </xf>
    <xf numFmtId="0" fontId="25" fillId="0" borderId="36" xfId="0" applyFont="1" applyBorder="1" applyAlignment="1">
      <alignment horizontal="center" vertical="center"/>
    </xf>
    <xf numFmtId="0" fontId="8" fillId="0" borderId="37" xfId="0" applyFont="1" applyBorder="1" applyAlignment="1">
      <alignment horizontal="center" vertical="center"/>
    </xf>
    <xf numFmtId="3" fontId="25" fillId="0" borderId="0" xfId="0" applyNumberFormat="1" applyFont="1" applyAlignment="1">
      <alignment vertical="center"/>
    </xf>
    <xf numFmtId="3" fontId="8" fillId="0" borderId="0" xfId="0" applyNumberFormat="1" applyFont="1" applyAlignment="1">
      <alignment vertical="center"/>
    </xf>
    <xf numFmtId="3" fontId="8" fillId="0" borderId="37" xfId="0" applyNumberFormat="1" applyFont="1" applyBorder="1" applyAlignment="1">
      <alignment vertical="center"/>
    </xf>
    <xf numFmtId="3" fontId="25" fillId="3" borderId="38" xfId="0" applyNumberFormat="1" applyFont="1" applyFill="1" applyBorder="1" applyAlignment="1">
      <alignment vertical="center"/>
    </xf>
    <xf numFmtId="3" fontId="8" fillId="3" borderId="37" xfId="0" applyNumberFormat="1" applyFont="1" applyFill="1" applyBorder="1" applyAlignment="1">
      <alignment vertical="center"/>
    </xf>
    <xf numFmtId="0" fontId="25" fillId="3" borderId="38" xfId="0" applyFont="1" applyFill="1" applyBorder="1" applyAlignment="1">
      <alignment horizontal="justify" vertical="center"/>
    </xf>
    <xf numFmtId="0" fontId="8" fillId="3" borderId="37" xfId="0" applyFont="1" applyFill="1" applyBorder="1" applyAlignment="1">
      <alignment horizontal="justify" vertical="center"/>
    </xf>
    <xf numFmtId="0" fontId="8" fillId="3" borderId="39" xfId="0" applyFont="1" applyFill="1" applyBorder="1" applyAlignment="1">
      <alignment horizontal="justify" vertical="center"/>
    </xf>
    <xf numFmtId="0" fontId="25" fillId="0" borderId="40" xfId="0" applyFont="1" applyBorder="1" applyAlignment="1">
      <alignment horizontal="center" vertical="center"/>
    </xf>
    <xf numFmtId="0" fontId="8" fillId="0" borderId="41" xfId="0" applyFont="1" applyBorder="1" applyAlignment="1">
      <alignment horizontal="center" vertical="center"/>
    </xf>
    <xf numFmtId="180" fontId="25" fillId="0" borderId="42" xfId="0" applyNumberFormat="1" applyFont="1" applyBorder="1" applyAlignment="1">
      <alignment vertical="center"/>
    </xf>
    <xf numFmtId="180" fontId="8" fillId="0" borderId="42" xfId="0" applyNumberFormat="1" applyFont="1" applyBorder="1" applyAlignment="1">
      <alignment vertical="center"/>
    </xf>
    <xf numFmtId="180" fontId="8" fillId="0" borderId="41" xfId="0" applyNumberFormat="1" applyFont="1" applyBorder="1" applyAlignment="1">
      <alignment vertical="center"/>
    </xf>
    <xf numFmtId="180" fontId="25" fillId="0" borderId="23" xfId="0" applyNumberFormat="1" applyFont="1" applyBorder="1" applyAlignment="1">
      <alignment vertical="center"/>
    </xf>
    <xf numFmtId="0" fontId="8" fillId="0" borderId="41" xfId="0" applyFont="1" applyBorder="1" applyAlignment="1">
      <alignment horizontal="justify" vertical="center"/>
    </xf>
    <xf numFmtId="0" fontId="25" fillId="0" borderId="38" xfId="0" applyFont="1" applyBorder="1" applyAlignment="1">
      <alignment horizontal="justify" vertical="center"/>
    </xf>
    <xf numFmtId="0" fontId="8" fillId="0" borderId="39" xfId="0" applyFont="1" applyBorder="1" applyAlignment="1">
      <alignment horizontal="justify" vertical="center"/>
    </xf>
    <xf numFmtId="3" fontId="25" fillId="0" borderId="38" xfId="0" applyNumberFormat="1" applyFont="1" applyBorder="1" applyAlignment="1">
      <alignment vertical="center"/>
    </xf>
    <xf numFmtId="0" fontId="8" fillId="0" borderId="37" xfId="0" applyFont="1" applyBorder="1" applyAlignment="1">
      <alignment horizontal="justify" vertical="center"/>
    </xf>
    <xf numFmtId="0" fontId="25" fillId="3" borderId="34" xfId="0" applyFont="1" applyFill="1" applyBorder="1" applyAlignment="1">
      <alignment horizontal="justify" vertical="center"/>
    </xf>
    <xf numFmtId="0" fontId="25" fillId="3" borderId="35" xfId="0" applyFont="1" applyFill="1" applyBorder="1" applyAlignment="1">
      <alignment horizontal="justify" vertical="center"/>
    </xf>
    <xf numFmtId="0" fontId="25"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25" fillId="0" borderId="12"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25" fillId="0" borderId="1" xfId="0" applyFont="1" applyBorder="1" applyAlignment="1">
      <alignment horizontal="center" vertical="center"/>
    </xf>
    <xf numFmtId="0" fontId="25" fillId="0" borderId="32" xfId="0" applyFont="1" applyBorder="1" applyAlignment="1">
      <alignment horizontal="center" vertical="center"/>
    </xf>
    <xf numFmtId="0" fontId="8" fillId="0" borderId="33" xfId="0" applyFont="1" applyBorder="1" applyAlignment="1">
      <alignment horizontal="center" vertical="center"/>
    </xf>
    <xf numFmtId="3" fontId="25" fillId="0" borderId="28" xfId="0" applyNumberFormat="1" applyFont="1" applyBorder="1" applyAlignment="1">
      <alignment vertical="center"/>
    </xf>
    <xf numFmtId="3" fontId="8" fillId="0" borderId="33" xfId="0" applyNumberFormat="1" applyFont="1" applyBorder="1" applyAlignment="1">
      <alignment vertical="center"/>
    </xf>
    <xf numFmtId="3" fontId="25" fillId="3" borderId="34" xfId="0" applyNumberFormat="1" applyFont="1" applyFill="1" applyBorder="1" applyAlignment="1">
      <alignment vertical="center"/>
    </xf>
    <xf numFmtId="3" fontId="25" fillId="3" borderId="33" xfId="0" applyNumberFormat="1" applyFont="1" applyFill="1" applyBorder="1" applyAlignment="1">
      <alignment vertical="center"/>
    </xf>
    <xf numFmtId="0" fontId="8" fillId="3" borderId="33" xfId="0" applyFont="1" applyFill="1" applyBorder="1" applyAlignment="1">
      <alignment horizontal="justify" vertical="center"/>
    </xf>
    <xf numFmtId="0" fontId="25" fillId="3" borderId="33" xfId="0" applyFont="1" applyFill="1" applyBorder="1" applyAlignment="1">
      <alignment horizontal="justify" vertical="center"/>
    </xf>
  </cellXfs>
  <cellStyles count="2">
    <cellStyle name="桁区切り" xfId="1" builtinId="6"/>
    <cellStyle name="標準" xfId="0" builtinId="0"/>
  </cellStyles>
  <dxfs count="0"/>
  <tableStyles count="0" defaultTableStyle="TableStyleMedium2" defaultPivotStyle="PivotStyleLight16"/>
  <colors>
    <mruColors>
      <color rgb="FFFFF4EB"/>
      <color rgb="FFFFFFE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1028700</xdr:colOff>
      <xdr:row>12</xdr:row>
      <xdr:rowOff>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flipH="1" flipV="1">
          <a:off x="0" y="325755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Y48"/>
  <sheetViews>
    <sheetView showGridLines="0" tabSelected="1" zoomScale="90" zoomScaleNormal="90" zoomScaleSheetLayoutView="100" workbookViewId="0">
      <selection activeCell="AA17" sqref="AA17"/>
    </sheetView>
  </sheetViews>
  <sheetFormatPr defaultColWidth="9" defaultRowHeight="12.75" outlineLevelCol="1"/>
  <cols>
    <col min="1" max="1" width="1.83203125" customWidth="1"/>
    <col min="2" max="2" width="5.83203125" customWidth="1"/>
    <col min="3" max="4" width="15.83203125" customWidth="1"/>
    <col min="5" max="5" width="4.83203125" customWidth="1"/>
    <col min="6" max="6" width="6.1640625" customWidth="1"/>
    <col min="7" max="7" width="16.6640625" customWidth="1"/>
    <col min="8" max="10" width="15.83203125" customWidth="1"/>
    <col min="11" max="11" width="15.83203125" style="10" customWidth="1"/>
    <col min="12" max="12" width="6.1640625" hidden="1" customWidth="1" outlineLevel="1"/>
    <col min="13" max="13" width="16.6640625" hidden="1" customWidth="1" outlineLevel="1"/>
    <col min="14" max="14" width="10.83203125" style="110" hidden="1" customWidth="1" outlineLevel="1"/>
    <col min="15" max="16" width="10.83203125" style="3" hidden="1" customWidth="1" outlineLevel="1"/>
    <col min="17" max="18" width="13.83203125" style="3" hidden="1" customWidth="1" outlineLevel="1"/>
    <col min="19" max="19" width="18.5" style="3" hidden="1" customWidth="1" outlineLevel="1"/>
    <col min="20" max="20" width="11.1640625" style="3" hidden="1" customWidth="1" outlineLevel="1"/>
    <col min="21" max="21" width="10.33203125" style="120" hidden="1" customWidth="1" outlineLevel="1"/>
    <col min="22" max="22" width="2.5" customWidth="1" collapsed="1"/>
    <col min="23" max="23" width="21.6640625" customWidth="1"/>
    <col min="24" max="24" width="8" customWidth="1"/>
    <col min="25" max="25" width="7.33203125" customWidth="1"/>
  </cols>
  <sheetData>
    <row r="1" spans="2:25" s="3" customFormat="1">
      <c r="B1" s="185" t="s">
        <v>124</v>
      </c>
      <c r="C1" s="185"/>
      <c r="D1" s="185"/>
      <c r="N1" s="110"/>
      <c r="U1" s="120"/>
      <c r="W1" s="3" t="s">
        <v>129</v>
      </c>
    </row>
    <row r="2" spans="2:25" s="3" customFormat="1">
      <c r="B2" s="1"/>
      <c r="I2" s="57"/>
      <c r="J2" s="57"/>
      <c r="K2" s="57"/>
      <c r="N2" s="110"/>
      <c r="U2" s="121"/>
      <c r="W2" s="3" t="s">
        <v>125</v>
      </c>
    </row>
    <row r="3" spans="2:25" s="3" customFormat="1" ht="13.5">
      <c r="B3" s="198" t="str">
        <f>IF(B1="様式1号の別紙1の別添1","資　金　支　出　内　訳","")</f>
        <v>資　金　支　出　内　訳</v>
      </c>
      <c r="C3" s="198"/>
      <c r="D3" s="198"/>
      <c r="E3" s="198"/>
      <c r="F3" s="199"/>
      <c r="G3" s="199"/>
      <c r="H3" s="199"/>
      <c r="I3" s="199"/>
      <c r="J3" s="199"/>
      <c r="K3" s="199"/>
      <c r="L3" s="92"/>
      <c r="M3" s="184" t="str">
        <f>IF(B1="様式第６号の別表","補 助 対 象 物 件 の 状 況","収　支　明　細　書")</f>
        <v>収　支　明　細　書</v>
      </c>
      <c r="N3" s="184"/>
      <c r="O3" s="184"/>
      <c r="P3" s="184"/>
      <c r="Q3" s="184"/>
      <c r="R3" s="184"/>
      <c r="S3" s="91"/>
      <c r="U3" s="121"/>
      <c r="W3" s="49" t="s">
        <v>130</v>
      </c>
    </row>
    <row r="4" spans="2:25" s="3" customFormat="1" ht="16.5" customHeight="1">
      <c r="B4" s="1"/>
      <c r="I4" s="206" t="str">
        <f>IF(I15&gt;$I$44/2,"設備装置等は総額の1/2以内",IF(AND(I27&lt;$I$44/6,X6=1),"共同研究委託は総額の1/6以上2/3以内",IF(I27&gt;$I$44*2/3,"研究委託は総額の2/3以内",IF(I31&gt;$I$44/2,"人件費等は総額の1/2以内",IF(I35&gt;$I$44/3,"産業財産等は総額の1/3以内","")))))</f>
        <v/>
      </c>
      <c r="J4" s="206"/>
      <c r="K4" s="206"/>
      <c r="N4" s="111"/>
      <c r="O4" s="5"/>
      <c r="P4" s="5"/>
      <c r="R4" s="186" t="str">
        <f>IF(COUNTIF(V7:V44,"超過"),"各区分で20%を超える増額は変更申請が必要","")</f>
        <v/>
      </c>
      <c r="S4" s="186"/>
      <c r="T4" s="186"/>
      <c r="U4" s="186"/>
      <c r="W4" s="29" t="s">
        <v>33</v>
      </c>
      <c r="X4" s="56" t="s">
        <v>31</v>
      </c>
    </row>
    <row r="5" spans="2:25" s="5" customFormat="1" ht="23.25" customHeight="1" thickBot="1">
      <c r="B5" s="5" t="str">
        <f>IF(B1="様式第７号の別紙３","(1)支出","")</f>
        <v/>
      </c>
      <c r="I5" s="217" t="s">
        <v>43</v>
      </c>
      <c r="J5" s="217"/>
      <c r="K5" s="217"/>
      <c r="N5" s="110"/>
      <c r="O5" s="3"/>
      <c r="P5" s="3"/>
      <c r="R5" s="187" t="str">
        <f>I5</f>
        <v>申請者名　</v>
      </c>
      <c r="S5" s="187"/>
      <c r="T5" s="187"/>
      <c r="U5" s="187"/>
      <c r="W5" s="87" t="s">
        <v>46</v>
      </c>
      <c r="X5" s="88">
        <v>1</v>
      </c>
    </row>
    <row r="6" spans="2:25" s="7" customFormat="1" ht="23.25" customHeight="1">
      <c r="B6" s="220" t="s">
        <v>13</v>
      </c>
      <c r="C6" s="221" t="s">
        <v>1</v>
      </c>
      <c r="D6" s="221" t="s">
        <v>2</v>
      </c>
      <c r="E6" s="218" t="s">
        <v>3</v>
      </c>
      <c r="F6" s="218" t="s">
        <v>4</v>
      </c>
      <c r="G6" s="223" t="s">
        <v>34</v>
      </c>
      <c r="H6" s="204" t="s">
        <v>5</v>
      </c>
      <c r="I6" s="204" t="s">
        <v>6</v>
      </c>
      <c r="J6" s="200" t="s">
        <v>28</v>
      </c>
      <c r="K6" s="202" t="s">
        <v>35</v>
      </c>
      <c r="L6" s="188" t="s">
        <v>4</v>
      </c>
      <c r="M6" s="190" t="s">
        <v>34</v>
      </c>
      <c r="N6" s="112"/>
      <c r="O6" s="105" t="s">
        <v>57</v>
      </c>
      <c r="P6" s="106"/>
      <c r="Q6" s="192" t="s">
        <v>49</v>
      </c>
      <c r="R6" s="192" t="s">
        <v>50</v>
      </c>
      <c r="S6" s="192" t="s">
        <v>51</v>
      </c>
      <c r="T6" s="194" t="s">
        <v>52</v>
      </c>
      <c r="U6" s="196" t="s">
        <v>53</v>
      </c>
      <c r="W6" s="87" t="s">
        <v>47</v>
      </c>
      <c r="X6" s="89"/>
    </row>
    <row r="7" spans="2:25" s="7" customFormat="1" ht="18" customHeight="1">
      <c r="B7" s="211"/>
      <c r="C7" s="222"/>
      <c r="D7" s="222"/>
      <c r="E7" s="219"/>
      <c r="F7" s="219"/>
      <c r="G7" s="224"/>
      <c r="H7" s="205"/>
      <c r="I7" s="205"/>
      <c r="J7" s="201"/>
      <c r="K7" s="203"/>
      <c r="L7" s="189"/>
      <c r="M7" s="191"/>
      <c r="N7" s="113" t="s">
        <v>54</v>
      </c>
      <c r="O7" s="93" t="s">
        <v>55</v>
      </c>
      <c r="P7" s="93" t="s">
        <v>56</v>
      </c>
      <c r="Q7" s="193"/>
      <c r="R7" s="193"/>
      <c r="S7" s="193"/>
      <c r="T7" s="195"/>
      <c r="U7" s="197"/>
      <c r="W7" s="30" t="s">
        <v>32</v>
      </c>
      <c r="X7" s="31">
        <f>IF(X5=1,1/2,IF(X6=1,2/3,"-"))</f>
        <v>0.5</v>
      </c>
    </row>
    <row r="8" spans="2:25" s="8" customFormat="1" ht="17.25" customHeight="1">
      <c r="B8" s="211" t="s">
        <v>7</v>
      </c>
      <c r="C8" s="67"/>
      <c r="D8" s="68"/>
      <c r="E8" s="69"/>
      <c r="F8" s="70"/>
      <c r="G8" s="71"/>
      <c r="H8" s="33">
        <f t="shared" ref="H8:H9" si="0">F8*G8</f>
        <v>0</v>
      </c>
      <c r="I8" s="33">
        <f>H8</f>
        <v>0</v>
      </c>
      <c r="J8" s="33">
        <f t="shared" ref="J8:J43" si="1">IF(I8="","",ROUNDDOWN(I8*$X$7,0))</f>
        <v>0</v>
      </c>
      <c r="K8" s="82"/>
      <c r="L8" s="130"/>
      <c r="M8" s="131"/>
      <c r="N8" s="126">
        <f>I8</f>
        <v>0</v>
      </c>
      <c r="O8" s="94">
        <f>L8*M8</f>
        <v>0</v>
      </c>
      <c r="P8" s="94">
        <f>O8</f>
        <v>0</v>
      </c>
      <c r="Q8" s="136"/>
      <c r="R8" s="137"/>
      <c r="S8" s="137"/>
      <c r="T8" s="94">
        <f>ROUNDDOWN(P8*$X$7,1)</f>
        <v>0</v>
      </c>
      <c r="U8" s="140" t="s">
        <v>58</v>
      </c>
      <c r="W8" s="183" t="s">
        <v>128</v>
      </c>
      <c r="X8" s="50"/>
      <c r="Y8" s="49"/>
    </row>
    <row r="9" spans="2:25" s="8" customFormat="1" ht="17.25" customHeight="1">
      <c r="B9" s="211"/>
      <c r="C9" s="72"/>
      <c r="D9" s="73"/>
      <c r="E9" s="74"/>
      <c r="F9" s="75"/>
      <c r="G9" s="76"/>
      <c r="H9" s="34">
        <f t="shared" si="0"/>
        <v>0</v>
      </c>
      <c r="I9" s="34">
        <f>H9</f>
        <v>0</v>
      </c>
      <c r="J9" s="34">
        <f t="shared" si="1"/>
        <v>0</v>
      </c>
      <c r="K9" s="83"/>
      <c r="L9" s="132"/>
      <c r="M9" s="133"/>
      <c r="N9" s="127">
        <f>I9</f>
        <v>0</v>
      </c>
      <c r="O9" s="95">
        <f t="shared" ref="O9:O10" si="2">L9*M9</f>
        <v>0</v>
      </c>
      <c r="P9" s="95">
        <f t="shared" ref="P9:P10" si="3">O9</f>
        <v>0</v>
      </c>
      <c r="Q9" s="138"/>
      <c r="R9" s="138"/>
      <c r="S9" s="138"/>
      <c r="T9" s="95">
        <f t="shared" ref="T9:T10" si="4">ROUNDDOWN(P9*$X$7,1)</f>
        <v>0</v>
      </c>
      <c r="U9" s="141" t="s">
        <v>59</v>
      </c>
      <c r="W9" s="8" t="s">
        <v>127</v>
      </c>
      <c r="X9" s="50"/>
      <c r="Y9" s="49"/>
    </row>
    <row r="10" spans="2:25" s="8" customFormat="1" ht="17.25" customHeight="1">
      <c r="B10" s="211"/>
      <c r="C10" s="77"/>
      <c r="D10" s="78"/>
      <c r="E10" s="79"/>
      <c r="F10" s="80"/>
      <c r="G10" s="81"/>
      <c r="H10" s="35">
        <f t="shared" ref="H10" si="5">F10*G10</f>
        <v>0</v>
      </c>
      <c r="I10" s="35">
        <f t="shared" ref="I10" si="6">H10</f>
        <v>0</v>
      </c>
      <c r="J10" s="35">
        <f t="shared" si="1"/>
        <v>0</v>
      </c>
      <c r="K10" s="84"/>
      <c r="L10" s="134"/>
      <c r="M10" s="135"/>
      <c r="N10" s="128">
        <f>I10</f>
        <v>0</v>
      </c>
      <c r="O10" s="96">
        <f t="shared" si="2"/>
        <v>0</v>
      </c>
      <c r="P10" s="96">
        <f t="shared" si="3"/>
        <v>0</v>
      </c>
      <c r="Q10" s="139"/>
      <c r="R10" s="139"/>
      <c r="S10" s="139"/>
      <c r="T10" s="96">
        <f t="shared" si="4"/>
        <v>0</v>
      </c>
      <c r="U10" s="142" t="s">
        <v>60</v>
      </c>
    </row>
    <row r="11" spans="2:25" s="8" customFormat="1" ht="17.25" customHeight="1">
      <c r="B11" s="211"/>
      <c r="C11" s="207" t="s">
        <v>9</v>
      </c>
      <c r="D11" s="208"/>
      <c r="E11" s="208"/>
      <c r="F11" s="208"/>
      <c r="G11" s="208"/>
      <c r="H11" s="36">
        <f>SUM(H8:H10)</f>
        <v>0</v>
      </c>
      <c r="I11" s="36">
        <f>SUM(I8:I10)</f>
        <v>0</v>
      </c>
      <c r="J11" s="36">
        <f t="shared" si="1"/>
        <v>0</v>
      </c>
      <c r="K11" s="17"/>
      <c r="L11" s="107"/>
      <c r="M11" s="107"/>
      <c r="N11" s="129">
        <f>SUM(N8:N10)</f>
        <v>0</v>
      </c>
      <c r="O11" s="98">
        <f>SUM(O8:O10)</f>
        <v>0</v>
      </c>
      <c r="P11" s="98">
        <f>SUM(P8:P10)</f>
        <v>0</v>
      </c>
      <c r="Q11" s="99"/>
      <c r="R11" s="99"/>
      <c r="S11" s="99"/>
      <c r="T11" s="97">
        <f>SUM(T8:T10)</f>
        <v>0</v>
      </c>
      <c r="U11" s="117"/>
      <c r="V11" s="180" t="str">
        <f>IF(P11&gt;N11*1.2,"超過","")</f>
        <v/>
      </c>
    </row>
    <row r="12" spans="2:25" s="8" customFormat="1" ht="17.25" customHeight="1">
      <c r="B12" s="211" t="s">
        <v>36</v>
      </c>
      <c r="C12" s="67"/>
      <c r="D12" s="68"/>
      <c r="E12" s="69"/>
      <c r="F12" s="70"/>
      <c r="G12" s="71"/>
      <c r="H12" s="33">
        <f t="shared" ref="H12:H14" si="7">F12*G12</f>
        <v>0</v>
      </c>
      <c r="I12" s="33">
        <f>H12</f>
        <v>0</v>
      </c>
      <c r="J12" s="33">
        <f t="shared" si="1"/>
        <v>0</v>
      </c>
      <c r="K12" s="82"/>
      <c r="L12" s="130"/>
      <c r="M12" s="131"/>
      <c r="N12" s="126">
        <f>I12</f>
        <v>0</v>
      </c>
      <c r="O12" s="94">
        <f>L12*M12</f>
        <v>0</v>
      </c>
      <c r="P12" s="94">
        <f>O12</f>
        <v>0</v>
      </c>
      <c r="Q12" s="137"/>
      <c r="R12" s="137"/>
      <c r="S12" s="137"/>
      <c r="T12" s="94">
        <f>ROUNDDOWN(P12*$X$7,1)</f>
        <v>0</v>
      </c>
      <c r="U12" s="140" t="s">
        <v>61</v>
      </c>
      <c r="W12" s="182" t="s">
        <v>126</v>
      </c>
      <c r="X12" s="42"/>
    </row>
    <row r="13" spans="2:25" s="8" customFormat="1" ht="17.25" customHeight="1">
      <c r="B13" s="211"/>
      <c r="C13" s="72"/>
      <c r="D13" s="73"/>
      <c r="E13" s="74"/>
      <c r="F13" s="75"/>
      <c r="G13" s="76"/>
      <c r="H13" s="34">
        <f t="shared" si="7"/>
        <v>0</v>
      </c>
      <c r="I13" s="34">
        <f t="shared" ref="I13:I14" si="8">H13</f>
        <v>0</v>
      </c>
      <c r="J13" s="34">
        <f t="shared" si="1"/>
        <v>0</v>
      </c>
      <c r="K13" s="83"/>
      <c r="L13" s="132"/>
      <c r="M13" s="133"/>
      <c r="N13" s="127">
        <f>I13</f>
        <v>0</v>
      </c>
      <c r="O13" s="95">
        <f t="shared" ref="O13:O14" si="9">L13*M13</f>
        <v>0</v>
      </c>
      <c r="P13" s="95">
        <f t="shared" ref="P13:P14" si="10">O13</f>
        <v>0</v>
      </c>
      <c r="Q13" s="138"/>
      <c r="R13" s="138"/>
      <c r="S13" s="138"/>
      <c r="T13" s="95">
        <f t="shared" ref="T13:T14" si="11">ROUNDDOWN(P13*$X$7,1)</f>
        <v>0</v>
      </c>
      <c r="U13" s="141" t="s">
        <v>62</v>
      </c>
      <c r="W13" s="8" t="s">
        <v>127</v>
      </c>
    </row>
    <row r="14" spans="2:25" s="8" customFormat="1" ht="17.25" customHeight="1">
      <c r="B14" s="211"/>
      <c r="C14" s="77"/>
      <c r="D14" s="78"/>
      <c r="E14" s="79"/>
      <c r="F14" s="80"/>
      <c r="G14" s="81"/>
      <c r="H14" s="35">
        <f t="shared" si="7"/>
        <v>0</v>
      </c>
      <c r="I14" s="35">
        <f t="shared" si="8"/>
        <v>0</v>
      </c>
      <c r="J14" s="35">
        <f t="shared" si="1"/>
        <v>0</v>
      </c>
      <c r="K14" s="84"/>
      <c r="L14" s="134"/>
      <c r="M14" s="135"/>
      <c r="N14" s="128">
        <f>I14</f>
        <v>0</v>
      </c>
      <c r="O14" s="96">
        <f t="shared" si="9"/>
        <v>0</v>
      </c>
      <c r="P14" s="96">
        <f t="shared" si="10"/>
        <v>0</v>
      </c>
      <c r="Q14" s="139"/>
      <c r="R14" s="139"/>
      <c r="S14" s="139"/>
      <c r="T14" s="96">
        <f t="shared" si="11"/>
        <v>0</v>
      </c>
      <c r="U14" s="142" t="s">
        <v>63</v>
      </c>
    </row>
    <row r="15" spans="2:25" s="8" customFormat="1" ht="17.25" customHeight="1">
      <c r="B15" s="211"/>
      <c r="C15" s="207" t="s">
        <v>9</v>
      </c>
      <c r="D15" s="208"/>
      <c r="E15" s="208"/>
      <c r="F15" s="208"/>
      <c r="G15" s="208"/>
      <c r="H15" s="36">
        <f>SUM(H12:H14)</f>
        <v>0</v>
      </c>
      <c r="I15" s="36">
        <f>SUM(I12:I14)</f>
        <v>0</v>
      </c>
      <c r="J15" s="36">
        <f t="shared" si="1"/>
        <v>0</v>
      </c>
      <c r="K15" s="17"/>
      <c r="L15" s="143"/>
      <c r="M15" s="143"/>
      <c r="N15" s="114">
        <f>SUM(N12:N14)</f>
        <v>0</v>
      </c>
      <c r="O15" s="97">
        <f>SUM(O12:O14)</f>
        <v>0</v>
      </c>
      <c r="P15" s="97">
        <f>SUM(P12:P14)</f>
        <v>0</v>
      </c>
      <c r="Q15" s="99"/>
      <c r="R15" s="99"/>
      <c r="S15" s="99"/>
      <c r="T15" s="97">
        <f>SUM(T12:T14)</f>
        <v>0</v>
      </c>
      <c r="U15" s="117"/>
      <c r="V15" s="180" t="str">
        <f>IF(P15&gt;N15*1.2,"超過","")</f>
        <v/>
      </c>
      <c r="W15" s="55" t="str">
        <f>IF(I15&gt;$I$44/2,"注意：総額の1/2超！","")</f>
        <v/>
      </c>
    </row>
    <row r="16" spans="2:25" s="8" customFormat="1" ht="17.25" customHeight="1">
      <c r="B16" s="211" t="s">
        <v>30</v>
      </c>
      <c r="C16" s="67"/>
      <c r="D16" s="68"/>
      <c r="E16" s="69"/>
      <c r="F16" s="70"/>
      <c r="G16" s="71"/>
      <c r="H16" s="33">
        <f t="shared" ref="H16:H18" si="12">F16*G16</f>
        <v>0</v>
      </c>
      <c r="I16" s="33">
        <f t="shared" ref="I16:I18" si="13">H16</f>
        <v>0</v>
      </c>
      <c r="J16" s="33">
        <f t="shared" si="1"/>
        <v>0</v>
      </c>
      <c r="K16" s="82"/>
      <c r="L16" s="130"/>
      <c r="M16" s="131"/>
      <c r="N16" s="126">
        <f>I16</f>
        <v>0</v>
      </c>
      <c r="O16" s="94">
        <f>L16*M16</f>
        <v>0</v>
      </c>
      <c r="P16" s="94">
        <f>O16</f>
        <v>0</v>
      </c>
      <c r="Q16" s="137"/>
      <c r="R16" s="137"/>
      <c r="S16" s="137"/>
      <c r="T16" s="94">
        <f>ROUNDDOWN(P16*$X$7,1)</f>
        <v>0</v>
      </c>
      <c r="U16" s="140" t="s">
        <v>64</v>
      </c>
    </row>
    <row r="17" spans="2:23" s="8" customFormat="1" ht="17.25" customHeight="1">
      <c r="B17" s="211"/>
      <c r="C17" s="72"/>
      <c r="D17" s="73"/>
      <c r="E17" s="74"/>
      <c r="F17" s="75"/>
      <c r="G17" s="76"/>
      <c r="H17" s="34">
        <f t="shared" si="12"/>
        <v>0</v>
      </c>
      <c r="I17" s="34">
        <f>H17</f>
        <v>0</v>
      </c>
      <c r="J17" s="34">
        <f t="shared" si="1"/>
        <v>0</v>
      </c>
      <c r="K17" s="83"/>
      <c r="L17" s="132"/>
      <c r="M17" s="133"/>
      <c r="N17" s="127">
        <f>I17</f>
        <v>0</v>
      </c>
      <c r="O17" s="95">
        <f t="shared" ref="O17:O18" si="14">L17*M17</f>
        <v>0</v>
      </c>
      <c r="P17" s="95">
        <f t="shared" ref="P17:P18" si="15">O17</f>
        <v>0</v>
      </c>
      <c r="Q17" s="138"/>
      <c r="R17" s="138"/>
      <c r="S17" s="138"/>
      <c r="T17" s="95">
        <f t="shared" ref="T17:T18" si="16">ROUNDDOWN(P17*$X$7,1)</f>
        <v>0</v>
      </c>
      <c r="U17" s="141" t="s">
        <v>65</v>
      </c>
      <c r="W17" s="8" t="s">
        <v>127</v>
      </c>
    </row>
    <row r="18" spans="2:23" s="8" customFormat="1" ht="17.25" customHeight="1">
      <c r="B18" s="211"/>
      <c r="C18" s="77"/>
      <c r="D18" s="78"/>
      <c r="E18" s="79"/>
      <c r="F18" s="80"/>
      <c r="G18" s="81"/>
      <c r="H18" s="35">
        <f t="shared" si="12"/>
        <v>0</v>
      </c>
      <c r="I18" s="35">
        <f t="shared" si="13"/>
        <v>0</v>
      </c>
      <c r="J18" s="35">
        <f t="shared" si="1"/>
        <v>0</v>
      </c>
      <c r="K18" s="84"/>
      <c r="L18" s="134"/>
      <c r="M18" s="135"/>
      <c r="N18" s="128">
        <f>I18</f>
        <v>0</v>
      </c>
      <c r="O18" s="96">
        <f t="shared" si="14"/>
        <v>0</v>
      </c>
      <c r="P18" s="96">
        <f t="shared" si="15"/>
        <v>0</v>
      </c>
      <c r="Q18" s="139"/>
      <c r="R18" s="139"/>
      <c r="S18" s="139"/>
      <c r="T18" s="96">
        <f t="shared" si="16"/>
        <v>0</v>
      </c>
      <c r="U18" s="142" t="s">
        <v>66</v>
      </c>
    </row>
    <row r="19" spans="2:23" s="8" customFormat="1" ht="17.25" customHeight="1">
      <c r="B19" s="211"/>
      <c r="C19" s="207" t="s">
        <v>9</v>
      </c>
      <c r="D19" s="208"/>
      <c r="E19" s="208"/>
      <c r="F19" s="208"/>
      <c r="G19" s="208"/>
      <c r="H19" s="36">
        <f>SUM(H16:H18)</f>
        <v>0</v>
      </c>
      <c r="I19" s="36">
        <f>SUM(I16:I18)</f>
        <v>0</v>
      </c>
      <c r="J19" s="36">
        <f t="shared" si="1"/>
        <v>0</v>
      </c>
      <c r="K19" s="54"/>
      <c r="L19" s="108"/>
      <c r="M19" s="108"/>
      <c r="N19" s="114">
        <f>SUM(N16:N18)</f>
        <v>0</v>
      </c>
      <c r="O19" s="97">
        <f>SUM(O16:O18)</f>
        <v>0</v>
      </c>
      <c r="P19" s="97">
        <f>SUM(P16:P18)</f>
        <v>0</v>
      </c>
      <c r="Q19" s="99"/>
      <c r="R19" s="99"/>
      <c r="S19" s="99"/>
      <c r="T19" s="97">
        <f>SUM(T16:T18)</f>
        <v>0</v>
      </c>
      <c r="U19" s="117"/>
      <c r="V19" s="180" t="str">
        <f>IF(P19&gt;N19*1.2,"超過","")</f>
        <v/>
      </c>
    </row>
    <row r="20" spans="2:23" s="8" customFormat="1" ht="17.25" customHeight="1">
      <c r="B20" s="211" t="s">
        <v>41</v>
      </c>
      <c r="C20" s="67"/>
      <c r="D20" s="68"/>
      <c r="E20" s="69"/>
      <c r="F20" s="70"/>
      <c r="G20" s="71"/>
      <c r="H20" s="33">
        <f t="shared" ref="H20:H22" si="17">F20*G20</f>
        <v>0</v>
      </c>
      <c r="I20" s="33">
        <f t="shared" ref="I20:I22" si="18">H20</f>
        <v>0</v>
      </c>
      <c r="J20" s="33">
        <f t="shared" si="1"/>
        <v>0</v>
      </c>
      <c r="K20" s="82"/>
      <c r="L20" s="130"/>
      <c r="M20" s="131"/>
      <c r="N20" s="126">
        <f>I20</f>
        <v>0</v>
      </c>
      <c r="O20" s="94">
        <f>L20*M20</f>
        <v>0</v>
      </c>
      <c r="P20" s="94">
        <f>O20</f>
        <v>0</v>
      </c>
      <c r="Q20" s="137"/>
      <c r="R20" s="137"/>
      <c r="S20" s="137"/>
      <c r="T20" s="94">
        <f>ROUNDDOWN(P20*$X$7,1)</f>
        <v>0</v>
      </c>
      <c r="U20" s="140" t="s">
        <v>67</v>
      </c>
    </row>
    <row r="21" spans="2:23" s="8" customFormat="1" ht="17.25" customHeight="1">
      <c r="B21" s="211"/>
      <c r="C21" s="72"/>
      <c r="D21" s="73"/>
      <c r="E21" s="74"/>
      <c r="F21" s="75"/>
      <c r="G21" s="76"/>
      <c r="H21" s="34">
        <f t="shared" si="17"/>
        <v>0</v>
      </c>
      <c r="I21" s="34">
        <f t="shared" si="18"/>
        <v>0</v>
      </c>
      <c r="J21" s="34">
        <f t="shared" si="1"/>
        <v>0</v>
      </c>
      <c r="K21" s="83"/>
      <c r="L21" s="132"/>
      <c r="M21" s="133"/>
      <c r="N21" s="127">
        <f>I21</f>
        <v>0</v>
      </c>
      <c r="O21" s="95">
        <f t="shared" ref="O21:O22" si="19">L21*M21</f>
        <v>0</v>
      </c>
      <c r="P21" s="95">
        <f t="shared" ref="P21:P22" si="20">O21</f>
        <v>0</v>
      </c>
      <c r="Q21" s="138"/>
      <c r="R21" s="138"/>
      <c r="S21" s="138"/>
      <c r="T21" s="95">
        <f t="shared" ref="T21:T22" si="21">ROUNDDOWN(P21*$X$7,1)</f>
        <v>0</v>
      </c>
      <c r="U21" s="141" t="s">
        <v>68</v>
      </c>
      <c r="W21" s="8" t="s">
        <v>127</v>
      </c>
    </row>
    <row r="22" spans="2:23" s="8" customFormat="1" ht="17.25" customHeight="1">
      <c r="B22" s="211"/>
      <c r="C22" s="77"/>
      <c r="D22" s="78"/>
      <c r="E22" s="79"/>
      <c r="F22" s="80"/>
      <c r="G22" s="81"/>
      <c r="H22" s="35">
        <f t="shared" si="17"/>
        <v>0</v>
      </c>
      <c r="I22" s="35">
        <f t="shared" si="18"/>
        <v>0</v>
      </c>
      <c r="J22" s="35">
        <f t="shared" si="1"/>
        <v>0</v>
      </c>
      <c r="K22" s="84"/>
      <c r="L22" s="134"/>
      <c r="M22" s="135"/>
      <c r="N22" s="128">
        <f>I22</f>
        <v>0</v>
      </c>
      <c r="O22" s="96">
        <f t="shared" si="19"/>
        <v>0</v>
      </c>
      <c r="P22" s="96">
        <f t="shared" si="20"/>
        <v>0</v>
      </c>
      <c r="Q22" s="139"/>
      <c r="R22" s="139"/>
      <c r="S22" s="139"/>
      <c r="T22" s="96">
        <f t="shared" si="21"/>
        <v>0</v>
      </c>
      <c r="U22" s="142" t="s">
        <v>69</v>
      </c>
    </row>
    <row r="23" spans="2:23" s="8" customFormat="1" ht="17.25" customHeight="1">
      <c r="B23" s="211"/>
      <c r="C23" s="207" t="s">
        <v>9</v>
      </c>
      <c r="D23" s="208"/>
      <c r="E23" s="208"/>
      <c r="F23" s="208"/>
      <c r="G23" s="208"/>
      <c r="H23" s="36">
        <f>SUM(H20:H22)</f>
        <v>0</v>
      </c>
      <c r="I23" s="36">
        <f>SUM(I20:I22)</f>
        <v>0</v>
      </c>
      <c r="J23" s="36">
        <f t="shared" si="1"/>
        <v>0</v>
      </c>
      <c r="K23" s="54"/>
      <c r="L23" s="108"/>
      <c r="M23" s="108"/>
      <c r="N23" s="114">
        <f>SUM(N20:N22)</f>
        <v>0</v>
      </c>
      <c r="O23" s="97">
        <f>SUM(O20:O22)</f>
        <v>0</v>
      </c>
      <c r="P23" s="97">
        <f>SUM(P20:P22)</f>
        <v>0</v>
      </c>
      <c r="Q23" s="99"/>
      <c r="R23" s="99"/>
      <c r="S23" s="99"/>
      <c r="T23" s="97">
        <f>SUM(T20:T22)</f>
        <v>0</v>
      </c>
      <c r="U23" s="117"/>
      <c r="V23" s="180" t="str">
        <f>IF(P23&gt;N23*1.2,"超過","")</f>
        <v/>
      </c>
    </row>
    <row r="24" spans="2:23" s="8" customFormat="1" ht="17.25" customHeight="1">
      <c r="B24" s="211" t="s">
        <v>42</v>
      </c>
      <c r="C24" s="67"/>
      <c r="D24" s="68"/>
      <c r="E24" s="69"/>
      <c r="F24" s="70"/>
      <c r="G24" s="71"/>
      <c r="H24" s="33">
        <f t="shared" ref="H24:H26" si="22">F24*G24</f>
        <v>0</v>
      </c>
      <c r="I24" s="33">
        <f t="shared" ref="I24:I26" si="23">H24</f>
        <v>0</v>
      </c>
      <c r="J24" s="33">
        <f t="shared" si="1"/>
        <v>0</v>
      </c>
      <c r="K24" s="82"/>
      <c r="L24" s="130"/>
      <c r="M24" s="131"/>
      <c r="N24" s="126">
        <f>I24</f>
        <v>0</v>
      </c>
      <c r="O24" s="94">
        <f>L24*M24</f>
        <v>0</v>
      </c>
      <c r="P24" s="94">
        <f>O24</f>
        <v>0</v>
      </c>
      <c r="Q24" s="137"/>
      <c r="R24" s="137"/>
      <c r="S24" s="137"/>
      <c r="T24" s="94">
        <f>ROUNDDOWN(P24*$X$7,1)</f>
        <v>0</v>
      </c>
      <c r="U24" s="140" t="s">
        <v>70</v>
      </c>
    </row>
    <row r="25" spans="2:23" s="8" customFormat="1" ht="17.25" customHeight="1">
      <c r="B25" s="211"/>
      <c r="C25" s="72"/>
      <c r="D25" s="73"/>
      <c r="E25" s="74"/>
      <c r="F25" s="75"/>
      <c r="G25" s="76"/>
      <c r="H25" s="34">
        <f t="shared" si="22"/>
        <v>0</v>
      </c>
      <c r="I25" s="34">
        <f>H25</f>
        <v>0</v>
      </c>
      <c r="J25" s="34">
        <f t="shared" si="1"/>
        <v>0</v>
      </c>
      <c r="K25" s="83"/>
      <c r="L25" s="132"/>
      <c r="M25" s="133"/>
      <c r="N25" s="127">
        <f>I25</f>
        <v>0</v>
      </c>
      <c r="O25" s="95">
        <f t="shared" ref="O25:O26" si="24">L25*M25</f>
        <v>0</v>
      </c>
      <c r="P25" s="95">
        <f t="shared" ref="P25:P26" si="25">O25</f>
        <v>0</v>
      </c>
      <c r="Q25" s="138"/>
      <c r="R25" s="138"/>
      <c r="S25" s="138"/>
      <c r="T25" s="95">
        <f t="shared" ref="T25:T26" si="26">ROUNDDOWN(P25*$X$7,1)</f>
        <v>0</v>
      </c>
      <c r="U25" s="141" t="s">
        <v>71</v>
      </c>
      <c r="W25" s="8" t="s">
        <v>127</v>
      </c>
    </row>
    <row r="26" spans="2:23" s="8" customFormat="1" ht="17.25" customHeight="1">
      <c r="B26" s="211"/>
      <c r="C26" s="77"/>
      <c r="D26" s="78"/>
      <c r="E26" s="79"/>
      <c r="F26" s="80"/>
      <c r="G26" s="81"/>
      <c r="H26" s="35">
        <f t="shared" si="22"/>
        <v>0</v>
      </c>
      <c r="I26" s="35">
        <f t="shared" si="23"/>
        <v>0</v>
      </c>
      <c r="J26" s="35">
        <f t="shared" si="1"/>
        <v>0</v>
      </c>
      <c r="K26" s="84"/>
      <c r="L26" s="134"/>
      <c r="M26" s="135"/>
      <c r="N26" s="128">
        <f>I26</f>
        <v>0</v>
      </c>
      <c r="O26" s="96">
        <f t="shared" si="24"/>
        <v>0</v>
      </c>
      <c r="P26" s="96">
        <f t="shared" si="25"/>
        <v>0</v>
      </c>
      <c r="Q26" s="139"/>
      <c r="R26" s="139"/>
      <c r="S26" s="139"/>
      <c r="T26" s="96">
        <f t="shared" si="26"/>
        <v>0</v>
      </c>
      <c r="U26" s="142" t="s">
        <v>72</v>
      </c>
    </row>
    <row r="27" spans="2:23" s="8" customFormat="1" ht="17.25" customHeight="1">
      <c r="B27" s="211"/>
      <c r="C27" s="207" t="s">
        <v>9</v>
      </c>
      <c r="D27" s="208"/>
      <c r="E27" s="208"/>
      <c r="F27" s="208"/>
      <c r="G27" s="208"/>
      <c r="H27" s="36">
        <f>SUM(H24:H26)</f>
        <v>0</v>
      </c>
      <c r="I27" s="36">
        <f>SUM(I24:I26)</f>
        <v>0</v>
      </c>
      <c r="J27" s="36">
        <f t="shared" si="1"/>
        <v>0</v>
      </c>
      <c r="K27" s="54"/>
      <c r="L27" s="108"/>
      <c r="M27" s="108"/>
      <c r="N27" s="114">
        <f>SUM(N24:N26)</f>
        <v>0</v>
      </c>
      <c r="O27" s="97">
        <f>SUM(O24:O26)</f>
        <v>0</v>
      </c>
      <c r="P27" s="97">
        <f>SUM(P24:P26)</f>
        <v>0</v>
      </c>
      <c r="Q27" s="99"/>
      <c r="R27" s="99"/>
      <c r="S27" s="99"/>
      <c r="T27" s="97">
        <f>SUM(T24:T26)</f>
        <v>0</v>
      </c>
      <c r="U27" s="117"/>
      <c r="V27" s="180" t="str">
        <f>IF(P27&gt;N27*1.2,"超過","")</f>
        <v/>
      </c>
      <c r="W27" s="55" t="str">
        <f>IF(AND(I27&lt;$I44/6,X6=1),"注意：共同研究の場合は総額の1/6超が必要！",IF(I27&gt;($I$44*2/3),"総額の2/3超！",""))</f>
        <v/>
      </c>
    </row>
    <row r="28" spans="2:23" s="8" customFormat="1" ht="17.25" customHeight="1">
      <c r="B28" s="211" t="s">
        <v>37</v>
      </c>
      <c r="C28" s="67"/>
      <c r="D28" s="68"/>
      <c r="E28" s="69"/>
      <c r="F28" s="70"/>
      <c r="G28" s="71"/>
      <c r="H28" s="33">
        <f t="shared" ref="H28:H30" si="27">F28*G28</f>
        <v>0</v>
      </c>
      <c r="I28" s="33">
        <f t="shared" ref="I28:I30" si="28">H28</f>
        <v>0</v>
      </c>
      <c r="J28" s="33">
        <f t="shared" si="1"/>
        <v>0</v>
      </c>
      <c r="K28" s="85"/>
      <c r="L28" s="130"/>
      <c r="M28" s="131"/>
      <c r="N28" s="126">
        <f>I28</f>
        <v>0</v>
      </c>
      <c r="O28" s="94">
        <f>L28*M28</f>
        <v>0</v>
      </c>
      <c r="P28" s="94">
        <f>O28</f>
        <v>0</v>
      </c>
      <c r="Q28" s="137"/>
      <c r="R28" s="137"/>
      <c r="S28" s="137"/>
      <c r="T28" s="94">
        <f>ROUNDDOWN(P28*$X$7,1)</f>
        <v>0</v>
      </c>
      <c r="U28" s="140" t="s">
        <v>73</v>
      </c>
    </row>
    <row r="29" spans="2:23" s="8" customFormat="1" ht="17.25" customHeight="1">
      <c r="B29" s="211"/>
      <c r="C29" s="72"/>
      <c r="D29" s="73"/>
      <c r="E29" s="74"/>
      <c r="F29" s="75"/>
      <c r="G29" s="76"/>
      <c r="H29" s="34">
        <f t="shared" si="27"/>
        <v>0</v>
      </c>
      <c r="I29" s="34">
        <f>H29</f>
        <v>0</v>
      </c>
      <c r="J29" s="34">
        <f t="shared" si="1"/>
        <v>0</v>
      </c>
      <c r="K29" s="86"/>
      <c r="L29" s="132"/>
      <c r="M29" s="133"/>
      <c r="N29" s="127">
        <f>I29</f>
        <v>0</v>
      </c>
      <c r="O29" s="95">
        <f t="shared" ref="O29:O30" si="29">L29*M29</f>
        <v>0</v>
      </c>
      <c r="P29" s="95">
        <f t="shared" ref="P29:P30" si="30">O29</f>
        <v>0</v>
      </c>
      <c r="Q29" s="138"/>
      <c r="R29" s="138"/>
      <c r="S29" s="138"/>
      <c r="T29" s="95">
        <f t="shared" ref="T29:T30" si="31">ROUNDDOWN(P29*$X$7,1)</f>
        <v>0</v>
      </c>
      <c r="U29" s="141" t="s">
        <v>74</v>
      </c>
      <c r="W29" s="8" t="s">
        <v>127</v>
      </c>
    </row>
    <row r="30" spans="2:23" s="8" customFormat="1" ht="17.25" customHeight="1">
      <c r="B30" s="216"/>
      <c r="C30" s="77"/>
      <c r="D30" s="78"/>
      <c r="E30" s="79"/>
      <c r="F30" s="80"/>
      <c r="G30" s="81"/>
      <c r="H30" s="35">
        <f t="shared" si="27"/>
        <v>0</v>
      </c>
      <c r="I30" s="35">
        <f t="shared" si="28"/>
        <v>0</v>
      </c>
      <c r="J30" s="35">
        <f t="shared" si="1"/>
        <v>0</v>
      </c>
      <c r="K30" s="84"/>
      <c r="L30" s="134"/>
      <c r="M30" s="135"/>
      <c r="N30" s="128">
        <f>I30</f>
        <v>0</v>
      </c>
      <c r="O30" s="96">
        <f t="shared" si="29"/>
        <v>0</v>
      </c>
      <c r="P30" s="96">
        <f t="shared" si="30"/>
        <v>0</v>
      </c>
      <c r="Q30" s="139"/>
      <c r="R30" s="139"/>
      <c r="S30" s="139"/>
      <c r="T30" s="96">
        <f t="shared" si="31"/>
        <v>0</v>
      </c>
      <c r="U30" s="142" t="s">
        <v>75</v>
      </c>
    </row>
    <row r="31" spans="2:23" s="8" customFormat="1" ht="17.25" customHeight="1">
      <c r="B31" s="216"/>
      <c r="C31" s="207" t="s">
        <v>9</v>
      </c>
      <c r="D31" s="208"/>
      <c r="E31" s="208"/>
      <c r="F31" s="208"/>
      <c r="G31" s="208"/>
      <c r="H31" s="36">
        <f>SUM(H28:H30)</f>
        <v>0</v>
      </c>
      <c r="I31" s="36">
        <f>SUM(I28:I30)</f>
        <v>0</v>
      </c>
      <c r="J31" s="36">
        <f t="shared" si="1"/>
        <v>0</v>
      </c>
      <c r="K31" s="54"/>
      <c r="L31" s="108"/>
      <c r="M31" s="108"/>
      <c r="N31" s="114">
        <f>SUM(N28:N30)</f>
        <v>0</v>
      </c>
      <c r="O31" s="97">
        <f>SUM(O28:O30)</f>
        <v>0</v>
      </c>
      <c r="P31" s="97">
        <f>SUM(P28:P30)</f>
        <v>0</v>
      </c>
      <c r="Q31" s="99"/>
      <c r="R31" s="99"/>
      <c r="S31" s="99"/>
      <c r="T31" s="97">
        <f>SUM(T28:T30)</f>
        <v>0</v>
      </c>
      <c r="U31" s="117"/>
      <c r="V31" s="180" t="str">
        <f>IF(P31&gt;N31*1.2,"超過","")</f>
        <v/>
      </c>
      <c r="W31" s="55" t="str">
        <f>IF(I31&gt;$I$44/2,"注意：総額の1/2超！","")</f>
        <v/>
      </c>
    </row>
    <row r="32" spans="2:23" s="8" customFormat="1" ht="17.25" customHeight="1">
      <c r="B32" s="212" t="s">
        <v>38</v>
      </c>
      <c r="C32" s="67"/>
      <c r="D32" s="68"/>
      <c r="E32" s="69"/>
      <c r="F32" s="70"/>
      <c r="G32" s="71"/>
      <c r="H32" s="33">
        <f t="shared" ref="H32:H34" si="32">F32*G32</f>
        <v>0</v>
      </c>
      <c r="I32" s="33">
        <f>H32</f>
        <v>0</v>
      </c>
      <c r="J32" s="33">
        <f t="shared" si="1"/>
        <v>0</v>
      </c>
      <c r="K32" s="85"/>
      <c r="L32" s="130"/>
      <c r="M32" s="131"/>
      <c r="N32" s="126">
        <f>I32</f>
        <v>0</v>
      </c>
      <c r="O32" s="94">
        <f>L32*M32</f>
        <v>0</v>
      </c>
      <c r="P32" s="94">
        <f>O32</f>
        <v>0</v>
      </c>
      <c r="Q32" s="137"/>
      <c r="R32" s="137"/>
      <c r="S32" s="137"/>
      <c r="T32" s="94">
        <f>ROUNDDOWN(P32*$X$7,1)</f>
        <v>0</v>
      </c>
      <c r="U32" s="140" t="s">
        <v>76</v>
      </c>
    </row>
    <row r="33" spans="2:23" s="8" customFormat="1" ht="17.25" customHeight="1">
      <c r="B33" s="212"/>
      <c r="C33" s="72"/>
      <c r="D33" s="73"/>
      <c r="E33" s="74"/>
      <c r="F33" s="75"/>
      <c r="G33" s="76"/>
      <c r="H33" s="34">
        <f t="shared" si="32"/>
        <v>0</v>
      </c>
      <c r="I33" s="34">
        <f>H33</f>
        <v>0</v>
      </c>
      <c r="J33" s="34">
        <f t="shared" si="1"/>
        <v>0</v>
      </c>
      <c r="K33" s="86"/>
      <c r="L33" s="132"/>
      <c r="M33" s="133"/>
      <c r="N33" s="127">
        <f>I33</f>
        <v>0</v>
      </c>
      <c r="O33" s="95">
        <f t="shared" ref="O33:O34" si="33">L33*M33</f>
        <v>0</v>
      </c>
      <c r="P33" s="95">
        <f t="shared" ref="P33:P34" si="34">O33</f>
        <v>0</v>
      </c>
      <c r="Q33" s="138"/>
      <c r="R33" s="138"/>
      <c r="S33" s="138"/>
      <c r="T33" s="95">
        <f t="shared" ref="T33:T34" si="35">ROUNDDOWN(P33*$X$7,1)</f>
        <v>0</v>
      </c>
      <c r="U33" s="141" t="s">
        <v>77</v>
      </c>
      <c r="W33" s="8" t="s">
        <v>127</v>
      </c>
    </row>
    <row r="34" spans="2:23" s="8" customFormat="1" ht="17.25" customHeight="1">
      <c r="B34" s="213"/>
      <c r="C34" s="77"/>
      <c r="D34" s="78"/>
      <c r="E34" s="79"/>
      <c r="F34" s="80"/>
      <c r="G34" s="81"/>
      <c r="H34" s="35">
        <f t="shared" si="32"/>
        <v>0</v>
      </c>
      <c r="I34" s="35">
        <f t="shared" ref="I34" si="36">H34</f>
        <v>0</v>
      </c>
      <c r="J34" s="35">
        <f t="shared" si="1"/>
        <v>0</v>
      </c>
      <c r="K34" s="84"/>
      <c r="L34" s="134"/>
      <c r="M34" s="135"/>
      <c r="N34" s="128">
        <f>I34</f>
        <v>0</v>
      </c>
      <c r="O34" s="96">
        <f t="shared" si="33"/>
        <v>0</v>
      </c>
      <c r="P34" s="96">
        <f t="shared" si="34"/>
        <v>0</v>
      </c>
      <c r="Q34" s="139"/>
      <c r="R34" s="139"/>
      <c r="S34" s="139"/>
      <c r="T34" s="96">
        <f t="shared" si="35"/>
        <v>0</v>
      </c>
      <c r="U34" s="142" t="s">
        <v>78</v>
      </c>
    </row>
    <row r="35" spans="2:23" s="8" customFormat="1" ht="17.25" customHeight="1">
      <c r="B35" s="213"/>
      <c r="C35" s="207" t="s">
        <v>9</v>
      </c>
      <c r="D35" s="208"/>
      <c r="E35" s="208"/>
      <c r="F35" s="208"/>
      <c r="G35" s="208"/>
      <c r="H35" s="36">
        <f>SUM(H32:H34)</f>
        <v>0</v>
      </c>
      <c r="I35" s="36">
        <f>SUM(I32:I34)</f>
        <v>0</v>
      </c>
      <c r="J35" s="36">
        <f t="shared" si="1"/>
        <v>0</v>
      </c>
      <c r="K35" s="54"/>
      <c r="L35" s="108"/>
      <c r="M35" s="108"/>
      <c r="N35" s="114">
        <f>SUM(N32:N34)</f>
        <v>0</v>
      </c>
      <c r="O35" s="97">
        <f>SUM(O32:O34)</f>
        <v>0</v>
      </c>
      <c r="P35" s="97">
        <f>SUM(P32:P34)</f>
        <v>0</v>
      </c>
      <c r="Q35" s="99"/>
      <c r="R35" s="99"/>
      <c r="S35" s="99"/>
      <c r="T35" s="97">
        <f>SUM(T32:T34)</f>
        <v>0</v>
      </c>
      <c r="U35" s="117"/>
      <c r="V35" s="180" t="str">
        <f>IF(P35&gt;N35*1.2,"超過","")</f>
        <v/>
      </c>
      <c r="W35" s="55" t="str">
        <f>IF(I35&gt;I44*1/3,"注意：総額の1/3超！","")</f>
        <v/>
      </c>
    </row>
    <row r="36" spans="2:23" s="8" customFormat="1" ht="17.25" customHeight="1">
      <c r="B36" s="211" t="s">
        <v>40</v>
      </c>
      <c r="C36" s="67"/>
      <c r="D36" s="68"/>
      <c r="E36" s="69"/>
      <c r="F36" s="70"/>
      <c r="G36" s="71"/>
      <c r="H36" s="33">
        <f t="shared" ref="H36:H38" si="37">F36*G36</f>
        <v>0</v>
      </c>
      <c r="I36" s="33">
        <f t="shared" ref="I36:I38" si="38">H36</f>
        <v>0</v>
      </c>
      <c r="J36" s="33">
        <f t="shared" si="1"/>
        <v>0</v>
      </c>
      <c r="K36" s="82"/>
      <c r="L36" s="130"/>
      <c r="M36" s="131"/>
      <c r="N36" s="126">
        <f>I36</f>
        <v>0</v>
      </c>
      <c r="O36" s="94">
        <f>L36*M36</f>
        <v>0</v>
      </c>
      <c r="P36" s="94">
        <f>O36</f>
        <v>0</v>
      </c>
      <c r="Q36" s="137"/>
      <c r="R36" s="137"/>
      <c r="S36" s="137"/>
      <c r="T36" s="94">
        <f>ROUNDDOWN(P36*$X$7,1)</f>
        <v>0</v>
      </c>
      <c r="U36" s="140" t="s">
        <v>79</v>
      </c>
    </row>
    <row r="37" spans="2:23" s="8" customFormat="1" ht="17.25" customHeight="1">
      <c r="B37" s="211"/>
      <c r="C37" s="72"/>
      <c r="D37" s="73"/>
      <c r="E37" s="74"/>
      <c r="F37" s="75"/>
      <c r="G37" s="76"/>
      <c r="H37" s="34">
        <f t="shared" si="37"/>
        <v>0</v>
      </c>
      <c r="I37" s="34">
        <f t="shared" si="38"/>
        <v>0</v>
      </c>
      <c r="J37" s="34">
        <f t="shared" si="1"/>
        <v>0</v>
      </c>
      <c r="K37" s="83"/>
      <c r="L37" s="132"/>
      <c r="M37" s="133"/>
      <c r="N37" s="127">
        <f>I37</f>
        <v>0</v>
      </c>
      <c r="O37" s="95">
        <f t="shared" ref="O37:O38" si="39">L37*M37</f>
        <v>0</v>
      </c>
      <c r="P37" s="95">
        <f t="shared" ref="P37:P38" si="40">O37</f>
        <v>0</v>
      </c>
      <c r="Q37" s="138"/>
      <c r="R37" s="138"/>
      <c r="S37" s="138"/>
      <c r="T37" s="95">
        <f t="shared" ref="T37:T38" si="41">ROUNDDOWN(P37*$X$7,1)</f>
        <v>0</v>
      </c>
      <c r="U37" s="141" t="s">
        <v>80</v>
      </c>
      <c r="W37" s="8" t="s">
        <v>127</v>
      </c>
    </row>
    <row r="38" spans="2:23" s="8" customFormat="1" ht="17.25" customHeight="1">
      <c r="B38" s="211"/>
      <c r="C38" s="77"/>
      <c r="D38" s="78"/>
      <c r="E38" s="79"/>
      <c r="F38" s="80"/>
      <c r="G38" s="81"/>
      <c r="H38" s="35">
        <f t="shared" si="37"/>
        <v>0</v>
      </c>
      <c r="I38" s="35">
        <f t="shared" si="38"/>
        <v>0</v>
      </c>
      <c r="J38" s="35">
        <f t="shared" si="1"/>
        <v>0</v>
      </c>
      <c r="K38" s="84"/>
      <c r="L38" s="134"/>
      <c r="M38" s="135"/>
      <c r="N38" s="128">
        <f>I38</f>
        <v>0</v>
      </c>
      <c r="O38" s="96">
        <f t="shared" si="39"/>
        <v>0</v>
      </c>
      <c r="P38" s="96">
        <f t="shared" si="40"/>
        <v>0</v>
      </c>
      <c r="Q38" s="139"/>
      <c r="R38" s="139"/>
      <c r="S38" s="139"/>
      <c r="T38" s="96">
        <f t="shared" si="41"/>
        <v>0</v>
      </c>
      <c r="U38" s="142" t="s">
        <v>81</v>
      </c>
    </row>
    <row r="39" spans="2:23" s="8" customFormat="1" ht="17.25" customHeight="1">
      <c r="B39" s="211"/>
      <c r="C39" s="207" t="s">
        <v>9</v>
      </c>
      <c r="D39" s="208"/>
      <c r="E39" s="208"/>
      <c r="F39" s="208"/>
      <c r="G39" s="208"/>
      <c r="H39" s="36">
        <f>SUM(H36:H38)</f>
        <v>0</v>
      </c>
      <c r="I39" s="36">
        <f>SUM(I36:I38)</f>
        <v>0</v>
      </c>
      <c r="J39" s="36">
        <f t="shared" si="1"/>
        <v>0</v>
      </c>
      <c r="K39" s="54"/>
      <c r="L39" s="108"/>
      <c r="M39" s="108"/>
      <c r="N39" s="114">
        <f>SUM(N36:N38)</f>
        <v>0</v>
      </c>
      <c r="O39" s="97">
        <f>SUM(O36:O38)</f>
        <v>0</v>
      </c>
      <c r="P39" s="97">
        <f>SUM(P36:P38)</f>
        <v>0</v>
      </c>
      <c r="Q39" s="99"/>
      <c r="R39" s="99"/>
      <c r="S39" s="99"/>
      <c r="T39" s="97">
        <f>SUM(T36:T38)</f>
        <v>0</v>
      </c>
      <c r="U39" s="117"/>
      <c r="V39" s="180" t="str">
        <f>IF(P39&gt;N39*1.2,"超過","")</f>
        <v/>
      </c>
    </row>
    <row r="40" spans="2:23" s="8" customFormat="1" ht="17.25" customHeight="1">
      <c r="B40" s="214" t="s">
        <v>8</v>
      </c>
      <c r="C40" s="18"/>
      <c r="D40" s="44"/>
      <c r="E40" s="19"/>
      <c r="F40" s="51"/>
      <c r="G40" s="20"/>
      <c r="H40" s="37">
        <f t="shared" ref="H40:H42" si="42">F40*G40</f>
        <v>0</v>
      </c>
      <c r="I40" s="37">
        <f t="shared" ref="I40:I42" si="43">H40</f>
        <v>0</v>
      </c>
      <c r="J40" s="33">
        <f t="shared" si="1"/>
        <v>0</v>
      </c>
      <c r="K40" s="47"/>
      <c r="L40" s="51"/>
      <c r="M40" s="20"/>
      <c r="N40" s="126">
        <f>I40</f>
        <v>0</v>
      </c>
      <c r="O40" s="94">
        <f>L40*M40</f>
        <v>0</v>
      </c>
      <c r="P40" s="94">
        <f>O40</f>
        <v>0</v>
      </c>
      <c r="Q40" s="100"/>
      <c r="R40" s="100"/>
      <c r="S40" s="100"/>
      <c r="T40" s="94">
        <f>ROUNDDOWN(P40*$X$7,1)</f>
        <v>0</v>
      </c>
      <c r="U40" s="118"/>
    </row>
    <row r="41" spans="2:23" s="8" customFormat="1" ht="17.25" customHeight="1">
      <c r="B41" s="214"/>
      <c r="C41" s="21"/>
      <c r="D41" s="45"/>
      <c r="E41" s="22"/>
      <c r="F41" s="52"/>
      <c r="G41" s="23"/>
      <c r="H41" s="38">
        <f t="shared" si="42"/>
        <v>0</v>
      </c>
      <c r="I41" s="38">
        <f t="shared" si="43"/>
        <v>0</v>
      </c>
      <c r="J41" s="34">
        <f t="shared" si="1"/>
        <v>0</v>
      </c>
      <c r="K41" s="48"/>
      <c r="L41" s="52"/>
      <c r="M41" s="23"/>
      <c r="N41" s="127">
        <f>I41</f>
        <v>0</v>
      </c>
      <c r="O41" s="95">
        <f t="shared" ref="O41:O42" si="44">L41*M41</f>
        <v>0</v>
      </c>
      <c r="P41" s="95">
        <f t="shared" ref="P41:P42" si="45">O41</f>
        <v>0</v>
      </c>
      <c r="Q41" s="101"/>
      <c r="R41" s="101"/>
      <c r="S41" s="101"/>
      <c r="T41" s="95">
        <f t="shared" ref="T41:T42" si="46">ROUNDDOWN(P41*$X$7,1)</f>
        <v>0</v>
      </c>
      <c r="U41" s="119"/>
    </row>
    <row r="42" spans="2:23" s="8" customFormat="1" ht="17.25" customHeight="1">
      <c r="B42" s="214"/>
      <c r="C42" s="24"/>
      <c r="D42" s="46"/>
      <c r="E42" s="25"/>
      <c r="F42" s="53"/>
      <c r="G42" s="26"/>
      <c r="H42" s="39">
        <f t="shared" si="42"/>
        <v>0</v>
      </c>
      <c r="I42" s="39">
        <f t="shared" si="43"/>
        <v>0</v>
      </c>
      <c r="J42" s="35">
        <f t="shared" si="1"/>
        <v>0</v>
      </c>
      <c r="K42" s="43"/>
      <c r="L42" s="53"/>
      <c r="M42" s="26"/>
      <c r="N42" s="128">
        <f>I42</f>
        <v>0</v>
      </c>
      <c r="O42" s="96">
        <f t="shared" si="44"/>
        <v>0</v>
      </c>
      <c r="P42" s="96">
        <f t="shared" si="45"/>
        <v>0</v>
      </c>
      <c r="Q42" s="102"/>
      <c r="R42" s="102"/>
      <c r="S42" s="102"/>
      <c r="T42" s="96">
        <f t="shared" si="46"/>
        <v>0</v>
      </c>
      <c r="U42" s="122"/>
    </row>
    <row r="43" spans="2:23" s="8" customFormat="1" ht="17.25" customHeight="1">
      <c r="B43" s="215"/>
      <c r="C43" s="207" t="s">
        <v>9</v>
      </c>
      <c r="D43" s="208"/>
      <c r="E43" s="208"/>
      <c r="F43" s="208"/>
      <c r="G43" s="208"/>
      <c r="H43" s="40">
        <f>SUM(H40:H42)</f>
        <v>0</v>
      </c>
      <c r="I43" s="40">
        <f>SUM(I40:I42)</f>
        <v>0</v>
      </c>
      <c r="J43" s="40">
        <f t="shared" si="1"/>
        <v>0</v>
      </c>
      <c r="K43" s="54"/>
      <c r="L43" s="108"/>
      <c r="M43" s="108"/>
      <c r="N43" s="114">
        <f>SUM(N40:N42)</f>
        <v>0</v>
      </c>
      <c r="O43" s="97">
        <f>SUM(O40:O42)</f>
        <v>0</v>
      </c>
      <c r="P43" s="97">
        <f>SUM(P40:P42)</f>
        <v>0</v>
      </c>
      <c r="Q43" s="99"/>
      <c r="R43" s="99"/>
      <c r="S43" s="99"/>
      <c r="T43" s="97">
        <f>SUM(T40:T42)</f>
        <v>0</v>
      </c>
      <c r="U43" s="117"/>
      <c r="V43" s="180" t="str">
        <f>IF(P43&gt;N43*1.2,"超過","")</f>
        <v/>
      </c>
    </row>
    <row r="44" spans="2:23" s="7" customFormat="1" ht="17.25" customHeight="1" thickBot="1">
      <c r="B44" s="209" t="s">
        <v>29</v>
      </c>
      <c r="C44" s="210"/>
      <c r="D44" s="210"/>
      <c r="E44" s="210"/>
      <c r="F44" s="210"/>
      <c r="G44" s="210"/>
      <c r="H44" s="41">
        <f>H11+H15+H19+H23+H27+H31+H35+H39+H43</f>
        <v>0</v>
      </c>
      <c r="I44" s="41">
        <f t="shared" ref="I44" si="47">I11+I15+I19+I23+I27+I31+I35+I39+I43</f>
        <v>0</v>
      </c>
      <c r="J44" s="41">
        <f>IF((J11+J15+J19+J23+J27+J31+J35+J39+J43)&gt;20000000,20000000,(J11+J15+J19+J23+J27+J31+J35+J39+J43))</f>
        <v>0</v>
      </c>
      <c r="K44" s="9"/>
      <c r="L44" s="109"/>
      <c r="M44" s="109"/>
      <c r="N44" s="115">
        <f>N11+N15+N19+N23+N27+N31+N35</f>
        <v>0</v>
      </c>
      <c r="O44" s="103">
        <f>O11+O15+O19+O23+O27+O31+O35+O39+O43</f>
        <v>0</v>
      </c>
      <c r="P44" s="103">
        <f>P11+P15+P19+P23+P27+P31+P35+P39+P43</f>
        <v>0</v>
      </c>
      <c r="Q44" s="104"/>
      <c r="R44" s="104"/>
      <c r="S44" s="104"/>
      <c r="T44" s="103">
        <f>T11+T15+T19+T23+T27+T31+T35+T39+T43</f>
        <v>0</v>
      </c>
      <c r="U44" s="123"/>
      <c r="V44" s="180"/>
      <c r="W44" s="60" t="str">
        <f>IF((J11+J15+J19+J23+J27+J31+J35+J39+J43)&gt;20000000,"補助金は最高2千万円です","")</f>
        <v/>
      </c>
    </row>
    <row r="45" spans="2:23" s="13" customFormat="1" ht="15.75" customHeight="1">
      <c r="B45" s="13" t="s">
        <v>10</v>
      </c>
      <c r="K45" s="14"/>
      <c r="N45" s="116"/>
      <c r="P45" s="181" t="str">
        <f>IF(P44&gt;N44,"交付決定額を超過出来ません！","")</f>
        <v/>
      </c>
      <c r="U45" s="124"/>
    </row>
    <row r="46" spans="2:23" s="13" customFormat="1" ht="11.25">
      <c r="B46" s="12" t="s">
        <v>11</v>
      </c>
      <c r="C46" s="13" t="s">
        <v>39</v>
      </c>
      <c r="K46" s="14"/>
      <c r="N46" s="116"/>
      <c r="U46" s="124"/>
    </row>
    <row r="47" spans="2:23" s="13" customFormat="1" ht="11.25">
      <c r="B47" s="12" t="s">
        <v>27</v>
      </c>
      <c r="C47" s="13" t="s">
        <v>12</v>
      </c>
      <c r="K47" s="14"/>
      <c r="N47" s="116"/>
      <c r="U47" s="125"/>
    </row>
    <row r="48" spans="2:23" ht="11.25">
      <c r="B48" s="27"/>
      <c r="C48" s="28"/>
      <c r="N48" s="116"/>
      <c r="O48" s="13"/>
      <c r="P48" s="13"/>
      <c r="Q48" s="13"/>
      <c r="R48" s="13"/>
      <c r="S48" s="13"/>
      <c r="T48" s="13"/>
      <c r="U48" s="125"/>
    </row>
  </sheetData>
  <mergeCells count="43">
    <mergeCell ref="C19:G19"/>
    <mergeCell ref="I5:K5"/>
    <mergeCell ref="F6:F7"/>
    <mergeCell ref="C23:G23"/>
    <mergeCell ref="B8:B11"/>
    <mergeCell ref="B6:B7"/>
    <mergeCell ref="C6:C7"/>
    <mergeCell ref="D6:D7"/>
    <mergeCell ref="C11:G11"/>
    <mergeCell ref="E6:E7"/>
    <mergeCell ref="G6:G7"/>
    <mergeCell ref="I4:K4"/>
    <mergeCell ref="C27:G27"/>
    <mergeCell ref="B44:G44"/>
    <mergeCell ref="C43:G43"/>
    <mergeCell ref="B12:B15"/>
    <mergeCell ref="B16:B19"/>
    <mergeCell ref="C31:G31"/>
    <mergeCell ref="B32:B35"/>
    <mergeCell ref="C35:G35"/>
    <mergeCell ref="B36:B39"/>
    <mergeCell ref="C39:G39"/>
    <mergeCell ref="B40:B43"/>
    <mergeCell ref="B28:B31"/>
    <mergeCell ref="B24:B27"/>
    <mergeCell ref="B20:B23"/>
    <mergeCell ref="C15:G15"/>
    <mergeCell ref="M3:R3"/>
    <mergeCell ref="B1:D1"/>
    <mergeCell ref="R4:U4"/>
    <mergeCell ref="R5:U5"/>
    <mergeCell ref="L6:L7"/>
    <mergeCell ref="M6:M7"/>
    <mergeCell ref="Q6:Q7"/>
    <mergeCell ref="R6:R7"/>
    <mergeCell ref="S6:S7"/>
    <mergeCell ref="T6:T7"/>
    <mergeCell ref="U6:U7"/>
    <mergeCell ref="B3:K3"/>
    <mergeCell ref="J6:J7"/>
    <mergeCell ref="K6:K7"/>
    <mergeCell ref="H6:H7"/>
    <mergeCell ref="I6:I7"/>
  </mergeCells>
  <phoneticPr fontId="1"/>
  <dataValidations count="1">
    <dataValidation type="list" allowBlank="1" showInputMessage="1" showErrorMessage="1" sqref="B1:D1" xr:uid="{93F4BE81-66C5-41AC-9A93-DFB0C0913380}">
      <formula1>"様式1号の別紙1の別添1,様式第６号の別表,様式第７号の別紙３"</formula1>
    </dataValidation>
  </dataValidations>
  <printOptions horizontalCentered="1"/>
  <pageMargins left="0.78740157480314965" right="0.59055118110236227" top="0.98425196850393704" bottom="0.98425196850393704" header="0.51181102362204722" footer="0.51181102362204722"/>
  <pageSetup paperSize="9" scale="83" orientation="portrait" r:id="rId1"/>
  <headerFooter alignWithMargins="0"/>
  <ignoredErrors>
    <ignoredError sqref="H11:I11 H15:I15 H19:I19 H23:I23 H27:I27 H31:I31 H35:I35 H39:I39 P11"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H20"/>
  <sheetViews>
    <sheetView zoomScaleNormal="100" zoomScaleSheetLayoutView="100" workbookViewId="0">
      <selection activeCell="B8" sqref="B8"/>
    </sheetView>
  </sheetViews>
  <sheetFormatPr defaultColWidth="9.33203125" defaultRowHeight="12.75"/>
  <cols>
    <col min="1" max="1" width="18" style="11" customWidth="1"/>
    <col min="2" max="2" width="34.83203125" style="11" customWidth="1"/>
    <col min="3" max="3" width="49.83203125" style="11" customWidth="1"/>
    <col min="4" max="4" width="13.83203125" style="11" customWidth="1"/>
    <col min="5" max="5" width="14.1640625" style="11" bestFit="1" customWidth="1"/>
    <col min="6" max="16384" width="9.33203125" style="11"/>
  </cols>
  <sheetData>
    <row r="1" spans="1:8" s="3" customFormat="1">
      <c r="A1" s="3" t="s">
        <v>15</v>
      </c>
    </row>
    <row r="2" spans="1:8" s="3" customFormat="1">
      <c r="A2" s="1"/>
      <c r="H2" s="4"/>
    </row>
    <row r="3" spans="1:8" s="3" customFormat="1">
      <c r="A3" s="225" t="s">
        <v>0</v>
      </c>
      <c r="B3" s="225"/>
      <c r="C3" s="225"/>
      <c r="D3" s="225"/>
      <c r="E3" s="2"/>
    </row>
    <row r="4" spans="1:8" s="3" customFormat="1">
      <c r="A4" s="1"/>
    </row>
    <row r="5" spans="1:8" s="3" customFormat="1">
      <c r="C5" s="58" t="str">
        <f>'第１号別紙１別添１（様式6_7兼用）'!I5</f>
        <v>申請者名　</v>
      </c>
    </row>
    <row r="6" spans="1:8">
      <c r="A6" s="11" t="s">
        <v>26</v>
      </c>
    </row>
    <row r="7" spans="1:8" ht="30" customHeight="1">
      <c r="A7" s="6" t="s">
        <v>16</v>
      </c>
      <c r="B7" s="6" t="s">
        <v>17</v>
      </c>
      <c r="C7" s="6" t="s">
        <v>18</v>
      </c>
      <c r="D7" s="90" t="s">
        <v>48</v>
      </c>
    </row>
    <row r="8" spans="1:8" ht="30" customHeight="1">
      <c r="A8" s="6" t="s">
        <v>19</v>
      </c>
      <c r="B8" s="63"/>
      <c r="C8" s="16"/>
      <c r="H8" s="4"/>
    </row>
    <row r="9" spans="1:8" ht="30" customHeight="1">
      <c r="A9" s="6" t="s">
        <v>20</v>
      </c>
      <c r="B9" s="63"/>
      <c r="C9" s="64"/>
      <c r="D9" s="2"/>
      <c r="E9" s="2"/>
    </row>
    <row r="10" spans="1:8" ht="30" customHeight="1">
      <c r="A10" s="6" t="s">
        <v>14</v>
      </c>
      <c r="B10" s="32">
        <f>'第１号別紙１別添１（様式6_7兼用）'!J44</f>
        <v>0</v>
      </c>
      <c r="C10" s="15" t="s">
        <v>45</v>
      </c>
      <c r="D10" s="61"/>
    </row>
    <row r="11" spans="1:8" ht="30" customHeight="1">
      <c r="A11" s="6" t="s">
        <v>21</v>
      </c>
      <c r="B11" s="63"/>
      <c r="C11" s="64"/>
    </row>
    <row r="12" spans="1:8" ht="30" customHeight="1">
      <c r="A12" s="6" t="s">
        <v>22</v>
      </c>
      <c r="B12" s="65">
        <f>SUM(B8:B11)</f>
        <v>0</v>
      </c>
      <c r="C12" s="66"/>
      <c r="D12" s="61" t="str">
        <f>IF('第１号別紙１別添１（様式6_7兼用）'!H44&lt;&gt;B12,"合計額と様式1号の別紙1の別添1の合計は同じにして下さい","")</f>
        <v/>
      </c>
    </row>
    <row r="13" spans="1:8" ht="25.5" customHeight="1">
      <c r="D13" s="62">
        <f>B12-'第１号別紙１別添１（様式6_7兼用）'!H44</f>
        <v>0</v>
      </c>
    </row>
    <row r="14" spans="1:8">
      <c r="A14" s="11" t="s">
        <v>25</v>
      </c>
    </row>
    <row r="15" spans="1:8" ht="30" customHeight="1">
      <c r="A15" s="6" t="s">
        <v>23</v>
      </c>
      <c r="B15" s="6" t="s">
        <v>24</v>
      </c>
      <c r="C15" s="6" t="s">
        <v>18</v>
      </c>
    </row>
    <row r="16" spans="1:8" ht="30" customHeight="1">
      <c r="A16" s="6" t="s">
        <v>19</v>
      </c>
      <c r="B16" s="63"/>
      <c r="C16" s="16"/>
    </row>
    <row r="17" spans="1:4" ht="30" customHeight="1">
      <c r="A17" s="6" t="s">
        <v>20</v>
      </c>
      <c r="B17" s="63"/>
      <c r="C17" s="64"/>
    </row>
    <row r="18" spans="1:4" ht="30" customHeight="1">
      <c r="A18" s="6" t="s">
        <v>21</v>
      </c>
      <c r="B18" s="63"/>
      <c r="C18" s="64"/>
    </row>
    <row r="19" spans="1:4" ht="30" customHeight="1">
      <c r="A19" s="6" t="s">
        <v>22</v>
      </c>
      <c r="B19" s="32">
        <f>SUM(B16:B18)</f>
        <v>0</v>
      </c>
      <c r="C19" s="15"/>
      <c r="D19" s="61" t="str">
        <f>IF(B10&lt;&gt;B19,"上段の補助金額と合計額は同じにして下さい。","")</f>
        <v/>
      </c>
    </row>
    <row r="20" spans="1:4">
      <c r="A20" s="59" t="s">
        <v>44</v>
      </c>
      <c r="D20" s="62">
        <f>B19-B10</f>
        <v>0</v>
      </c>
    </row>
  </sheetData>
  <mergeCells count="1">
    <mergeCell ref="A3:D3"/>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2651-386C-4B61-94B3-C43709FB2ED5}">
  <sheetPr>
    <tabColor rgb="FFFFFFEB"/>
    <pageSetUpPr fitToPage="1"/>
  </sheetPr>
  <dimension ref="B1:M27"/>
  <sheetViews>
    <sheetView showGridLines="0" zoomScaleNormal="100" zoomScaleSheetLayoutView="100" workbookViewId="0">
      <selection activeCell="D21" sqref="D21"/>
    </sheetView>
  </sheetViews>
  <sheetFormatPr defaultColWidth="9.33203125" defaultRowHeight="11.25"/>
  <cols>
    <col min="1" max="1" width="1.1640625" style="13" customWidth="1"/>
    <col min="2" max="2" width="23.6640625" style="13" bestFit="1" customWidth="1"/>
    <col min="3" max="6" width="19.83203125" style="13" customWidth="1"/>
    <col min="7" max="7" width="4.33203125" style="13" customWidth="1"/>
    <col min="8" max="8" width="13.33203125" style="13" bestFit="1" customWidth="1"/>
    <col min="9" max="16384" width="9.33203125" style="13"/>
  </cols>
  <sheetData>
    <row r="1" spans="2:13" ht="12">
      <c r="B1" s="146" t="s">
        <v>82</v>
      </c>
    </row>
    <row r="2" spans="2:13" s="3" customFormat="1" ht="12.75">
      <c r="B2" s="1"/>
      <c r="I2" s="144"/>
    </row>
    <row r="3" spans="2:13" s="3" customFormat="1" ht="12.75">
      <c r="B3" s="225" t="s">
        <v>83</v>
      </c>
      <c r="C3" s="226"/>
      <c r="D3" s="226"/>
      <c r="E3" s="226"/>
      <c r="F3" s="226"/>
      <c r="G3" s="12"/>
      <c r="H3" s="12"/>
      <c r="I3" s="12"/>
      <c r="J3" s="13"/>
      <c r="K3" s="13"/>
      <c r="L3" s="13"/>
      <c r="M3" s="13"/>
    </row>
    <row r="4" spans="2:13" s="3" customFormat="1" ht="12.75">
      <c r="B4" s="145"/>
      <c r="C4" s="12"/>
      <c r="D4" s="12"/>
      <c r="E4" s="12"/>
      <c r="F4" s="12"/>
      <c r="G4" s="12"/>
      <c r="H4" s="12"/>
      <c r="I4" s="12"/>
      <c r="J4" s="12"/>
      <c r="K4" s="12"/>
    </row>
    <row r="5" spans="2:13" s="147" customFormat="1" ht="16.5" customHeight="1">
      <c r="F5" s="148" t="str">
        <f>'第１号別紙１別添１（様式6_7兼用）'!I5</f>
        <v>申請者名　</v>
      </c>
    </row>
    <row r="6" spans="2:13" ht="12.75" thickBot="1">
      <c r="B6" s="146" t="s">
        <v>84</v>
      </c>
    </row>
    <row r="7" spans="2:13" ht="30" customHeight="1">
      <c r="B7" s="149" t="s">
        <v>85</v>
      </c>
      <c r="C7" s="178" t="s">
        <v>86</v>
      </c>
      <c r="D7" s="150" t="s">
        <v>87</v>
      </c>
      <c r="E7" s="150" t="s">
        <v>88</v>
      </c>
      <c r="F7" s="151" t="s">
        <v>89</v>
      </c>
      <c r="G7" s="152"/>
      <c r="H7" s="153" t="s">
        <v>90</v>
      </c>
      <c r="I7" s="154">
        <f>'第１号別紙１別添１（様式6_7兼用）'!X7</f>
        <v>0.5</v>
      </c>
    </row>
    <row r="8" spans="2:13" ht="20.100000000000001" customHeight="1">
      <c r="B8" s="155" t="s">
        <v>91</v>
      </c>
      <c r="C8" s="179">
        <f>'第１号別紙１別添１（様式6_7兼用）'!I11</f>
        <v>0</v>
      </c>
      <c r="D8" s="157">
        <f>'第１号別紙１別添１（様式6_7兼用）'!O11</f>
        <v>0</v>
      </c>
      <c r="E8" s="157">
        <f>IF(D8="","",ROUNDDOWN(D8*$I$7,0))</f>
        <v>0</v>
      </c>
      <c r="F8" s="158"/>
      <c r="G8" s="152"/>
      <c r="H8" s="159"/>
      <c r="I8" s="160"/>
    </row>
    <row r="9" spans="2:13" ht="20.100000000000001" customHeight="1">
      <c r="B9" s="155" t="s">
        <v>36</v>
      </c>
      <c r="C9" s="179">
        <f>'第１号別紙１別添１（様式6_7兼用）'!I15</f>
        <v>0</v>
      </c>
      <c r="D9" s="157">
        <f>'第１号別紙１別添１（様式6_7兼用）'!O15</f>
        <v>0</v>
      </c>
      <c r="E9" s="157">
        <f t="shared" ref="E9:E16" si="0">IF(D9="","",ROUNDDOWN(D9*$I$7,0))</f>
        <v>0</v>
      </c>
      <c r="F9" s="158"/>
      <c r="G9" s="152"/>
      <c r="H9" s="227"/>
      <c r="I9" s="229"/>
    </row>
    <row r="10" spans="2:13" ht="20.100000000000001" customHeight="1">
      <c r="B10" s="155" t="s">
        <v>30</v>
      </c>
      <c r="C10" s="179">
        <f>'第１号別紙１別添１（様式6_7兼用）'!I19</f>
        <v>0</v>
      </c>
      <c r="D10" s="157">
        <f>'第１号別紙１別添１（様式6_7兼用）'!O19</f>
        <v>0</v>
      </c>
      <c r="E10" s="157">
        <f t="shared" si="0"/>
        <v>0</v>
      </c>
      <c r="F10" s="158"/>
      <c r="G10" s="152"/>
      <c r="H10" s="228"/>
      <c r="I10" s="229"/>
    </row>
    <row r="11" spans="2:13" ht="20.100000000000001" customHeight="1">
      <c r="B11" s="155" t="s">
        <v>92</v>
      </c>
      <c r="C11" s="179">
        <f>'第１号別紙１別添１（様式6_7兼用）'!I23</f>
        <v>0</v>
      </c>
      <c r="D11" s="157">
        <f>'第１号別紙１別添１（様式6_7兼用）'!O23</f>
        <v>0</v>
      </c>
      <c r="E11" s="157">
        <f t="shared" si="0"/>
        <v>0</v>
      </c>
      <c r="F11" s="158"/>
      <c r="G11" s="152"/>
    </row>
    <row r="12" spans="2:13" ht="20.100000000000001" customHeight="1">
      <c r="B12" s="155" t="s">
        <v>93</v>
      </c>
      <c r="C12" s="179">
        <f>'第１号別紙１別添１（様式6_7兼用）'!I27</f>
        <v>0</v>
      </c>
      <c r="D12" s="157">
        <f>'第１号別紙１別添１（様式6_7兼用）'!O27</f>
        <v>0</v>
      </c>
      <c r="E12" s="157">
        <f t="shared" si="0"/>
        <v>0</v>
      </c>
      <c r="F12" s="158"/>
      <c r="G12" s="152"/>
      <c r="H12" s="161"/>
      <c r="I12" s="161"/>
    </row>
    <row r="13" spans="2:13" ht="20.100000000000001" customHeight="1">
      <c r="B13" s="155" t="s">
        <v>94</v>
      </c>
      <c r="C13" s="179">
        <f>'第１号別紙１別添１（様式6_7兼用）'!I31</f>
        <v>0</v>
      </c>
      <c r="D13" s="157">
        <f>'第１号別紙１別添１（様式6_7兼用）'!O31</f>
        <v>0</v>
      </c>
      <c r="E13" s="157">
        <f t="shared" si="0"/>
        <v>0</v>
      </c>
      <c r="F13" s="158"/>
      <c r="G13" s="152"/>
      <c r="H13" s="162"/>
      <c r="I13" s="163"/>
    </row>
    <row r="14" spans="2:13" ht="20.100000000000001" customHeight="1">
      <c r="B14" s="155" t="s">
        <v>95</v>
      </c>
      <c r="C14" s="179">
        <f>'第１号別紙１別添１（様式6_7兼用）'!I35</f>
        <v>0</v>
      </c>
      <c r="D14" s="157">
        <f>'第１号別紙１別添１（様式6_7兼用）'!O35</f>
        <v>0</v>
      </c>
      <c r="E14" s="157">
        <f t="shared" si="0"/>
        <v>0</v>
      </c>
      <c r="F14" s="158"/>
      <c r="G14" s="152"/>
    </row>
    <row r="15" spans="2:13" ht="20.100000000000001" customHeight="1">
      <c r="B15" s="155" t="s">
        <v>96</v>
      </c>
      <c r="C15" s="179">
        <f>'第１号別紙１別添１（様式6_7兼用）'!I39</f>
        <v>0</v>
      </c>
      <c r="D15" s="157">
        <f>'第１号別紙１別添１（様式6_7兼用）'!O38</f>
        <v>0</v>
      </c>
      <c r="E15" s="157">
        <f t="shared" si="0"/>
        <v>0</v>
      </c>
      <c r="F15" s="158"/>
      <c r="G15" s="152"/>
    </row>
    <row r="16" spans="2:13" ht="20.100000000000001" customHeight="1">
      <c r="B16" s="155" t="s">
        <v>8</v>
      </c>
      <c r="C16" s="157">
        <f>'第１号別紙１別添１（様式6_7兼用）'!I43</f>
        <v>0</v>
      </c>
      <c r="D16" s="157">
        <f>'第１号別紙１別添１（様式6_7兼用）'!O43</f>
        <v>0</v>
      </c>
      <c r="E16" s="157">
        <f t="shared" si="0"/>
        <v>0</v>
      </c>
      <c r="F16" s="158"/>
      <c r="G16" s="152"/>
    </row>
    <row r="17" spans="2:8" ht="20.100000000000001" customHeight="1" thickBot="1">
      <c r="B17" s="164" t="s">
        <v>97</v>
      </c>
      <c r="C17" s="165">
        <f>SUM(C8:C16)</f>
        <v>0</v>
      </c>
      <c r="D17" s="165">
        <f>SUM(D8:D16)</f>
        <v>0</v>
      </c>
      <c r="E17" s="165">
        <f>IF(SUM(E8:E16)&gt;=C17*I7,C17*I7,SUM(E8:E16))</f>
        <v>0</v>
      </c>
      <c r="F17" s="166"/>
      <c r="G17" s="152"/>
    </row>
    <row r="18" spans="2:8">
      <c r="B18" s="167"/>
    </row>
    <row r="20" spans="2:8" ht="12.75" thickBot="1">
      <c r="B20" s="146" t="s">
        <v>98</v>
      </c>
    </row>
    <row r="21" spans="2:8" ht="30" customHeight="1">
      <c r="B21" s="149" t="s">
        <v>99</v>
      </c>
      <c r="C21" s="150" t="s">
        <v>100</v>
      </c>
      <c r="D21" s="150" t="s">
        <v>101</v>
      </c>
      <c r="E21" s="150" t="s">
        <v>88</v>
      </c>
      <c r="F21" s="151" t="s">
        <v>89</v>
      </c>
      <c r="G21" s="152"/>
    </row>
    <row r="22" spans="2:8" ht="20.100000000000001" customHeight="1">
      <c r="B22" s="168" t="s">
        <v>102</v>
      </c>
      <c r="C22" s="179">
        <f>様式第１号の別紙１の別添２!B16</f>
        <v>0</v>
      </c>
      <c r="D22" s="156"/>
      <c r="E22" s="169"/>
      <c r="F22" s="158"/>
      <c r="G22" s="152"/>
    </row>
    <row r="23" spans="2:8" ht="20.100000000000001" customHeight="1">
      <c r="B23" s="168" t="s">
        <v>103</v>
      </c>
      <c r="C23" s="179">
        <f>様式第１号の別紙１の別添２!B17</f>
        <v>0</v>
      </c>
      <c r="D23" s="156"/>
      <c r="E23" s="169"/>
      <c r="F23" s="158"/>
      <c r="G23" s="152"/>
    </row>
    <row r="24" spans="2:8" ht="20.100000000000001" customHeight="1">
      <c r="B24" s="168" t="s">
        <v>104</v>
      </c>
      <c r="C24" s="179">
        <f>'第１号別紙１別添１（様式6_7兼用）'!J44</f>
        <v>0</v>
      </c>
      <c r="D24" s="157">
        <f>E24</f>
        <v>0</v>
      </c>
      <c r="E24" s="157">
        <f>E17</f>
        <v>0</v>
      </c>
      <c r="F24" s="158"/>
      <c r="G24" s="152"/>
    </row>
    <row r="25" spans="2:8" ht="20.100000000000001" customHeight="1">
      <c r="B25" s="168" t="s">
        <v>105</v>
      </c>
      <c r="C25" s="179">
        <f>様式第１号の別紙１の別添２!B18</f>
        <v>0</v>
      </c>
      <c r="D25" s="156"/>
      <c r="E25" s="169"/>
      <c r="F25" s="158"/>
      <c r="G25" s="152"/>
    </row>
    <row r="26" spans="2:8" ht="20.100000000000001" customHeight="1" thickBot="1">
      <c r="B26" s="170" t="s">
        <v>97</v>
      </c>
      <c r="C26" s="165">
        <f>SUM(C22:C25)</f>
        <v>0</v>
      </c>
      <c r="D26" s="165">
        <f>SUM(D22:D25)</f>
        <v>0</v>
      </c>
      <c r="E26" s="171"/>
      <c r="F26" s="166"/>
      <c r="G26" s="152"/>
      <c r="H26" s="172" t="str">
        <f>IF(D17&lt;&gt;D26,"上段の決算額の合計と下段の合計が同じになるように他の収入を入力下さい。","")</f>
        <v/>
      </c>
    </row>
    <row r="27" spans="2:8">
      <c r="H27" s="173">
        <f>D26-D17</f>
        <v>0</v>
      </c>
    </row>
  </sheetData>
  <mergeCells count="3">
    <mergeCell ref="B3:F3"/>
    <mergeCell ref="H9:H10"/>
    <mergeCell ref="I9:I10"/>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2871-0E77-403C-B94D-006870E22A15}">
  <sheetPr>
    <tabColor rgb="FFFFFFEB"/>
    <pageSetUpPr fitToPage="1"/>
  </sheetPr>
  <dimension ref="A1:S15"/>
  <sheetViews>
    <sheetView showGridLines="0" view="pageBreakPreview" zoomScaleNormal="100" workbookViewId="0">
      <selection activeCell="P8" sqref="P8"/>
    </sheetView>
  </sheetViews>
  <sheetFormatPr defaultColWidth="9" defaultRowHeight="12.75"/>
  <cols>
    <col min="1" max="1" width="5.83203125" style="3" customWidth="1"/>
    <col min="2" max="3" width="9.5" style="3" customWidth="1"/>
    <col min="4" max="5" width="4.83203125" style="3" customWidth="1"/>
    <col min="6" max="12" width="9.5" style="3" customWidth="1"/>
    <col min="13" max="13" width="9.5" style="176" customWidth="1"/>
    <col min="14" max="16384" width="9" style="3"/>
  </cols>
  <sheetData>
    <row r="1" spans="1:19" ht="13.5" thickBot="1">
      <c r="A1" s="3" t="s">
        <v>106</v>
      </c>
      <c r="B1" s="174"/>
      <c r="C1" s="174"/>
      <c r="M1" s="3"/>
    </row>
    <row r="2" spans="1:19" ht="24" customHeight="1">
      <c r="A2" s="256" t="s">
        <v>107</v>
      </c>
      <c r="B2" s="257"/>
      <c r="C2" s="260" t="s">
        <v>108</v>
      </c>
      <c r="D2" s="257"/>
      <c r="E2" s="257"/>
      <c r="F2" s="257"/>
      <c r="G2" s="257"/>
      <c r="H2" s="260" t="s">
        <v>109</v>
      </c>
      <c r="I2" s="257"/>
      <c r="J2" s="260" t="s">
        <v>110</v>
      </c>
      <c r="K2" s="257"/>
      <c r="L2" s="260" t="s">
        <v>111</v>
      </c>
      <c r="M2" s="261"/>
      <c r="N2" s="175"/>
      <c r="S2" s="176"/>
    </row>
    <row r="3" spans="1:19" ht="17.25" customHeight="1">
      <c r="A3" s="258"/>
      <c r="B3" s="259"/>
      <c r="C3" s="263" t="s">
        <v>54</v>
      </c>
      <c r="D3" s="263"/>
      <c r="E3" s="263"/>
      <c r="F3" s="263" t="s">
        <v>112</v>
      </c>
      <c r="G3" s="263"/>
      <c r="H3" s="259"/>
      <c r="I3" s="259"/>
      <c r="J3" s="259"/>
      <c r="K3" s="259"/>
      <c r="L3" s="259"/>
      <c r="M3" s="262"/>
      <c r="N3" s="175"/>
      <c r="S3" s="176"/>
    </row>
    <row r="4" spans="1:19" ht="17.25" customHeight="1">
      <c r="A4" s="264" t="s">
        <v>113</v>
      </c>
      <c r="B4" s="265"/>
      <c r="C4" s="266">
        <f>様式第１号の別紙１の別添２!B8</f>
        <v>0</v>
      </c>
      <c r="D4" s="266"/>
      <c r="E4" s="267"/>
      <c r="F4" s="268"/>
      <c r="G4" s="269"/>
      <c r="H4" s="254"/>
      <c r="I4" s="270"/>
      <c r="J4" s="254"/>
      <c r="K4" s="271"/>
      <c r="L4" s="254"/>
      <c r="M4" s="255"/>
      <c r="N4" s="175"/>
      <c r="S4" s="176"/>
    </row>
    <row r="5" spans="1:19" ht="17.25" customHeight="1">
      <c r="A5" s="233" t="s">
        <v>114</v>
      </c>
      <c r="B5" s="234"/>
      <c r="C5" s="235">
        <f>様式第１号の別紙１の別添２!B9</f>
        <v>0</v>
      </c>
      <c r="D5" s="236"/>
      <c r="E5" s="237"/>
      <c r="F5" s="238"/>
      <c r="G5" s="239"/>
      <c r="H5" s="240"/>
      <c r="I5" s="241"/>
      <c r="J5" s="240"/>
      <c r="K5" s="241"/>
      <c r="L5" s="240"/>
      <c r="M5" s="242"/>
      <c r="N5" s="175"/>
      <c r="S5" s="176"/>
    </row>
    <row r="6" spans="1:19" ht="17.25" customHeight="1">
      <c r="A6" s="233" t="s">
        <v>115</v>
      </c>
      <c r="B6" s="234"/>
      <c r="C6" s="236">
        <f>様式第１号の別紙１の別添２!B10</f>
        <v>0</v>
      </c>
      <c r="D6" s="236"/>
      <c r="E6" s="237"/>
      <c r="F6" s="252">
        <f>'第１号別紙１別添１（様式6_7兼用）'!T44</f>
        <v>0</v>
      </c>
      <c r="G6" s="237"/>
      <c r="H6" s="250"/>
      <c r="I6" s="253"/>
      <c r="J6" s="250"/>
      <c r="K6" s="253"/>
      <c r="L6" s="250"/>
      <c r="M6" s="251"/>
      <c r="N6" s="175"/>
      <c r="S6" s="176"/>
    </row>
    <row r="7" spans="1:19" ht="17.25" customHeight="1">
      <c r="A7" s="233" t="s">
        <v>116</v>
      </c>
      <c r="B7" s="234"/>
      <c r="C7" s="235">
        <f>様式第１号の別紙１の別添２!B11</f>
        <v>0</v>
      </c>
      <c r="D7" s="236"/>
      <c r="E7" s="237"/>
      <c r="F7" s="238"/>
      <c r="G7" s="239"/>
      <c r="H7" s="240"/>
      <c r="I7" s="241"/>
      <c r="J7" s="240"/>
      <c r="K7" s="241"/>
      <c r="L7" s="240"/>
      <c r="M7" s="242"/>
      <c r="N7" s="175"/>
      <c r="S7" s="176"/>
    </row>
    <row r="8" spans="1:19" ht="17.25" customHeight="1" thickBot="1">
      <c r="A8" s="243" t="s">
        <v>117</v>
      </c>
      <c r="B8" s="244"/>
      <c r="C8" s="245">
        <f>SUM(C4:E7)</f>
        <v>0</v>
      </c>
      <c r="D8" s="246"/>
      <c r="E8" s="247"/>
      <c r="F8" s="248">
        <v>0</v>
      </c>
      <c r="G8" s="247"/>
      <c r="H8" s="231"/>
      <c r="I8" s="249"/>
      <c r="J8" s="231"/>
      <c r="K8" s="249"/>
      <c r="L8" s="231"/>
      <c r="M8" s="232"/>
      <c r="N8" s="175"/>
      <c r="S8" s="176"/>
    </row>
    <row r="10" spans="1:19">
      <c r="A10" s="3" t="s">
        <v>118</v>
      </c>
    </row>
    <row r="11" spans="1:19" ht="30" customHeight="1">
      <c r="A11" s="177">
        <v>1</v>
      </c>
      <c r="B11" s="230" t="s">
        <v>119</v>
      </c>
      <c r="C11" s="230"/>
      <c r="D11" s="230"/>
      <c r="E11" s="230"/>
      <c r="F11" s="230"/>
      <c r="G11" s="230"/>
      <c r="H11" s="230"/>
      <c r="I11" s="230"/>
      <c r="J11" s="230"/>
      <c r="K11" s="230"/>
      <c r="L11" s="230"/>
      <c r="M11" s="230"/>
    </row>
    <row r="12" spans="1:19" ht="18" customHeight="1">
      <c r="A12" s="177">
        <v>2</v>
      </c>
      <c r="B12" s="230" t="s">
        <v>120</v>
      </c>
      <c r="C12" s="230"/>
      <c r="D12" s="230"/>
      <c r="E12" s="230"/>
      <c r="F12" s="230"/>
      <c r="G12" s="230"/>
      <c r="H12" s="230"/>
      <c r="I12" s="230"/>
      <c r="J12" s="230"/>
      <c r="K12" s="230"/>
      <c r="L12" s="230"/>
      <c r="M12" s="230"/>
    </row>
    <row r="13" spans="1:19" ht="18" customHeight="1">
      <c r="A13" s="177">
        <v>3</v>
      </c>
      <c r="B13" s="230" t="s">
        <v>121</v>
      </c>
      <c r="C13" s="230"/>
      <c r="D13" s="230"/>
      <c r="E13" s="230"/>
      <c r="F13" s="230"/>
      <c r="G13" s="230"/>
      <c r="H13" s="230"/>
      <c r="I13" s="230"/>
      <c r="J13" s="230"/>
      <c r="K13" s="230"/>
      <c r="L13" s="230"/>
      <c r="M13" s="230"/>
    </row>
    <row r="14" spans="1:19" ht="30" customHeight="1">
      <c r="A14" s="177">
        <v>4</v>
      </c>
      <c r="B14" s="230" t="s">
        <v>122</v>
      </c>
      <c r="C14" s="230"/>
      <c r="D14" s="230"/>
      <c r="E14" s="230"/>
      <c r="F14" s="230"/>
      <c r="G14" s="230"/>
      <c r="H14" s="230"/>
      <c r="I14" s="230"/>
      <c r="J14" s="230"/>
      <c r="K14" s="230"/>
      <c r="L14" s="230"/>
      <c r="M14" s="230"/>
    </row>
    <row r="15" spans="1:19" ht="30" customHeight="1">
      <c r="A15" s="177">
        <v>5</v>
      </c>
      <c r="B15" s="230" t="s">
        <v>123</v>
      </c>
      <c r="C15" s="230"/>
      <c r="D15" s="230"/>
      <c r="E15" s="230"/>
      <c r="F15" s="230"/>
      <c r="G15" s="230"/>
      <c r="H15" s="230"/>
      <c r="I15" s="230"/>
      <c r="J15" s="230"/>
      <c r="K15" s="230"/>
      <c r="L15" s="230"/>
      <c r="M15" s="230"/>
    </row>
  </sheetData>
  <mergeCells count="42">
    <mergeCell ref="L4:M4"/>
    <mergeCell ref="A2:B3"/>
    <mergeCell ref="C2:G2"/>
    <mergeCell ref="H2:I3"/>
    <mergeCell ref="J2:K3"/>
    <mergeCell ref="L2:M3"/>
    <mergeCell ref="C3:E3"/>
    <mergeCell ref="F3:G3"/>
    <mergeCell ref="A4:B4"/>
    <mergeCell ref="C4:E4"/>
    <mergeCell ref="F4:G4"/>
    <mergeCell ref="H4:I4"/>
    <mergeCell ref="J4:K4"/>
    <mergeCell ref="L6:M6"/>
    <mergeCell ref="A5:B5"/>
    <mergeCell ref="C5:E5"/>
    <mergeCell ref="F5:G5"/>
    <mergeCell ref="H5:I5"/>
    <mergeCell ref="J5:K5"/>
    <mergeCell ref="L5:M5"/>
    <mergeCell ref="A6:B6"/>
    <mergeCell ref="C6:E6"/>
    <mergeCell ref="F6:G6"/>
    <mergeCell ref="H6:I6"/>
    <mergeCell ref="J6:K6"/>
    <mergeCell ref="L8:M8"/>
    <mergeCell ref="A7:B7"/>
    <mergeCell ref="C7:E7"/>
    <mergeCell ref="F7:G7"/>
    <mergeCell ref="H7:I7"/>
    <mergeCell ref="J7:K7"/>
    <mergeCell ref="L7:M7"/>
    <mergeCell ref="A8:B8"/>
    <mergeCell ref="C8:E8"/>
    <mergeCell ref="F8:G8"/>
    <mergeCell ref="H8:I8"/>
    <mergeCell ref="J8:K8"/>
    <mergeCell ref="B11:M11"/>
    <mergeCell ref="B12:M12"/>
    <mergeCell ref="B13:M13"/>
    <mergeCell ref="B14:M14"/>
    <mergeCell ref="B15:M15"/>
  </mergeCells>
  <phoneticPr fontId="1"/>
  <pageMargins left="0.78740157480314965" right="0.59055118110236227" top="0.98425196850393704" bottom="0.78740157480314965" header="0.51181102362204722" footer="0.51181102362204722"/>
  <pageSetup paperSize="9" scale="98"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第１号別紙１別添１（様式6_7兼用）</vt:lpstr>
      <vt:lpstr>様式第１号の別紙１の別添２</vt:lpstr>
      <vt:lpstr>様式第７号の別紙２</vt:lpstr>
      <vt:lpstr>様式第７号の別紙３</vt:lpstr>
      <vt:lpstr>'第１号別紙１別添１（様式6_7兼用）'!Print_Area</vt:lpstr>
      <vt:lpstr>様式第１号の別紙１の別添２!Print_Area</vt:lpstr>
      <vt:lpstr>様式第７号の別紙２!Print_Area</vt:lpstr>
      <vt:lpstr>様式第７号の別紙３!Print_Area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那須　喜一</cp:lastModifiedBy>
  <cp:lastPrinted>2025-04-01T23:48:40Z</cp:lastPrinted>
  <dcterms:created xsi:type="dcterms:W3CDTF">2006-02-13T04:57:43Z</dcterms:created>
  <dcterms:modified xsi:type="dcterms:W3CDTF">2025-04-21T02:41:51Z</dcterms:modified>
</cp:coreProperties>
</file>