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880383\Desktop\"/>
    </mc:Choice>
  </mc:AlternateContent>
  <bookViews>
    <workbookView xWindow="240" yWindow="75" windowWidth="5640" windowHeight="3930" tabRatio="788"/>
  </bookViews>
  <sheets>
    <sheet name="R６" sheetId="19" r:id="rId1"/>
  </sheets>
  <definedNames>
    <definedName name="_xlnm.Print_Area" localSheetId="0">'R６'!$A$1:$P$72</definedName>
  </definedNames>
  <calcPr calcId="162913"/>
</workbook>
</file>

<file path=xl/calcChain.xml><?xml version="1.0" encoding="utf-8"?>
<calcChain xmlns="http://schemas.openxmlformats.org/spreadsheetml/2006/main">
  <c r="M72" i="19" l="1"/>
  <c r="O72" i="19" s="1"/>
  <c r="M71" i="19"/>
  <c r="O71" i="19" s="1"/>
  <c r="M70" i="19"/>
  <c r="O70" i="19" s="1"/>
  <c r="M69" i="19"/>
  <c r="O69" i="19" s="1"/>
  <c r="M68" i="19"/>
  <c r="O68" i="19" s="1"/>
  <c r="M67" i="19"/>
  <c r="O67" i="19" s="1"/>
  <c r="M66" i="19"/>
  <c r="O66" i="19" s="1"/>
  <c r="L65" i="19"/>
  <c r="K65" i="19"/>
  <c r="M65" i="19" s="1"/>
  <c r="O65" i="19" s="1"/>
  <c r="J65" i="19"/>
  <c r="I65" i="19"/>
  <c r="H65" i="19"/>
  <c r="G65" i="19"/>
  <c r="E65" i="19"/>
  <c r="M64" i="19"/>
  <c r="O64" i="19" s="1"/>
  <c r="K48" i="19"/>
  <c r="J49" i="19"/>
  <c r="J45" i="19"/>
  <c r="K40" i="19"/>
  <c r="J40" i="19"/>
  <c r="H50" i="19"/>
  <c r="H35" i="19"/>
  <c r="H26" i="19"/>
  <c r="P15" i="19"/>
  <c r="O15" i="19"/>
  <c r="M13" i="19"/>
  <c r="O12" i="19"/>
  <c r="P12" i="19" s="1"/>
  <c r="O11" i="19"/>
  <c r="P11" i="19" s="1"/>
  <c r="O10" i="19"/>
  <c r="P10" i="19" s="1"/>
  <c r="N9" i="19"/>
  <c r="O9" i="19" s="1"/>
  <c r="P9" i="19" s="1"/>
  <c r="O8" i="19"/>
  <c r="P8" i="19" s="1"/>
  <c r="O7" i="19"/>
  <c r="P7" i="19" s="1"/>
  <c r="P6" i="19"/>
  <c r="O6" i="19"/>
  <c r="N6" i="19"/>
  <c r="N13" i="19" s="1"/>
  <c r="O13" i="19" s="1"/>
  <c r="P13" i="19" s="1"/>
  <c r="K49" i="19" l="1"/>
  <c r="J44" i="19"/>
  <c r="K44" i="19" s="1"/>
  <c r="I26" i="19"/>
  <c r="J41" i="19" l="1"/>
  <c r="K41" i="19" s="1"/>
  <c r="J47" i="19"/>
  <c r="K47" i="19" s="1"/>
  <c r="J48" i="19"/>
  <c r="J46" i="19"/>
  <c r="K46" i="19" s="1"/>
  <c r="I50" i="19"/>
  <c r="J50" i="19" s="1"/>
  <c r="K50" i="19" s="1"/>
  <c r="J56" i="19" l="1"/>
  <c r="K56" i="19" s="1"/>
  <c r="J55" i="19"/>
  <c r="K55" i="19" s="1"/>
  <c r="I35" i="19"/>
  <c r="J34" i="19"/>
  <c r="K34" i="19" s="1"/>
  <c r="J33" i="19"/>
  <c r="K33" i="19" s="1"/>
  <c r="J32" i="19"/>
  <c r="K32" i="19" s="1"/>
  <c r="J31" i="19"/>
  <c r="K31" i="19" s="1"/>
  <c r="J25" i="19"/>
  <c r="K25" i="19" s="1"/>
  <c r="J24" i="19"/>
  <c r="K24" i="19" s="1"/>
  <c r="J23" i="19"/>
  <c r="K23" i="19" s="1"/>
  <c r="J22" i="19"/>
  <c r="K22" i="19" s="1"/>
  <c r="J21" i="19"/>
  <c r="K21" i="19" s="1"/>
  <c r="J20" i="19"/>
  <c r="K20" i="19" s="1"/>
  <c r="J35" i="19" l="1"/>
  <c r="K35" i="19" s="1"/>
  <c r="J26" i="19"/>
  <c r="K26" i="19" s="1"/>
</calcChain>
</file>

<file path=xl/sharedStrings.xml><?xml version="1.0" encoding="utf-8"?>
<sst xmlns="http://schemas.openxmlformats.org/spreadsheetml/2006/main" count="127" uniqueCount="84">
  <si>
    <t>計</t>
    <rPh sb="0" eb="1">
      <t>ケイ</t>
    </rPh>
    <phoneticPr fontId="1"/>
  </si>
  <si>
    <t>（人）</t>
    <rPh sb="1" eb="2">
      <t>ニン</t>
    </rPh>
    <phoneticPr fontId="1"/>
  </si>
  <si>
    <t>検挙件数</t>
    <rPh sb="0" eb="2">
      <t>ケンキョ</t>
    </rPh>
    <rPh sb="2" eb="4">
      <t>ケンスウ</t>
    </rPh>
    <phoneticPr fontId="1"/>
  </si>
  <si>
    <t>その他学生</t>
    <rPh sb="2" eb="3">
      <t>タ</t>
    </rPh>
    <rPh sb="3" eb="5">
      <t>ガクセイ</t>
    </rPh>
    <phoneticPr fontId="1"/>
  </si>
  <si>
    <t xml:space="preserve"> 区分</t>
    <rPh sb="1" eb="3">
      <t>クブン</t>
    </rPh>
    <phoneticPr fontId="1"/>
  </si>
  <si>
    <t>率</t>
    <rPh sb="0" eb="1">
      <t>リツ</t>
    </rPh>
    <phoneticPr fontId="1"/>
  </si>
  <si>
    <t>非 行 少 年</t>
    <rPh sb="0" eb="1">
      <t>ヒ</t>
    </rPh>
    <rPh sb="2" eb="3">
      <t>ギョウ</t>
    </rPh>
    <rPh sb="4" eb="5">
      <t>ショウ</t>
    </rPh>
    <rPh sb="6" eb="7">
      <t>ネン</t>
    </rPh>
    <phoneticPr fontId="1"/>
  </si>
  <si>
    <t>犯罪少年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</si>
  <si>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</si>
  <si>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ぐ 犯 少 年</t>
    <rPh sb="2" eb="3">
      <t>ハン</t>
    </rPh>
    <rPh sb="4" eb="5">
      <t>ショウ</t>
    </rPh>
    <rPh sb="6" eb="7">
      <t>ネン</t>
    </rPh>
    <phoneticPr fontId="1"/>
  </si>
  <si>
    <t>１　過去10年間の少年非行等の推移</t>
    <rPh sb="2" eb="4">
      <t>カコ</t>
    </rPh>
    <rPh sb="6" eb="8">
      <t>ネンカン</t>
    </rPh>
    <rPh sb="9" eb="11">
      <t>ショウネン</t>
    </rPh>
    <rPh sb="11" eb="13">
      <t>ヒコウ</t>
    </rPh>
    <rPh sb="13" eb="14">
      <t>トウ</t>
    </rPh>
    <rPh sb="15" eb="17">
      <t>スイイ</t>
    </rPh>
    <phoneticPr fontId="1"/>
  </si>
  <si>
    <t>２　刑法犯少年の推移</t>
    <rPh sb="2" eb="5">
      <t>ケイホウハン</t>
    </rPh>
    <rPh sb="5" eb="7">
      <t>ショウネン</t>
    </rPh>
    <rPh sb="8" eb="10">
      <t>スイイ</t>
    </rPh>
    <phoneticPr fontId="1"/>
  </si>
  <si>
    <t>３　初発型非行の推移</t>
    <rPh sb="2" eb="4">
      <t>ショハツ</t>
    </rPh>
    <rPh sb="4" eb="5">
      <t>ガタ</t>
    </rPh>
    <rPh sb="5" eb="7">
      <t>ヒコウ</t>
    </rPh>
    <rPh sb="8" eb="10">
      <t>スイイ</t>
    </rPh>
    <phoneticPr fontId="1"/>
  </si>
  <si>
    <t>総数</t>
    <rPh sb="0" eb="1">
      <t>ソウ</t>
    </rPh>
    <rPh sb="1" eb="2">
      <t>スウ</t>
    </rPh>
    <phoneticPr fontId="1"/>
  </si>
  <si>
    <t>不良行為少年</t>
    <rPh sb="0" eb="1">
      <t>フ</t>
    </rPh>
    <rPh sb="1" eb="2">
      <t>リョウ</t>
    </rPh>
    <rPh sb="2" eb="3">
      <t>ギョウ</t>
    </rPh>
    <rPh sb="3" eb="4">
      <t>タメ</t>
    </rPh>
    <rPh sb="4" eb="5">
      <t>ショウ</t>
    </rPh>
    <rPh sb="5" eb="6">
      <t>ネン</t>
    </rPh>
    <phoneticPr fontId="1"/>
  </si>
  <si>
    <t xml:space="preserve"> 罪種</t>
    <rPh sb="1" eb="2">
      <t>ツミ</t>
    </rPh>
    <rPh sb="2" eb="3">
      <t>シュ</t>
    </rPh>
    <phoneticPr fontId="1"/>
  </si>
  <si>
    <t xml:space="preserve"> 手口</t>
    <rPh sb="1" eb="3">
      <t>テグチ</t>
    </rPh>
    <phoneticPr fontId="1"/>
  </si>
  <si>
    <t>刑法犯少年</t>
    <rPh sb="0" eb="1">
      <t>ケイ</t>
    </rPh>
    <rPh sb="1" eb="2">
      <t>ホウ</t>
    </rPh>
    <rPh sb="2" eb="3">
      <t>ハン</t>
    </rPh>
    <rPh sb="3" eb="5">
      <t>ショウネン</t>
    </rPh>
    <phoneticPr fontId="1"/>
  </si>
  <si>
    <t>特別法犯少年</t>
    <rPh sb="0" eb="1">
      <t>トク</t>
    </rPh>
    <rPh sb="1" eb="2">
      <t>ベツ</t>
    </rPh>
    <rPh sb="2" eb="3">
      <t>ホウ</t>
    </rPh>
    <rPh sb="3" eb="4">
      <t>ハン</t>
    </rPh>
    <rPh sb="4" eb="6">
      <t>ショウネン</t>
    </rPh>
    <phoneticPr fontId="1"/>
  </si>
  <si>
    <t>R2年</t>
    <rPh sb="2" eb="3">
      <t>ネン</t>
    </rPh>
    <phoneticPr fontId="1"/>
  </si>
  <si>
    <t>R3年</t>
    <rPh sb="2" eb="3">
      <t>ネン</t>
    </rPh>
    <phoneticPr fontId="1"/>
  </si>
  <si>
    <t>R4年</t>
    <rPh sb="2" eb="3">
      <t>ネン</t>
    </rPh>
    <phoneticPr fontId="1"/>
  </si>
  <si>
    <t>４　特別法犯少年の推移</t>
    <rPh sb="2" eb="5">
      <t>トクベツホウ</t>
    </rPh>
    <rPh sb="5" eb="6">
      <t>ハン</t>
    </rPh>
    <rPh sb="6" eb="8">
      <t>ショウネン</t>
    </rPh>
    <rPh sb="9" eb="11">
      <t>スイイ</t>
    </rPh>
    <phoneticPr fontId="1"/>
  </si>
  <si>
    <t>R5年</t>
    <rPh sb="2" eb="3">
      <t>ネン</t>
    </rPh>
    <phoneticPr fontId="1"/>
  </si>
  <si>
    <t>（人）</t>
  </si>
  <si>
    <t>（人）</t>
    <phoneticPr fontId="1"/>
  </si>
  <si>
    <t>児童福祉法</t>
    <rPh sb="0" eb="2">
      <t>ジドウ</t>
    </rPh>
    <rPh sb="2" eb="5">
      <t>フクシホウ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</si>
  <si>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</si>
  <si>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二十歳未満ノ者
喫煙禁止法</t>
    <rPh sb="0" eb="3">
      <t>ハタチ</t>
    </rPh>
    <rPh sb="3" eb="5">
      <t>ミマン</t>
    </rPh>
    <rPh sb="6" eb="7">
      <t>モノ</t>
    </rPh>
    <rPh sb="8" eb="10">
      <t>キツエン</t>
    </rPh>
    <rPh sb="10" eb="13">
      <t>キンシホウ</t>
    </rPh>
    <phoneticPr fontId="1"/>
  </si>
  <si>
    <t>性的姿態撮影等
処罰法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</si>
  <si>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</si>
  <si>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</si>
  <si>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未就学</t>
    <rPh sb="0" eb="3">
      <t>ミシュウガク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</si>
  <si>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</si>
  <si>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</si>
  <si>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</si>
  <si>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有職少年</t>
    <rPh sb="0" eb="2">
      <t>ユウショク</t>
    </rPh>
    <rPh sb="2" eb="4">
      <t>ショウネン</t>
    </rPh>
    <phoneticPr fontId="1"/>
  </si>
  <si>
    <t>無職少年</t>
    <rPh sb="0" eb="2">
      <t>ムショク</t>
    </rPh>
    <rPh sb="2" eb="4">
      <t>ショウネン</t>
    </rPh>
    <phoneticPr fontId="1"/>
  </si>
  <si>
    <t>被害少年（人）</t>
    <rPh sb="0" eb="2">
      <t>ヒガイ</t>
    </rPh>
    <rPh sb="2" eb="4">
      <t>ショウネン</t>
    </rPh>
    <rPh sb="5" eb="6">
      <t>ニン</t>
    </rPh>
    <phoneticPr fontId="1"/>
  </si>
  <si>
    <t>増減</t>
    <rPh sb="0" eb="2">
      <t>ゾウゲン</t>
    </rPh>
    <phoneticPr fontId="1"/>
  </si>
  <si>
    <t>前 年 比</t>
    <rPh sb="0" eb="1">
      <t>マエ</t>
    </rPh>
    <rPh sb="2" eb="3">
      <t>トシ</t>
    </rPh>
    <rPh sb="4" eb="5">
      <t>ヒ</t>
    </rPh>
    <phoneticPr fontId="1"/>
  </si>
  <si>
    <t>凶　悪　犯</t>
    <phoneticPr fontId="1"/>
  </si>
  <si>
    <t>粗　暴　犯</t>
    <phoneticPr fontId="1"/>
  </si>
  <si>
    <t>窃　盗　犯</t>
    <phoneticPr fontId="1"/>
  </si>
  <si>
    <t>知　能　犯</t>
    <phoneticPr fontId="1"/>
  </si>
  <si>
    <t>風　俗　犯</t>
    <phoneticPr fontId="1"/>
  </si>
  <si>
    <t>そ　の　他</t>
    <phoneticPr fontId="1"/>
  </si>
  <si>
    <t>万引き</t>
    <phoneticPr fontId="1"/>
  </si>
  <si>
    <t>自転車盗</t>
    <phoneticPr fontId="1"/>
  </si>
  <si>
    <t>オートバイ盗</t>
    <phoneticPr fontId="1"/>
  </si>
  <si>
    <t>占有離脱物横領</t>
    <phoneticPr fontId="1"/>
  </si>
  <si>
    <t>覚醒剤取締法</t>
    <phoneticPr fontId="1"/>
  </si>
  <si>
    <t>大麻取締法</t>
    <phoneticPr fontId="1"/>
  </si>
  <si>
    <t>毒劇物取締法</t>
    <phoneticPr fontId="1"/>
  </si>
  <si>
    <t>麻薬等取締法</t>
    <phoneticPr fontId="1"/>
  </si>
  <si>
    <t>青少年健全育成条例</t>
    <phoneticPr fontId="1"/>
  </si>
  <si>
    <t>銃刀法</t>
    <phoneticPr fontId="1"/>
  </si>
  <si>
    <t>軽犯罪法</t>
    <phoneticPr fontId="1"/>
  </si>
  <si>
    <t>迷惑防止条例</t>
    <phoneticPr fontId="1"/>
  </si>
  <si>
    <t>その他</t>
    <phoneticPr fontId="1"/>
  </si>
  <si>
    <t>－</t>
    <phoneticPr fontId="1"/>
  </si>
  <si>
    <t>うち女子</t>
    <phoneticPr fontId="1"/>
  </si>
  <si>
    <t>５　不良行為少年の推移</t>
    <rPh sb="2" eb="4">
      <t>フリョウ</t>
    </rPh>
    <rPh sb="4" eb="6">
      <t>コウイ</t>
    </rPh>
    <rPh sb="6" eb="8">
      <t>ショウネン</t>
    </rPh>
    <rPh sb="9" eb="11">
      <t>スイイ</t>
    </rPh>
    <phoneticPr fontId="1"/>
  </si>
  <si>
    <t>６　少年の福祉を害する犯罪等の状況</t>
    <rPh sb="2" eb="4">
      <t>ショウネン</t>
    </rPh>
    <rPh sb="5" eb="7">
      <t>フクシ</t>
    </rPh>
    <rPh sb="8" eb="9">
      <t>ガイ</t>
    </rPh>
    <rPh sb="11" eb="13">
      <t>ハンザイ</t>
    </rPh>
    <rPh sb="13" eb="14">
      <t>トウ</t>
    </rPh>
    <rPh sb="15" eb="17">
      <t>ジョウキョウ</t>
    </rPh>
    <phoneticPr fontId="1"/>
  </si>
  <si>
    <t>年次　</t>
    <rPh sb="0" eb="2">
      <t>ネンジ</t>
    </rPh>
    <phoneticPr fontId="1"/>
  </si>
  <si>
    <t>罪種</t>
    <phoneticPr fontId="1"/>
  </si>
  <si>
    <t>児童買春・児童ポルノ禁止法</t>
    <rPh sb="10" eb="12">
      <t>キンシ</t>
    </rPh>
    <phoneticPr fontId="1"/>
  </si>
  <si>
    <t>県青少年
健全育成条例</t>
    <phoneticPr fontId="1"/>
  </si>
  <si>
    <t>児童買春・
児童ポルノ禁止法</t>
    <rPh sb="6" eb="8">
      <t>ジドウ</t>
    </rPh>
    <rPh sb="11" eb="14">
      <t>キンシホウ</t>
    </rPh>
    <phoneticPr fontId="1"/>
  </si>
  <si>
    <t>H２７年</t>
    <rPh sb="3" eb="4">
      <t>ネン</t>
    </rPh>
    <phoneticPr fontId="1"/>
  </si>
  <si>
    <t>H２８年</t>
    <rPh sb="3" eb="4">
      <t>ネン</t>
    </rPh>
    <phoneticPr fontId="1"/>
  </si>
  <si>
    <t>H２９年</t>
    <rPh sb="3" eb="4">
      <t>ネン</t>
    </rPh>
    <phoneticPr fontId="1"/>
  </si>
  <si>
    <t>H３０年</t>
    <rPh sb="3" eb="4">
      <t>ネン</t>
    </rPh>
    <phoneticPr fontId="1"/>
  </si>
  <si>
    <t>R元年</t>
    <rPh sb="1" eb="2">
      <t>モト</t>
    </rPh>
    <rPh sb="2" eb="3">
      <t>ネン</t>
    </rPh>
    <phoneticPr fontId="1"/>
  </si>
  <si>
    <t>R２年</t>
    <rPh sb="2" eb="3">
      <t>ネン</t>
    </rPh>
    <phoneticPr fontId="1"/>
  </si>
  <si>
    <t>R３年</t>
    <rPh sb="2" eb="3">
      <t>ネン</t>
    </rPh>
    <phoneticPr fontId="1"/>
  </si>
  <si>
    <t>R４年</t>
    <rPh sb="2" eb="3">
      <t>ネン</t>
    </rPh>
    <phoneticPr fontId="1"/>
  </si>
  <si>
    <t>R５年</t>
    <rPh sb="2" eb="3">
      <t>ネン</t>
    </rPh>
    <phoneticPr fontId="1"/>
  </si>
  <si>
    <t>R６年</t>
    <rPh sb="2" eb="3">
      <t>ネン</t>
    </rPh>
    <phoneticPr fontId="1"/>
  </si>
  <si>
    <t>前　年　比</t>
    <rPh sb="0" eb="1">
      <t>マエ</t>
    </rPh>
    <rPh sb="2" eb="3">
      <t>ネン</t>
    </rPh>
    <rPh sb="4" eb="5">
      <t>ヒ</t>
    </rPh>
    <phoneticPr fontId="1"/>
  </si>
  <si>
    <t>R6年</t>
    <rPh sb="2" eb="3">
      <t>ネン</t>
    </rPh>
    <phoneticPr fontId="1"/>
  </si>
  <si>
    <t>売春防止法</t>
    <rPh sb="0" eb="2">
      <t>バイシュン</t>
    </rPh>
    <rPh sb="2" eb="5">
      <t>ボウシホウ</t>
    </rPh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</si>
  <si>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</si>
  <si>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【統計資料 令和６年少年非行のあらましダイジェスト】</t>
    <rPh sb="1" eb="3">
      <t>トウケイ</t>
    </rPh>
    <rPh sb="3" eb="5">
      <t>シリョウ</t>
    </rPh>
    <rPh sb="6" eb="7">
      <t>レイ</t>
    </rPh>
    <rPh sb="7" eb="8">
      <t>ワ</t>
    </rPh>
    <rPh sb="9" eb="10">
      <t>ネン</t>
    </rPh>
    <rPh sb="10" eb="12">
      <t>ショウネン</t>
    </rPh>
    <rPh sb="12" eb="14">
      <t>ヒコウ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</si>
</sst>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38" fontId="2" fillId="0" borderId="0" xfId="1" applyFont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Border="1" applyAlignment="1"/>
    <xf numFmtId="0" fontId="2" fillId="0" borderId="13" xfId="0" applyFont="1" applyBorder="1" applyAlignment="1">
      <alignment vertical="top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6" xfId="0" applyFont="1" applyBorder="1">
      <alignment vertical="center"/>
    </xf>
    <xf numFmtId="176" fontId="11" fillId="0" borderId="1" xfId="0" applyNumberFormat="1" applyFont="1" applyBorder="1">
      <alignment vertical="center"/>
    </xf>
    <xf numFmtId="0" fontId="10" fillId="0" borderId="15" xfId="0" applyFont="1" applyBorder="1" applyAlignment="1">
      <alignment vertical="center" textRotation="255"/>
    </xf>
    <xf numFmtId="0" fontId="10" fillId="6" borderId="1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vertical="center" textRotation="255"/>
    </xf>
    <xf numFmtId="0" fontId="10" fillId="6" borderId="11" xfId="0" applyFont="1" applyFill="1" applyBorder="1" applyAlignment="1">
      <alignment horizontal="distributed" vertical="center"/>
    </xf>
    <xf numFmtId="0" fontId="11" fillId="3" borderId="6" xfId="0" applyFont="1" applyFill="1" applyBorder="1">
      <alignment vertical="center"/>
    </xf>
    <xf numFmtId="176" fontId="11" fillId="3" borderId="1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7" xfId="0" applyFont="1" applyFill="1" applyBorder="1">
      <alignment vertical="center"/>
    </xf>
    <xf numFmtId="176" fontId="11" fillId="0" borderId="7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0" fillId="3" borderId="11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10" fillId="3" borderId="4" xfId="0" applyFont="1" applyFill="1" applyBorder="1" applyAlignment="1">
      <alignment vertical="center"/>
    </xf>
    <xf numFmtId="0" fontId="11" fillId="3" borderId="1" xfId="0" applyFont="1" applyFill="1" applyBorder="1">
      <alignment vertical="center"/>
    </xf>
    <xf numFmtId="0" fontId="11" fillId="3" borderId="16" xfId="0" applyFont="1" applyFill="1" applyBorder="1">
      <alignment vertical="center"/>
    </xf>
    <xf numFmtId="0" fontId="13" fillId="0" borderId="0" xfId="0" applyFont="1" applyAlignment="1">
      <alignment horizontal="right" vertical="center"/>
    </xf>
    <xf numFmtId="0" fontId="10" fillId="3" borderId="15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2" borderId="5" xfId="0" applyFont="1" applyFill="1" applyBorder="1" applyAlignment="1"/>
    <xf numFmtId="0" fontId="14" fillId="0" borderId="15" xfId="0" applyFont="1" applyFill="1" applyBorder="1" applyAlignment="1">
      <alignment horizontal="right" vertical="distributed"/>
    </xf>
    <xf numFmtId="0" fontId="14" fillId="0" borderId="5" xfId="0" applyFont="1" applyFill="1" applyBorder="1" applyAlignment="1">
      <alignment horizontal="right" vertical="distributed"/>
    </xf>
    <xf numFmtId="0" fontId="14" fillId="0" borderId="10" xfId="0" applyFont="1" applyFill="1" applyBorder="1" applyAlignment="1">
      <alignment horizontal="right" vertical="distributed"/>
    </xf>
    <xf numFmtId="0" fontId="10" fillId="3" borderId="15" xfId="0" applyFont="1" applyFill="1" applyBorder="1" applyAlignment="1">
      <alignment vertical="center" shrinkToFit="1"/>
    </xf>
    <xf numFmtId="38" fontId="14" fillId="0" borderId="11" xfId="0" applyNumberFormat="1" applyFont="1" applyBorder="1" applyAlignment="1">
      <alignment horizontal="right" vertical="distributed"/>
    </xf>
    <xf numFmtId="38" fontId="15" fillId="3" borderId="1" xfId="2" applyFont="1" applyFill="1" applyBorder="1" applyAlignment="1">
      <alignment horizontal="right" vertical="distributed"/>
    </xf>
    <xf numFmtId="38" fontId="15" fillId="3" borderId="2" xfId="2" applyFont="1" applyFill="1" applyBorder="1" applyAlignment="1">
      <alignment horizontal="right" vertical="distributed"/>
    </xf>
    <xf numFmtId="177" fontId="15" fillId="3" borderId="7" xfId="2" applyNumberFormat="1" applyFont="1" applyFill="1" applyBorder="1" applyAlignment="1">
      <alignment horizontal="right" vertical="distributed"/>
    </xf>
    <xf numFmtId="176" fontId="15" fillId="3" borderId="1" xfId="2" applyNumberFormat="1" applyFont="1" applyFill="1" applyBorder="1" applyAlignment="1">
      <alignment horizontal="right" vertical="distributed"/>
    </xf>
    <xf numFmtId="0" fontId="12" fillId="0" borderId="0" xfId="0" applyFont="1" applyAlignment="1"/>
    <xf numFmtId="0" fontId="12" fillId="0" borderId="0" xfId="0" applyFont="1" applyBorder="1" applyAlignment="1"/>
    <xf numFmtId="0" fontId="13" fillId="0" borderId="0" xfId="0" applyFont="1" applyBorder="1" applyAlignment="1">
      <alignment horizontal="right"/>
    </xf>
    <xf numFmtId="176" fontId="14" fillId="0" borderId="1" xfId="0" applyNumberFormat="1" applyFont="1" applyBorder="1" applyAlignment="1">
      <alignment horizontal="center" vertical="distributed"/>
    </xf>
    <xf numFmtId="176" fontId="14" fillId="0" borderId="1" xfId="0" applyNumberFormat="1" applyFont="1" applyBorder="1" applyAlignment="1">
      <alignment horizontal="right" vertical="distributed"/>
    </xf>
    <xf numFmtId="0" fontId="11" fillId="7" borderId="16" xfId="0" applyFont="1" applyFill="1" applyBorder="1">
      <alignment vertical="center"/>
    </xf>
    <xf numFmtId="38" fontId="11" fillId="0" borderId="1" xfId="1" applyFont="1" applyBorder="1">
      <alignment vertical="center"/>
    </xf>
    <xf numFmtId="3" fontId="11" fillId="0" borderId="6" xfId="1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38" fontId="12" fillId="0" borderId="0" xfId="1" applyFont="1" applyBorder="1">
      <alignment vertical="center"/>
    </xf>
    <xf numFmtId="0" fontId="11" fillId="0" borderId="10" xfId="0" applyFont="1" applyBorder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vertical="center"/>
    </xf>
    <xf numFmtId="0" fontId="11" fillId="5" borderId="15" xfId="0" applyFont="1" applyFill="1" applyBorder="1">
      <alignment vertical="center"/>
    </xf>
    <xf numFmtId="0" fontId="11" fillId="5" borderId="0" xfId="0" applyFont="1" applyFill="1" applyBorder="1">
      <alignment vertical="center"/>
    </xf>
    <xf numFmtId="0" fontId="11" fillId="5" borderId="14" xfId="0" applyFont="1" applyFill="1" applyBorder="1">
      <alignment vertical="center"/>
    </xf>
    <xf numFmtId="0" fontId="11" fillId="5" borderId="14" xfId="0" applyFont="1" applyFill="1" applyBorder="1" applyAlignment="1">
      <alignment vertical="distributed" textRotation="255"/>
    </xf>
    <xf numFmtId="0" fontId="11" fillId="5" borderId="14" xfId="0" applyFont="1" applyFill="1" applyBorder="1" applyAlignment="1">
      <alignment horizontal="center"/>
    </xf>
    <xf numFmtId="0" fontId="11" fillId="5" borderId="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5" borderId="9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5" borderId="18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3" borderId="15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5" borderId="5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0" fontId="10" fillId="5" borderId="14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8" fontId="16" fillId="0" borderId="1" xfId="1" applyFont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23" xfId="0" applyFont="1" applyBorder="1">
      <alignment vertical="center"/>
    </xf>
    <xf numFmtId="176" fontId="16" fillId="0" borderId="1" xfId="0" applyNumberFormat="1" applyFont="1" applyBorder="1">
      <alignment vertical="center"/>
    </xf>
    <xf numFmtId="38" fontId="16" fillId="8" borderId="1" xfId="1" applyFont="1" applyFill="1" applyBorder="1" applyAlignment="1">
      <alignment horizontal="right" vertical="center"/>
    </xf>
    <xf numFmtId="38" fontId="16" fillId="6" borderId="1" xfId="1" applyFont="1" applyFill="1" applyBorder="1" applyAlignment="1">
      <alignment horizontal="right" vertical="center"/>
    </xf>
    <xf numFmtId="0" fontId="16" fillId="8" borderId="2" xfId="0" applyFont="1" applyFill="1" applyBorder="1" applyAlignment="1">
      <alignment horizontal="right" vertical="center"/>
    </xf>
    <xf numFmtId="0" fontId="16" fillId="8" borderId="23" xfId="0" applyFont="1" applyFill="1" applyBorder="1">
      <alignment vertical="center"/>
    </xf>
    <xf numFmtId="176" fontId="16" fillId="8" borderId="1" xfId="0" applyNumberFormat="1" applyFont="1" applyFill="1" applyBorder="1">
      <alignment vertical="center"/>
    </xf>
    <xf numFmtId="0" fontId="16" fillId="8" borderId="1" xfId="0" applyFont="1" applyFill="1" applyBorder="1" applyAlignment="1">
      <alignment horizontal="right" vertical="center"/>
    </xf>
    <xf numFmtId="0" fontId="16" fillId="8" borderId="24" xfId="0" applyFont="1" applyFill="1" applyBorder="1" applyAlignment="1">
      <alignment horizontal="right" vertical="center"/>
    </xf>
    <xf numFmtId="0" fontId="16" fillId="8" borderId="6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4" xfId="0" applyFont="1" applyFill="1" applyBorder="1" applyAlignment="1">
      <alignment horizontal="right" vertical="center"/>
    </xf>
    <xf numFmtId="0" fontId="16" fillId="0" borderId="6" xfId="0" applyFont="1" applyBorder="1">
      <alignment vertical="center"/>
    </xf>
    <xf numFmtId="38" fontId="16" fillId="8" borderId="11" xfId="1" applyFont="1" applyFill="1" applyBorder="1" applyAlignment="1">
      <alignment horizontal="right" vertical="center"/>
    </xf>
    <xf numFmtId="38" fontId="16" fillId="3" borderId="1" xfId="1" applyFont="1" applyFill="1" applyBorder="1" applyAlignment="1">
      <alignment horizontal="right" vertical="center"/>
    </xf>
    <xf numFmtId="38" fontId="16" fillId="3" borderId="2" xfId="1" applyFont="1" applyFill="1" applyBorder="1" applyAlignment="1">
      <alignment horizontal="right" vertical="center"/>
    </xf>
    <xf numFmtId="0" fontId="16" fillId="3" borderId="23" xfId="0" applyFont="1" applyFill="1" applyBorder="1">
      <alignment vertical="center"/>
    </xf>
    <xf numFmtId="176" fontId="16" fillId="3" borderId="1" xfId="0" applyNumberFormat="1" applyFont="1" applyFill="1" applyBorder="1">
      <alignment vertical="center"/>
    </xf>
    <xf numFmtId="38" fontId="16" fillId="9" borderId="1" xfId="1" applyFont="1" applyFill="1" applyBorder="1" applyAlignment="1">
      <alignment horizontal="right" vertical="center"/>
    </xf>
    <xf numFmtId="3" fontId="16" fillId="9" borderId="2" xfId="0" applyNumberFormat="1" applyFont="1" applyFill="1" applyBorder="1" applyAlignment="1">
      <alignment horizontal="right" vertical="center"/>
    </xf>
    <xf numFmtId="3" fontId="16" fillId="9" borderId="23" xfId="1" applyNumberFormat="1" applyFont="1" applyFill="1" applyBorder="1">
      <alignment vertical="center"/>
    </xf>
    <xf numFmtId="176" fontId="16" fillId="9" borderId="1" xfId="0" applyNumberFormat="1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7" borderId="24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4" fillId="7" borderId="21" xfId="0" applyFont="1" applyFill="1" applyBorder="1" applyAlignment="1">
      <alignment horizontal="right" vertical="distributed"/>
    </xf>
    <xf numFmtId="38" fontId="14" fillId="7" borderId="21" xfId="0" applyNumberFormat="1" applyFont="1" applyFill="1" applyBorder="1" applyAlignment="1">
      <alignment horizontal="right" vertical="distributed"/>
    </xf>
    <xf numFmtId="38" fontId="15" fillId="3" borderId="24" xfId="2" applyFont="1" applyFill="1" applyBorder="1" applyAlignment="1">
      <alignment horizontal="right" vertical="distributed"/>
    </xf>
    <xf numFmtId="0" fontId="14" fillId="0" borderId="11" xfId="0" applyFont="1" applyFill="1" applyBorder="1" applyAlignment="1">
      <alignment horizontal="right" vertical="distributed"/>
    </xf>
    <xf numFmtId="38" fontId="14" fillId="0" borderId="11" xfId="0" applyNumberFormat="1" applyFont="1" applyFill="1" applyBorder="1" applyAlignment="1">
      <alignment horizontal="right" vertical="distributed"/>
    </xf>
    <xf numFmtId="38" fontId="11" fillId="7" borderId="24" xfId="1" applyFont="1" applyFill="1" applyBorder="1">
      <alignment vertical="center"/>
    </xf>
    <xf numFmtId="38" fontId="11" fillId="0" borderId="1" xfId="1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0" fillId="0" borderId="8" xfId="0" applyBorder="1" applyAlignment="1">
      <alignment vertical="distributed" textRotation="255"/>
    </xf>
    <xf numFmtId="0" fontId="11" fillId="5" borderId="8" xfId="0" applyFont="1" applyFill="1" applyBorder="1" applyAlignment="1">
      <alignment horizontal="center" vertical="distributed" textRotation="255"/>
    </xf>
    <xf numFmtId="0" fontId="11" fillId="5" borderId="1" xfId="0" applyFont="1" applyFill="1" applyBorder="1" applyAlignment="1">
      <alignment horizontal="center" vertical="distributed" textRotation="255"/>
    </xf>
    <xf numFmtId="0" fontId="11" fillId="5" borderId="11" xfId="0" applyFont="1" applyFill="1" applyBorder="1" applyAlignment="1">
      <alignment horizontal="center" vertical="distributed" textRotation="255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distributed" vertical="center"/>
    </xf>
    <xf numFmtId="0" fontId="10" fillId="3" borderId="13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11" fillId="5" borderId="2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distributed" textRotation="255" wrapText="1"/>
    </xf>
    <xf numFmtId="0" fontId="11" fillId="5" borderId="4" xfId="0" applyFont="1" applyFill="1" applyBorder="1" applyAlignment="1">
      <alignment horizontal="center" vertical="distributed" textRotation="255" wrapText="1"/>
    </xf>
    <xf numFmtId="0" fontId="10" fillId="0" borderId="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4" borderId="6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0" fillId="2" borderId="15" xfId="0" applyFont="1" applyFill="1" applyBorder="1" applyAlignment="1"/>
    <xf numFmtId="0" fontId="10" fillId="2" borderId="0" xfId="0" applyFont="1" applyFill="1" applyBorder="1" applyAlignment="1"/>
    <xf numFmtId="0" fontId="10" fillId="2" borderId="14" xfId="0" applyFont="1" applyFill="1" applyBorder="1" applyAlignment="1"/>
    <xf numFmtId="0" fontId="11" fillId="2" borderId="1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distributed" textRotation="255"/>
    </xf>
    <xf numFmtId="0" fontId="10" fillId="3" borderId="5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2" xfId="0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14" xfId="0" applyFont="1" applyFill="1" applyBorder="1" applyAlignment="1">
      <alignment horizontal="distributed" vertical="center"/>
    </xf>
    <xf numFmtId="0" fontId="0" fillId="0" borderId="4" xfId="0" applyBorder="1" applyAlignment="1">
      <alignment vertical="distributed" textRotation="255"/>
    </xf>
    <xf numFmtId="0" fontId="11" fillId="5" borderId="1" xfId="0" applyFont="1" applyFill="1" applyBorder="1" applyAlignment="1">
      <alignment horizontal="center" vertical="distributed" textRotation="255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161925</xdr:rowOff>
    </xdr:to>
    <xdr:cxnSp macro="">
      <xdr:nvCxnSpPr>
        <xdr:cNvPr id="2" name="直線コネクタ 1"/>
        <xdr:cNvCxnSpPr/>
      </xdr:nvCxnSpPr>
      <xdr:spPr>
        <a:xfrm>
          <a:off x="66675" y="466725"/>
          <a:ext cx="98107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4</xdr:col>
      <xdr:colOff>9525</xdr:colOff>
      <xdr:row>18</xdr:row>
      <xdr:rowOff>161925</xdr:rowOff>
    </xdr:to>
    <xdr:cxnSp macro="">
      <xdr:nvCxnSpPr>
        <xdr:cNvPr id="3" name="直線コネクタ 2"/>
        <xdr:cNvCxnSpPr/>
      </xdr:nvCxnSpPr>
      <xdr:spPr>
        <a:xfrm>
          <a:off x="76200" y="25717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9525</xdr:colOff>
      <xdr:row>30</xdr:row>
      <xdr:rowOff>0</xdr:rowOff>
    </xdr:to>
    <xdr:cxnSp macro="">
      <xdr:nvCxnSpPr>
        <xdr:cNvPr id="4" name="直線コネクタ 3"/>
        <xdr:cNvCxnSpPr/>
      </xdr:nvCxnSpPr>
      <xdr:spPr>
        <a:xfrm>
          <a:off x="85725" y="4276725"/>
          <a:ext cx="9715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52</xdr:row>
      <xdr:rowOff>9525</xdr:rowOff>
    </xdr:from>
    <xdr:to>
      <xdr:col>3</xdr:col>
      <xdr:colOff>552450</xdr:colOff>
      <xdr:row>53</xdr:row>
      <xdr:rowOff>161925</xdr:rowOff>
    </xdr:to>
    <xdr:cxnSp macro="">
      <xdr:nvCxnSpPr>
        <xdr:cNvPr id="6" name="直線コネクタ 5"/>
        <xdr:cNvCxnSpPr/>
      </xdr:nvCxnSpPr>
      <xdr:spPr>
        <a:xfrm>
          <a:off x="76200" y="6953250"/>
          <a:ext cx="9525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9525</xdr:rowOff>
    </xdr:from>
    <xdr:to>
      <xdr:col>4</xdr:col>
      <xdr:colOff>19050</xdr:colOff>
      <xdr:row>39</xdr:row>
      <xdr:rowOff>9525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28600" y="5695950"/>
          <a:ext cx="9906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58</xdr:row>
      <xdr:rowOff>9525</xdr:rowOff>
    </xdr:from>
    <xdr:to>
      <xdr:col>4</xdr:col>
      <xdr:colOff>9525</xdr:colOff>
      <xdr:row>63</xdr:row>
      <xdr:rowOff>0</xdr:rowOff>
    </xdr:to>
    <xdr:cxnSp macro="">
      <xdr:nvCxnSpPr>
        <xdr:cNvPr id="11" name="直線コネクタ 10"/>
        <xdr:cNvCxnSpPr/>
      </xdr:nvCxnSpPr>
      <xdr:spPr>
        <a:xfrm>
          <a:off x="238125" y="180975"/>
          <a:ext cx="1257300" cy="1600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47624</xdr:colOff>
      <xdr:row>61</xdr:row>
      <xdr:rowOff>200025</xdr:rowOff>
    </xdr:from>
    <xdr:to>
      <xdr:col>2</xdr:col>
      <xdr:colOff>323850</xdr:colOff>
      <xdr:row>61</xdr:row>
      <xdr:rowOff>476250</xdr:rowOff>
    </xdr:to>
    <xdr:sp macro="" textlink="">
      <xdr:nvSpPr>
        <xdr:cNvPr id="12" name="テキスト ボックス 11"/>
        <xdr:cNvSpPr txBox="1"/>
      </xdr:nvSpPr>
      <xdr:spPr>
        <a:xfrm>
          <a:off x="266699" y="1457325"/>
          <a:ext cx="4953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abSelected="1" zoomScaleNormal="100" workbookViewId="0">
      <selection activeCell="J53" sqref="J53:K53"/>
    </sheetView>
  </sheetViews>
  <sheetFormatPr defaultRowHeight="13.5" x14ac:dyDescent="0.15"/>
  <cols>
    <col min="1" max="2" width="2.875" customWidth="1"/>
    <col min="3" max="3" width="7.5" bestFit="1" customWidth="1"/>
    <col min="4" max="4" width="7.5" customWidth="1"/>
    <col min="5" max="10" width="6.25" customWidth="1"/>
    <col min="11" max="11" width="6.75" bestFit="1" customWidth="1"/>
    <col min="12" max="15" width="6.25" customWidth="1"/>
    <col min="16" max="16" width="7.125" customWidth="1"/>
  </cols>
  <sheetData>
    <row r="1" spans="1:23" ht="14.25" x14ac:dyDescent="0.15">
      <c r="A1" s="16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</row>
    <row r="2" spans="1:23" ht="9.75" customHeight="1" x14ac:dyDescent="0.15">
      <c r="A2" s="5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 ht="15" customHeight="1" x14ac:dyDescent="0.15">
      <c r="A3" s="17" t="s">
        <v>10</v>
      </c>
      <c r="B3" s="6"/>
      <c r="C3" s="6"/>
      <c r="D3" s="6"/>
      <c r="E3" s="6"/>
      <c r="F3" s="6"/>
      <c r="G3" s="7"/>
      <c r="H3" s="1"/>
      <c r="I3" s="1"/>
      <c r="J3" s="1"/>
      <c r="K3" s="1"/>
      <c r="L3" s="1"/>
      <c r="M3" s="1"/>
      <c r="N3" s="1"/>
      <c r="O3" s="1"/>
      <c r="P3" s="1"/>
    </row>
    <row r="4" spans="1:23" ht="12" customHeight="1" x14ac:dyDescent="0.15">
      <c r="A4" s="1"/>
      <c r="B4" s="142" t="s">
        <v>64</v>
      </c>
      <c r="C4" s="143"/>
      <c r="D4" s="144"/>
      <c r="E4" s="168" t="s">
        <v>69</v>
      </c>
      <c r="F4" s="168" t="s">
        <v>70</v>
      </c>
      <c r="G4" s="168" t="s">
        <v>71</v>
      </c>
      <c r="H4" s="168" t="s">
        <v>72</v>
      </c>
      <c r="I4" s="168" t="s">
        <v>73</v>
      </c>
      <c r="J4" s="168" t="s">
        <v>74</v>
      </c>
      <c r="K4" s="168" t="s">
        <v>75</v>
      </c>
      <c r="L4" s="168" t="s">
        <v>76</v>
      </c>
      <c r="M4" s="168" t="s">
        <v>77</v>
      </c>
      <c r="N4" s="164" t="s">
        <v>78</v>
      </c>
      <c r="O4" s="166" t="s">
        <v>79</v>
      </c>
      <c r="P4" s="167"/>
    </row>
    <row r="5" spans="1:23" ht="12" customHeight="1" x14ac:dyDescent="0.15">
      <c r="A5" s="1"/>
      <c r="B5" s="137" t="s">
        <v>4</v>
      </c>
      <c r="C5" s="138"/>
      <c r="D5" s="139"/>
      <c r="E5" s="169"/>
      <c r="F5" s="169"/>
      <c r="G5" s="169"/>
      <c r="H5" s="169"/>
      <c r="I5" s="169"/>
      <c r="J5" s="169"/>
      <c r="K5" s="169"/>
      <c r="L5" s="169"/>
      <c r="M5" s="169"/>
      <c r="N5" s="165"/>
      <c r="O5" s="85" t="s">
        <v>39</v>
      </c>
      <c r="P5" s="86" t="s">
        <v>5</v>
      </c>
    </row>
    <row r="6" spans="1:23" x14ac:dyDescent="0.15">
      <c r="A6" s="1"/>
      <c r="B6" s="160" t="s">
        <v>6</v>
      </c>
      <c r="C6" s="149" t="s">
        <v>17</v>
      </c>
      <c r="D6" s="150"/>
      <c r="E6" s="87">
        <v>562</v>
      </c>
      <c r="F6" s="87">
        <v>571</v>
      </c>
      <c r="G6" s="87">
        <v>487</v>
      </c>
      <c r="H6" s="87">
        <v>501</v>
      </c>
      <c r="I6" s="87">
        <v>336</v>
      </c>
      <c r="J6" s="87">
        <v>336</v>
      </c>
      <c r="K6" s="87">
        <v>346</v>
      </c>
      <c r="L6" s="87">
        <v>355</v>
      </c>
      <c r="M6" s="88">
        <v>523</v>
      </c>
      <c r="N6" s="88">
        <f>SUM(N7:N8)</f>
        <v>427</v>
      </c>
      <c r="O6" s="89">
        <f>SUM(N6-M6)</f>
        <v>-96</v>
      </c>
      <c r="P6" s="90">
        <f>SUM(O6/M6)</f>
        <v>-0.1835564053537285</v>
      </c>
    </row>
    <row r="7" spans="1:23" x14ac:dyDescent="0.15">
      <c r="A7" s="1"/>
      <c r="B7" s="161"/>
      <c r="C7" s="22"/>
      <c r="D7" s="23" t="s">
        <v>7</v>
      </c>
      <c r="E7" s="91">
        <v>412</v>
      </c>
      <c r="F7" s="91">
        <v>396</v>
      </c>
      <c r="G7" s="91">
        <v>326</v>
      </c>
      <c r="H7" s="92">
        <v>359</v>
      </c>
      <c r="I7" s="91">
        <v>232</v>
      </c>
      <c r="J7" s="91">
        <v>236</v>
      </c>
      <c r="K7" s="91">
        <v>227</v>
      </c>
      <c r="L7" s="91">
        <v>249</v>
      </c>
      <c r="M7" s="93">
        <v>357</v>
      </c>
      <c r="N7" s="93">
        <v>291</v>
      </c>
      <c r="O7" s="94">
        <f t="shared" ref="O7:O12" si="0">SUM(N7-M7)</f>
        <v>-66</v>
      </c>
      <c r="P7" s="95">
        <f t="shared" ref="P7:P12" si="1">SUM(O7/M7)</f>
        <v>-0.18487394957983194</v>
      </c>
    </row>
    <row r="8" spans="1:23" x14ac:dyDescent="0.15">
      <c r="A8" s="1"/>
      <c r="B8" s="161"/>
      <c r="C8" s="24"/>
      <c r="D8" s="23" t="s">
        <v>8</v>
      </c>
      <c r="E8" s="91">
        <v>150</v>
      </c>
      <c r="F8" s="91">
        <v>175</v>
      </c>
      <c r="G8" s="91">
        <v>161</v>
      </c>
      <c r="H8" s="91">
        <v>142</v>
      </c>
      <c r="I8" s="91">
        <v>104</v>
      </c>
      <c r="J8" s="91">
        <v>100</v>
      </c>
      <c r="K8" s="91">
        <v>119</v>
      </c>
      <c r="L8" s="91">
        <v>106</v>
      </c>
      <c r="M8" s="96">
        <v>166</v>
      </c>
      <c r="N8" s="97">
        <v>136</v>
      </c>
      <c r="O8" s="98">
        <f t="shared" si="0"/>
        <v>-30</v>
      </c>
      <c r="P8" s="95">
        <f t="shared" si="1"/>
        <v>-0.18072289156626506</v>
      </c>
    </row>
    <row r="9" spans="1:23" x14ac:dyDescent="0.15">
      <c r="A9" s="1"/>
      <c r="B9" s="161"/>
      <c r="C9" s="149" t="s">
        <v>18</v>
      </c>
      <c r="D9" s="150"/>
      <c r="E9" s="87">
        <v>44</v>
      </c>
      <c r="F9" s="87">
        <v>50</v>
      </c>
      <c r="G9" s="87">
        <v>53</v>
      </c>
      <c r="H9" s="87">
        <v>48</v>
      </c>
      <c r="I9" s="87">
        <v>53</v>
      </c>
      <c r="J9" s="87">
        <v>48</v>
      </c>
      <c r="K9" s="87">
        <v>33</v>
      </c>
      <c r="L9" s="87">
        <v>54</v>
      </c>
      <c r="M9" s="99">
        <v>57</v>
      </c>
      <c r="N9" s="100">
        <f>SUM(N10:N11)</f>
        <v>40</v>
      </c>
      <c r="O9" s="101">
        <f t="shared" si="0"/>
        <v>-17</v>
      </c>
      <c r="P9" s="90">
        <f t="shared" si="1"/>
        <v>-0.2982456140350877</v>
      </c>
    </row>
    <row r="10" spans="1:23" x14ac:dyDescent="0.15">
      <c r="A10" s="1"/>
      <c r="B10" s="161"/>
      <c r="C10" s="22"/>
      <c r="D10" s="23" t="s">
        <v>7</v>
      </c>
      <c r="E10" s="91">
        <v>31</v>
      </c>
      <c r="F10" s="91">
        <v>38</v>
      </c>
      <c r="G10" s="91">
        <v>42</v>
      </c>
      <c r="H10" s="91">
        <v>39</v>
      </c>
      <c r="I10" s="91">
        <v>45</v>
      </c>
      <c r="J10" s="91">
        <v>44</v>
      </c>
      <c r="K10" s="91">
        <v>30</v>
      </c>
      <c r="L10" s="91">
        <v>43</v>
      </c>
      <c r="M10" s="93">
        <v>46</v>
      </c>
      <c r="N10" s="93">
        <v>34</v>
      </c>
      <c r="O10" s="94">
        <f t="shared" si="0"/>
        <v>-12</v>
      </c>
      <c r="P10" s="95">
        <f t="shared" si="1"/>
        <v>-0.2608695652173913</v>
      </c>
      <c r="R10" s="2"/>
      <c r="S10" s="2"/>
      <c r="T10" s="2"/>
      <c r="U10" s="2"/>
      <c r="V10" s="2"/>
      <c r="W10" s="1"/>
    </row>
    <row r="11" spans="1:23" x14ac:dyDescent="0.15">
      <c r="A11" s="1"/>
      <c r="B11" s="161"/>
      <c r="C11" s="24"/>
      <c r="D11" s="25" t="s">
        <v>8</v>
      </c>
      <c r="E11" s="102">
        <v>13</v>
      </c>
      <c r="F11" s="102">
        <v>12</v>
      </c>
      <c r="G11" s="91">
        <v>11</v>
      </c>
      <c r="H11" s="91">
        <v>9</v>
      </c>
      <c r="I11" s="91">
        <v>8</v>
      </c>
      <c r="J11" s="91">
        <v>4</v>
      </c>
      <c r="K11" s="91">
        <v>3</v>
      </c>
      <c r="L11" s="91">
        <v>11</v>
      </c>
      <c r="M11" s="93">
        <v>11</v>
      </c>
      <c r="N11" s="93">
        <v>6</v>
      </c>
      <c r="O11" s="94">
        <f t="shared" si="0"/>
        <v>-5</v>
      </c>
      <c r="P11" s="95">
        <f t="shared" si="1"/>
        <v>-0.45454545454545453</v>
      </c>
    </row>
    <row r="12" spans="1:23" x14ac:dyDescent="0.15">
      <c r="A12" s="1"/>
      <c r="B12" s="161"/>
      <c r="C12" s="151" t="s">
        <v>9</v>
      </c>
      <c r="D12" s="151"/>
      <c r="E12" s="87">
        <v>3</v>
      </c>
      <c r="F12" s="87">
        <v>2</v>
      </c>
      <c r="G12" s="87"/>
      <c r="H12" s="87"/>
      <c r="I12" s="87">
        <v>1</v>
      </c>
      <c r="J12" s="87">
        <v>4</v>
      </c>
      <c r="K12" s="87">
        <v>1</v>
      </c>
      <c r="L12" s="87">
        <v>1</v>
      </c>
      <c r="M12" s="88">
        <v>1</v>
      </c>
      <c r="N12" s="88">
        <v>1</v>
      </c>
      <c r="O12" s="89">
        <f t="shared" si="0"/>
        <v>0</v>
      </c>
      <c r="P12" s="90">
        <f t="shared" si="1"/>
        <v>0</v>
      </c>
    </row>
    <row r="13" spans="1:23" x14ac:dyDescent="0.15">
      <c r="A13" s="1"/>
      <c r="B13" s="152" t="s">
        <v>0</v>
      </c>
      <c r="C13" s="153"/>
      <c r="D13" s="154"/>
      <c r="E13" s="103">
        <v>609</v>
      </c>
      <c r="F13" s="103">
        <v>623</v>
      </c>
      <c r="G13" s="103">
        <v>540</v>
      </c>
      <c r="H13" s="103">
        <v>549</v>
      </c>
      <c r="I13" s="103">
        <v>390</v>
      </c>
      <c r="J13" s="103">
        <v>388</v>
      </c>
      <c r="K13" s="103">
        <v>380</v>
      </c>
      <c r="L13" s="103">
        <v>410</v>
      </c>
      <c r="M13" s="104">
        <f t="shared" ref="M13:N13" si="2">SUM(M6+M9+M12)</f>
        <v>581</v>
      </c>
      <c r="N13" s="104">
        <f t="shared" si="2"/>
        <v>468</v>
      </c>
      <c r="O13" s="105">
        <f>SUM(N13-M13)</f>
        <v>-113</v>
      </c>
      <c r="P13" s="106">
        <f>SUM(O13/M13)</f>
        <v>-0.1944922547332186</v>
      </c>
    </row>
    <row r="14" spans="1:23" ht="6" customHeight="1" x14ac:dyDescent="0.15">
      <c r="A14" s="1"/>
      <c r="B14" s="28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1"/>
      <c r="P14" s="32"/>
    </row>
    <row r="15" spans="1:23" x14ac:dyDescent="0.15">
      <c r="A15" s="1"/>
      <c r="B15" s="157" t="s">
        <v>14</v>
      </c>
      <c r="C15" s="158"/>
      <c r="D15" s="159"/>
      <c r="E15" s="107">
        <v>5385</v>
      </c>
      <c r="F15" s="107">
        <v>3751</v>
      </c>
      <c r="G15" s="107">
        <v>2325</v>
      </c>
      <c r="H15" s="107">
        <v>2245</v>
      </c>
      <c r="I15" s="107">
        <v>1926</v>
      </c>
      <c r="J15" s="107">
        <v>1805</v>
      </c>
      <c r="K15" s="107">
        <v>1950</v>
      </c>
      <c r="L15" s="107">
        <v>2192</v>
      </c>
      <c r="M15" s="107">
        <v>2222</v>
      </c>
      <c r="N15" s="108">
        <v>1956</v>
      </c>
      <c r="O15" s="109">
        <f t="shared" ref="O15" si="3">SUM(N15-M15)</f>
        <v>-266</v>
      </c>
      <c r="P15" s="110">
        <f t="shared" ref="P15" si="4">SUM(O15/M15)</f>
        <v>-0.11971197119711971</v>
      </c>
    </row>
    <row r="16" spans="1:23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3" t="s">
        <v>1</v>
      </c>
      <c r="O16" s="1"/>
      <c r="P16" s="8"/>
    </row>
    <row r="17" spans="1:16" ht="15" customHeight="1" x14ac:dyDescent="0.15">
      <c r="A17" s="17" t="s">
        <v>11</v>
      </c>
      <c r="B17" s="7"/>
      <c r="C17" s="7"/>
      <c r="D17" s="7"/>
      <c r="E17" s="7"/>
      <c r="F17" s="7"/>
      <c r="G17" s="1"/>
      <c r="H17" s="1"/>
      <c r="I17" s="1"/>
      <c r="J17" s="1"/>
      <c r="K17" s="1"/>
      <c r="L17" s="1"/>
      <c r="M17" s="1"/>
      <c r="N17" s="1"/>
      <c r="O17" s="1"/>
      <c r="P17" s="8"/>
    </row>
    <row r="18" spans="1:16" ht="12" customHeight="1" x14ac:dyDescent="0.15">
      <c r="A18" s="1"/>
      <c r="B18" s="142" t="s">
        <v>64</v>
      </c>
      <c r="C18" s="143"/>
      <c r="D18" s="144"/>
      <c r="E18" s="140" t="s">
        <v>19</v>
      </c>
      <c r="F18" s="140" t="s">
        <v>20</v>
      </c>
      <c r="G18" s="140" t="s">
        <v>21</v>
      </c>
      <c r="H18" s="140" t="s">
        <v>23</v>
      </c>
      <c r="I18" s="172" t="s">
        <v>80</v>
      </c>
      <c r="J18" s="170" t="s">
        <v>40</v>
      </c>
      <c r="K18" s="171"/>
      <c r="L18" s="1"/>
      <c r="M18" s="1"/>
      <c r="N18" s="1"/>
      <c r="O18" s="1"/>
      <c r="P18" s="8"/>
    </row>
    <row r="19" spans="1:16" ht="12" customHeight="1" x14ac:dyDescent="0.15">
      <c r="A19" s="1"/>
      <c r="B19" s="137" t="s">
        <v>15</v>
      </c>
      <c r="C19" s="138"/>
      <c r="D19" s="139"/>
      <c r="E19" s="141"/>
      <c r="F19" s="141"/>
      <c r="G19" s="141"/>
      <c r="H19" s="141"/>
      <c r="I19" s="173"/>
      <c r="J19" s="18" t="s">
        <v>39</v>
      </c>
      <c r="K19" s="19" t="s">
        <v>5</v>
      </c>
      <c r="L19" s="1"/>
      <c r="M19" s="1"/>
      <c r="N19" s="1"/>
      <c r="O19" s="1"/>
      <c r="P19" s="8"/>
    </row>
    <row r="20" spans="1:16" x14ac:dyDescent="0.15">
      <c r="A20" s="1"/>
      <c r="B20" s="34"/>
      <c r="C20" s="155" t="s">
        <v>41</v>
      </c>
      <c r="D20" s="156"/>
      <c r="E20" s="35">
        <v>23</v>
      </c>
      <c r="F20" s="35">
        <v>2</v>
      </c>
      <c r="G20" s="35">
        <v>9</v>
      </c>
      <c r="H20" s="112">
        <v>10</v>
      </c>
      <c r="I20" s="58">
        <v>10</v>
      </c>
      <c r="J20" s="20">
        <f>SUM(I20-H20)</f>
        <v>0</v>
      </c>
      <c r="K20" s="21">
        <f>SUM(J20/H20)</f>
        <v>0</v>
      </c>
      <c r="L20" s="1"/>
      <c r="M20" s="1"/>
      <c r="N20" s="1"/>
      <c r="O20" s="1"/>
      <c r="P20" s="8"/>
    </row>
    <row r="21" spans="1:16" x14ac:dyDescent="0.15">
      <c r="A21" s="1"/>
      <c r="B21" s="36"/>
      <c r="C21" s="155" t="s">
        <v>42</v>
      </c>
      <c r="D21" s="156"/>
      <c r="E21" s="35">
        <v>63</v>
      </c>
      <c r="F21" s="35">
        <v>82</v>
      </c>
      <c r="G21" s="35">
        <v>82</v>
      </c>
      <c r="H21" s="112">
        <v>106</v>
      </c>
      <c r="I21" s="58">
        <v>121</v>
      </c>
      <c r="J21" s="20">
        <f t="shared" ref="J21:J26" si="5">SUM(I21-H21)</f>
        <v>15</v>
      </c>
      <c r="K21" s="21">
        <f t="shared" ref="K21:K26" si="6">SUM(J21/H21)</f>
        <v>0.14150943396226415</v>
      </c>
      <c r="L21" s="1"/>
      <c r="M21" s="1"/>
      <c r="N21" s="1"/>
      <c r="O21" s="1"/>
      <c r="P21" s="8"/>
    </row>
    <row r="22" spans="1:16" x14ac:dyDescent="0.15">
      <c r="A22" s="1"/>
      <c r="B22" s="36"/>
      <c r="C22" s="155" t="s">
        <v>43</v>
      </c>
      <c r="D22" s="156"/>
      <c r="E22" s="35">
        <v>194</v>
      </c>
      <c r="F22" s="35">
        <v>183</v>
      </c>
      <c r="G22" s="35">
        <v>199</v>
      </c>
      <c r="H22" s="112">
        <v>284</v>
      </c>
      <c r="I22" s="58">
        <v>201</v>
      </c>
      <c r="J22" s="20">
        <f t="shared" si="5"/>
        <v>-83</v>
      </c>
      <c r="K22" s="21">
        <f t="shared" si="6"/>
        <v>-0.29225352112676056</v>
      </c>
      <c r="L22" s="1"/>
      <c r="M22" s="1"/>
      <c r="N22" s="1"/>
      <c r="O22" s="1"/>
      <c r="P22" s="8"/>
    </row>
    <row r="23" spans="1:16" x14ac:dyDescent="0.15">
      <c r="A23" s="1"/>
      <c r="B23" s="36"/>
      <c r="C23" s="155" t="s">
        <v>44</v>
      </c>
      <c r="D23" s="156"/>
      <c r="E23" s="35">
        <v>6</v>
      </c>
      <c r="F23" s="35">
        <v>10</v>
      </c>
      <c r="G23" s="35">
        <v>12</v>
      </c>
      <c r="H23" s="112">
        <v>20</v>
      </c>
      <c r="I23" s="58">
        <v>14</v>
      </c>
      <c r="J23" s="20">
        <f t="shared" si="5"/>
        <v>-6</v>
      </c>
      <c r="K23" s="21">
        <f t="shared" si="6"/>
        <v>-0.3</v>
      </c>
      <c r="L23" s="1"/>
      <c r="M23" s="1"/>
      <c r="N23" s="1"/>
      <c r="O23" s="1"/>
      <c r="P23" s="8"/>
    </row>
    <row r="24" spans="1:16" x14ac:dyDescent="0.15">
      <c r="A24" s="1"/>
      <c r="B24" s="36"/>
      <c r="C24" s="155" t="s">
        <v>45</v>
      </c>
      <c r="D24" s="156"/>
      <c r="E24" s="35">
        <v>2</v>
      </c>
      <c r="F24" s="35">
        <v>5</v>
      </c>
      <c r="G24" s="35">
        <v>11</v>
      </c>
      <c r="H24" s="112">
        <v>13</v>
      </c>
      <c r="I24" s="58">
        <v>17</v>
      </c>
      <c r="J24" s="20">
        <f t="shared" si="5"/>
        <v>4</v>
      </c>
      <c r="K24" s="21">
        <f t="shared" si="6"/>
        <v>0.30769230769230771</v>
      </c>
      <c r="L24" s="1"/>
      <c r="M24" s="1"/>
      <c r="N24" s="1"/>
      <c r="O24" s="1"/>
      <c r="P24" s="8"/>
    </row>
    <row r="25" spans="1:16" x14ac:dyDescent="0.15">
      <c r="A25" s="1"/>
      <c r="B25" s="36"/>
      <c r="C25" s="155" t="s">
        <v>46</v>
      </c>
      <c r="D25" s="156"/>
      <c r="E25" s="35">
        <v>48</v>
      </c>
      <c r="F25" s="35">
        <v>64</v>
      </c>
      <c r="G25" s="35">
        <v>42</v>
      </c>
      <c r="H25" s="112">
        <v>90</v>
      </c>
      <c r="I25" s="58">
        <v>64</v>
      </c>
      <c r="J25" s="20">
        <f t="shared" si="5"/>
        <v>-26</v>
      </c>
      <c r="K25" s="21">
        <f t="shared" si="6"/>
        <v>-0.28888888888888886</v>
      </c>
      <c r="L25" s="1"/>
      <c r="M25" s="1"/>
      <c r="N25" s="1"/>
      <c r="O25" s="1"/>
      <c r="P25" s="8"/>
    </row>
    <row r="26" spans="1:16" x14ac:dyDescent="0.15">
      <c r="A26" s="1"/>
      <c r="B26" s="175" t="s">
        <v>0</v>
      </c>
      <c r="C26" s="175"/>
      <c r="D26" s="175"/>
      <c r="E26" s="37">
        <v>336</v>
      </c>
      <c r="F26" s="37">
        <v>346</v>
      </c>
      <c r="G26" s="37">
        <v>355</v>
      </c>
      <c r="H26" s="111">
        <f>SUM(H20:H25)</f>
        <v>523</v>
      </c>
      <c r="I26" s="38">
        <f>SUM(I20:I25)</f>
        <v>427</v>
      </c>
      <c r="J26" s="26">
        <f t="shared" si="5"/>
        <v>-96</v>
      </c>
      <c r="K26" s="27">
        <f t="shared" si="6"/>
        <v>-0.1835564053537285</v>
      </c>
      <c r="L26" s="1"/>
      <c r="M26" s="1"/>
      <c r="N26" s="1"/>
      <c r="O26" s="1"/>
      <c r="P26" s="8"/>
    </row>
    <row r="27" spans="1:16" ht="12" customHeight="1" x14ac:dyDescent="0.15">
      <c r="A27" s="1"/>
      <c r="B27" s="33"/>
      <c r="C27" s="33"/>
      <c r="D27" s="33"/>
      <c r="E27" s="33"/>
      <c r="F27" s="33"/>
      <c r="G27" s="33"/>
      <c r="H27" s="33"/>
      <c r="I27" s="39" t="s">
        <v>25</v>
      </c>
      <c r="J27" s="33"/>
      <c r="K27" s="39"/>
      <c r="L27" s="1"/>
      <c r="M27" s="1"/>
      <c r="N27" s="1"/>
      <c r="O27" s="1"/>
      <c r="P27" s="8"/>
    </row>
    <row r="28" spans="1:16" ht="15" customHeight="1" x14ac:dyDescent="0.15">
      <c r="A28" s="17" t="s">
        <v>12</v>
      </c>
      <c r="B28" s="7"/>
      <c r="C28" s="7"/>
      <c r="D28" s="7"/>
      <c r="E28" s="7"/>
      <c r="F28" s="1"/>
      <c r="G28" s="1"/>
      <c r="H28" s="1"/>
      <c r="I28" s="1"/>
      <c r="J28" s="1"/>
      <c r="K28" s="8"/>
      <c r="L28" s="1"/>
      <c r="M28" s="1"/>
      <c r="N28" s="1"/>
      <c r="O28" s="1"/>
      <c r="P28" s="8"/>
    </row>
    <row r="29" spans="1:16" ht="12" customHeight="1" x14ac:dyDescent="0.15">
      <c r="A29" s="1"/>
      <c r="B29" s="142" t="s">
        <v>64</v>
      </c>
      <c r="C29" s="143"/>
      <c r="D29" s="144"/>
      <c r="E29" s="140" t="s">
        <v>19</v>
      </c>
      <c r="F29" s="140" t="s">
        <v>20</v>
      </c>
      <c r="G29" s="140" t="s">
        <v>21</v>
      </c>
      <c r="H29" s="176" t="s">
        <v>23</v>
      </c>
      <c r="I29" s="177" t="s">
        <v>80</v>
      </c>
      <c r="J29" s="170" t="s">
        <v>40</v>
      </c>
      <c r="K29" s="171"/>
      <c r="L29" s="1"/>
      <c r="M29" s="1"/>
      <c r="N29" s="1"/>
      <c r="O29" s="1"/>
      <c r="P29" s="8"/>
    </row>
    <row r="30" spans="1:16" ht="12" customHeight="1" x14ac:dyDescent="0.15">
      <c r="A30" s="1"/>
      <c r="B30" s="137" t="s">
        <v>16</v>
      </c>
      <c r="C30" s="138"/>
      <c r="D30" s="139"/>
      <c r="E30" s="174"/>
      <c r="F30" s="174"/>
      <c r="G30" s="174"/>
      <c r="H30" s="176"/>
      <c r="I30" s="177"/>
      <c r="J30" s="18" t="s">
        <v>39</v>
      </c>
      <c r="K30" s="19" t="s">
        <v>5</v>
      </c>
      <c r="L30" s="1"/>
      <c r="M30" s="1"/>
      <c r="N30" s="1"/>
      <c r="O30" s="1"/>
      <c r="P30" s="8"/>
    </row>
    <row r="31" spans="1:16" x14ac:dyDescent="0.15">
      <c r="A31" s="1"/>
      <c r="B31" s="34"/>
      <c r="C31" s="162" t="s">
        <v>47</v>
      </c>
      <c r="D31" s="130"/>
      <c r="E31" s="35">
        <v>97</v>
      </c>
      <c r="F31" s="35">
        <v>106</v>
      </c>
      <c r="G31" s="35">
        <v>92</v>
      </c>
      <c r="H31" s="115">
        <v>149</v>
      </c>
      <c r="I31" s="113">
        <v>106</v>
      </c>
      <c r="J31" s="20">
        <f>SUM(I31-H31)</f>
        <v>-43</v>
      </c>
      <c r="K31" s="21">
        <f>SUM(J31/H31)</f>
        <v>-0.28859060402684567</v>
      </c>
      <c r="L31" s="1"/>
      <c r="M31" s="1"/>
      <c r="N31" s="1"/>
      <c r="O31" s="1"/>
      <c r="P31" s="8"/>
    </row>
    <row r="32" spans="1:16" x14ac:dyDescent="0.15">
      <c r="A32" s="1"/>
      <c r="B32" s="40"/>
      <c r="C32" s="41" t="s">
        <v>48</v>
      </c>
      <c r="D32" s="42"/>
      <c r="E32" s="35">
        <v>32</v>
      </c>
      <c r="F32" s="35">
        <v>22</v>
      </c>
      <c r="G32" s="35">
        <v>31</v>
      </c>
      <c r="H32" s="115">
        <v>42</v>
      </c>
      <c r="I32" s="113">
        <v>34</v>
      </c>
      <c r="J32" s="20">
        <f t="shared" ref="J32:J35" si="7">SUM(I32-H32)</f>
        <v>-8</v>
      </c>
      <c r="K32" s="21">
        <f t="shared" ref="K32:K35" si="8">SUM(J32/H32)</f>
        <v>-0.19047619047619047</v>
      </c>
      <c r="L32" s="1"/>
      <c r="M32" s="1"/>
      <c r="N32" s="1"/>
      <c r="O32" s="1"/>
      <c r="P32" s="8"/>
    </row>
    <row r="33" spans="1:19" x14ac:dyDescent="0.15">
      <c r="A33" s="1"/>
      <c r="B33" s="40"/>
      <c r="C33" s="131" t="s">
        <v>49</v>
      </c>
      <c r="D33" s="132"/>
      <c r="E33" s="35">
        <v>23</v>
      </c>
      <c r="F33" s="35">
        <v>9</v>
      </c>
      <c r="G33" s="35">
        <v>16</v>
      </c>
      <c r="H33" s="115">
        <v>32</v>
      </c>
      <c r="I33" s="113">
        <v>17</v>
      </c>
      <c r="J33" s="20">
        <f t="shared" si="7"/>
        <v>-15</v>
      </c>
      <c r="K33" s="21">
        <f t="shared" si="8"/>
        <v>-0.46875</v>
      </c>
      <c r="L33" s="1"/>
      <c r="M33" s="1"/>
      <c r="N33" s="1"/>
      <c r="O33" s="1"/>
      <c r="P33" s="8"/>
    </row>
    <row r="34" spans="1:19" x14ac:dyDescent="0.15">
      <c r="A34" s="1"/>
      <c r="B34" s="40"/>
      <c r="C34" s="163" t="s">
        <v>50</v>
      </c>
      <c r="D34" s="163"/>
      <c r="E34" s="35">
        <v>15</v>
      </c>
      <c r="F34" s="35">
        <v>12</v>
      </c>
      <c r="G34" s="35">
        <v>12</v>
      </c>
      <c r="H34" s="115">
        <v>12</v>
      </c>
      <c r="I34" s="113">
        <v>11</v>
      </c>
      <c r="J34" s="20">
        <f t="shared" si="7"/>
        <v>-1</v>
      </c>
      <c r="K34" s="21">
        <f t="shared" si="8"/>
        <v>-8.3333333333333329E-2</v>
      </c>
      <c r="L34" s="1"/>
      <c r="M34" s="1"/>
      <c r="N34" s="1"/>
      <c r="O34" s="1"/>
      <c r="P34" s="8"/>
    </row>
    <row r="35" spans="1:19" x14ac:dyDescent="0.15">
      <c r="A35" s="1"/>
      <c r="B35" s="152" t="s">
        <v>0</v>
      </c>
      <c r="C35" s="153"/>
      <c r="D35" s="154"/>
      <c r="E35" s="37">
        <v>165</v>
      </c>
      <c r="F35" s="37">
        <v>167</v>
      </c>
      <c r="G35" s="37">
        <v>151</v>
      </c>
      <c r="H35" s="37">
        <f>SUM(H31:H34)</f>
        <v>235</v>
      </c>
      <c r="I35" s="114">
        <f>SUM(I31:I34)</f>
        <v>168</v>
      </c>
      <c r="J35" s="26">
        <f t="shared" si="7"/>
        <v>-67</v>
      </c>
      <c r="K35" s="27">
        <f t="shared" si="8"/>
        <v>-0.28510638297872343</v>
      </c>
      <c r="L35" s="1"/>
      <c r="M35" s="1"/>
      <c r="N35" s="1"/>
      <c r="O35" s="1"/>
      <c r="P35" s="1"/>
    </row>
    <row r="36" spans="1:19" ht="12" customHeight="1" x14ac:dyDescent="0.15">
      <c r="A36" s="1"/>
      <c r="B36" s="33"/>
      <c r="C36" s="33"/>
      <c r="D36" s="33"/>
      <c r="E36" s="33"/>
      <c r="F36" s="33"/>
      <c r="G36" s="33"/>
      <c r="H36" s="33"/>
      <c r="I36" s="39" t="s">
        <v>25</v>
      </c>
      <c r="J36" s="33"/>
      <c r="K36" s="39"/>
      <c r="L36" s="1"/>
      <c r="M36" s="1"/>
      <c r="N36" s="1"/>
      <c r="O36" s="1"/>
      <c r="P36" s="1"/>
    </row>
    <row r="37" spans="1:19" ht="15" customHeight="1" x14ac:dyDescent="0.15">
      <c r="A37" s="17" t="s">
        <v>22</v>
      </c>
      <c r="B37" s="7"/>
      <c r="C37" s="7"/>
      <c r="D37" s="7"/>
      <c r="E37" s="7"/>
      <c r="F37" s="1"/>
      <c r="G37" s="1"/>
      <c r="H37" s="1"/>
      <c r="I37" s="1"/>
      <c r="J37" s="1"/>
      <c r="K37" s="8"/>
      <c r="L37" s="1"/>
      <c r="M37" s="1"/>
      <c r="N37" s="1"/>
      <c r="O37" s="1"/>
      <c r="P37" s="1"/>
    </row>
    <row r="38" spans="1:19" s="13" customFormat="1" ht="12" customHeight="1" x14ac:dyDescent="0.15">
      <c r="B38" s="43"/>
      <c r="C38" s="143" t="s">
        <v>64</v>
      </c>
      <c r="D38" s="144"/>
      <c r="E38" s="176" t="s">
        <v>19</v>
      </c>
      <c r="F38" s="176" t="s">
        <v>20</v>
      </c>
      <c r="G38" s="176" t="s">
        <v>21</v>
      </c>
      <c r="H38" s="176" t="s">
        <v>23</v>
      </c>
      <c r="I38" s="181" t="s">
        <v>80</v>
      </c>
      <c r="J38" s="170" t="s">
        <v>40</v>
      </c>
      <c r="K38" s="171"/>
    </row>
    <row r="39" spans="1:19" s="13" customFormat="1" ht="12" customHeight="1" x14ac:dyDescent="0.15">
      <c r="B39" s="178" t="s">
        <v>4</v>
      </c>
      <c r="C39" s="179"/>
      <c r="D39" s="180"/>
      <c r="E39" s="176"/>
      <c r="F39" s="176"/>
      <c r="G39" s="176"/>
      <c r="H39" s="176"/>
      <c r="I39" s="181"/>
      <c r="J39" s="18" t="s">
        <v>39</v>
      </c>
      <c r="K39" s="19" t="s">
        <v>5</v>
      </c>
    </row>
    <row r="40" spans="1:19" s="13" customFormat="1" x14ac:dyDescent="0.15">
      <c r="B40" s="34"/>
      <c r="C40" s="162" t="s">
        <v>51</v>
      </c>
      <c r="D40" s="130"/>
      <c r="E40" s="44">
        <v>1</v>
      </c>
      <c r="F40" s="44"/>
      <c r="G40" s="44">
        <v>1</v>
      </c>
      <c r="H40" s="119">
        <v>1</v>
      </c>
      <c r="I40" s="116"/>
      <c r="J40" s="46">
        <f t="shared" ref="J40:J47" si="9">+I40-H40</f>
        <v>-1</v>
      </c>
      <c r="K40" s="21">
        <f t="shared" ref="K40:K41" si="10">SUM(J40/H40)</f>
        <v>-1</v>
      </c>
      <c r="Q40" s="14"/>
      <c r="R40" s="14"/>
      <c r="S40" s="14"/>
    </row>
    <row r="41" spans="1:19" s="13" customFormat="1" x14ac:dyDescent="0.15">
      <c r="B41" s="40"/>
      <c r="C41" s="129" t="s">
        <v>52</v>
      </c>
      <c r="D41" s="130"/>
      <c r="E41" s="45">
        <v>10</v>
      </c>
      <c r="F41" s="45">
        <v>6</v>
      </c>
      <c r="G41" s="45">
        <v>3</v>
      </c>
      <c r="H41" s="119">
        <v>7</v>
      </c>
      <c r="I41" s="116">
        <v>3</v>
      </c>
      <c r="J41" s="46">
        <f t="shared" si="9"/>
        <v>-4</v>
      </c>
      <c r="K41" s="21">
        <f t="shared" si="10"/>
        <v>-0.5714285714285714</v>
      </c>
      <c r="Q41" s="14"/>
      <c r="R41" s="14"/>
      <c r="S41" s="14"/>
    </row>
    <row r="42" spans="1:19" s="13" customFormat="1" x14ac:dyDescent="0.15">
      <c r="B42" s="40"/>
      <c r="C42" s="129" t="s">
        <v>53</v>
      </c>
      <c r="D42" s="130"/>
      <c r="E42" s="45"/>
      <c r="F42" s="45"/>
      <c r="G42" s="45"/>
      <c r="H42" s="119"/>
      <c r="I42" s="116"/>
      <c r="J42" s="46">
        <v>0</v>
      </c>
      <c r="K42" s="56" t="s">
        <v>60</v>
      </c>
    </row>
    <row r="43" spans="1:19" s="13" customFormat="1" x14ac:dyDescent="0.15">
      <c r="B43" s="40"/>
      <c r="C43" s="129" t="s">
        <v>54</v>
      </c>
      <c r="D43" s="130"/>
      <c r="E43" s="45">
        <v>1</v>
      </c>
      <c r="F43" s="45"/>
      <c r="G43" s="45"/>
      <c r="H43" s="119"/>
      <c r="I43" s="116"/>
      <c r="J43" s="46">
        <v>0</v>
      </c>
      <c r="K43" s="56" t="s">
        <v>60</v>
      </c>
    </row>
    <row r="44" spans="1:19" s="13" customFormat="1" x14ac:dyDescent="0.15">
      <c r="B44" s="47"/>
      <c r="C44" s="131" t="s">
        <v>66</v>
      </c>
      <c r="D44" s="132"/>
      <c r="E44" s="45">
        <v>3</v>
      </c>
      <c r="F44" s="45">
        <v>6</v>
      </c>
      <c r="G44" s="45">
        <v>6</v>
      </c>
      <c r="H44" s="119">
        <v>10</v>
      </c>
      <c r="I44" s="116">
        <v>13</v>
      </c>
      <c r="J44" s="46">
        <f>I44-H44</f>
        <v>3</v>
      </c>
      <c r="K44" s="57">
        <f>SUM(J44/H44)</f>
        <v>0.3</v>
      </c>
    </row>
    <row r="45" spans="1:19" s="13" customFormat="1" x14ac:dyDescent="0.15">
      <c r="B45" s="47"/>
      <c r="C45" s="131" t="s">
        <v>55</v>
      </c>
      <c r="D45" s="132"/>
      <c r="E45" s="45">
        <v>3</v>
      </c>
      <c r="F45" s="45"/>
      <c r="G45" s="45">
        <v>1</v>
      </c>
      <c r="H45" s="119">
        <v>1</v>
      </c>
      <c r="I45" s="116"/>
      <c r="J45" s="46">
        <f>I45-H45</f>
        <v>-1</v>
      </c>
      <c r="K45" s="57">
        <v>0</v>
      </c>
    </row>
    <row r="46" spans="1:19" s="13" customFormat="1" x14ac:dyDescent="0.15">
      <c r="B46" s="40"/>
      <c r="C46" s="129" t="s">
        <v>56</v>
      </c>
      <c r="D46" s="130"/>
      <c r="E46" s="45">
        <v>3</v>
      </c>
      <c r="F46" s="45">
        <v>1</v>
      </c>
      <c r="G46" s="45">
        <v>5</v>
      </c>
      <c r="H46" s="119">
        <v>2</v>
      </c>
      <c r="I46" s="116">
        <v>2</v>
      </c>
      <c r="J46" s="46">
        <f t="shared" si="9"/>
        <v>0</v>
      </c>
      <c r="K46" s="21">
        <f t="shared" ref="K46" si="11">SUM(J46/H46)</f>
        <v>0</v>
      </c>
    </row>
    <row r="47" spans="1:19" s="13" customFormat="1" x14ac:dyDescent="0.15">
      <c r="B47" s="40"/>
      <c r="C47" s="129" t="s">
        <v>57</v>
      </c>
      <c r="D47" s="130"/>
      <c r="E47" s="45">
        <v>7</v>
      </c>
      <c r="F47" s="45">
        <v>7</v>
      </c>
      <c r="G47" s="45">
        <v>9</v>
      </c>
      <c r="H47" s="119">
        <v>17</v>
      </c>
      <c r="I47" s="116">
        <v>11</v>
      </c>
      <c r="J47" s="46">
        <f t="shared" si="9"/>
        <v>-6</v>
      </c>
      <c r="K47" s="57">
        <f>SUM(J47/H47)</f>
        <v>-0.35294117647058826</v>
      </c>
    </row>
    <row r="48" spans="1:19" s="13" customFormat="1" x14ac:dyDescent="0.15">
      <c r="B48" s="47"/>
      <c r="C48" s="131" t="s">
        <v>58</v>
      </c>
      <c r="D48" s="132"/>
      <c r="E48" s="45">
        <v>13</v>
      </c>
      <c r="F48" s="45">
        <v>5</v>
      </c>
      <c r="G48" s="45">
        <v>21</v>
      </c>
      <c r="H48" s="119">
        <v>8</v>
      </c>
      <c r="I48" s="116">
        <v>4</v>
      </c>
      <c r="J48" s="46">
        <f>+I48-H48</f>
        <v>-4</v>
      </c>
      <c r="K48" s="57">
        <f>SUM(J48/H48)</f>
        <v>-0.5</v>
      </c>
    </row>
    <row r="49" spans="1:16" s="13" customFormat="1" x14ac:dyDescent="0.15">
      <c r="B49" s="40"/>
      <c r="C49" s="129" t="s">
        <v>59</v>
      </c>
      <c r="D49" s="130"/>
      <c r="E49" s="48">
        <v>7</v>
      </c>
      <c r="F49" s="48">
        <v>8</v>
      </c>
      <c r="G49" s="48">
        <v>8</v>
      </c>
      <c r="H49" s="120">
        <v>11</v>
      </c>
      <c r="I49" s="117">
        <v>7</v>
      </c>
      <c r="J49" s="46">
        <f>+I49-H49</f>
        <v>-4</v>
      </c>
      <c r="K49" s="57">
        <f>SUM(J49/H49)</f>
        <v>-0.36363636363636365</v>
      </c>
    </row>
    <row r="50" spans="1:16" s="13" customFormat="1" x14ac:dyDescent="0.15">
      <c r="B50" s="133" t="s">
        <v>0</v>
      </c>
      <c r="C50" s="134"/>
      <c r="D50" s="135"/>
      <c r="E50" s="50">
        <v>48</v>
      </c>
      <c r="F50" s="50">
        <v>33</v>
      </c>
      <c r="G50" s="50">
        <v>54</v>
      </c>
      <c r="H50" s="49">
        <f>H40+H41+H42+H43+H44+H45+H46+H47+H48+H49</f>
        <v>57</v>
      </c>
      <c r="I50" s="118">
        <f>I40+I41+I42+I43+I44+I45+I46+I47+I48+I49</f>
        <v>40</v>
      </c>
      <c r="J50" s="51">
        <f>+I50-H50</f>
        <v>-17</v>
      </c>
      <c r="K50" s="52">
        <f>+J50/H50</f>
        <v>-0.2982456140350877</v>
      </c>
    </row>
    <row r="51" spans="1:16" s="13" customFormat="1" x14ac:dyDescent="0.15">
      <c r="B51" s="53"/>
      <c r="C51" s="53"/>
      <c r="D51" s="53"/>
      <c r="E51" s="53"/>
      <c r="F51" s="53"/>
      <c r="G51" s="54"/>
      <c r="H51" s="54"/>
      <c r="I51" s="55" t="s">
        <v>25</v>
      </c>
      <c r="J51" s="54"/>
      <c r="K51" s="39"/>
      <c r="N51" s="1"/>
      <c r="O51" s="1"/>
      <c r="P51" s="1"/>
    </row>
    <row r="52" spans="1:16" ht="15" customHeight="1" x14ac:dyDescent="0.15">
      <c r="A52" s="17" t="s">
        <v>62</v>
      </c>
      <c r="B52" s="7"/>
      <c r="C52" s="7"/>
      <c r="D52" s="7"/>
      <c r="E52" s="7"/>
      <c r="F52" s="1"/>
      <c r="G52" s="1"/>
      <c r="H52" s="1"/>
      <c r="I52" s="9"/>
      <c r="J52" s="1"/>
      <c r="K52" s="8"/>
      <c r="L52" s="1"/>
      <c r="M52" s="1"/>
      <c r="N52" s="1"/>
      <c r="O52" s="1"/>
      <c r="P52" s="1"/>
    </row>
    <row r="53" spans="1:16" ht="12" customHeight="1" x14ac:dyDescent="0.15">
      <c r="A53" s="1"/>
      <c r="B53" s="142" t="s">
        <v>64</v>
      </c>
      <c r="C53" s="143"/>
      <c r="D53" s="144"/>
      <c r="E53" s="140" t="s">
        <v>19</v>
      </c>
      <c r="F53" s="140" t="s">
        <v>20</v>
      </c>
      <c r="G53" s="140" t="s">
        <v>21</v>
      </c>
      <c r="H53" s="140" t="s">
        <v>23</v>
      </c>
      <c r="I53" s="183" t="s">
        <v>80</v>
      </c>
      <c r="J53" s="182" t="s">
        <v>40</v>
      </c>
      <c r="K53" s="170"/>
      <c r="L53" s="1"/>
      <c r="M53" s="1"/>
      <c r="N53" s="1"/>
      <c r="O53" s="1"/>
      <c r="P53" s="1"/>
    </row>
    <row r="54" spans="1:16" ht="12" customHeight="1" x14ac:dyDescent="0.15">
      <c r="A54" s="1"/>
      <c r="B54" s="137" t="s">
        <v>4</v>
      </c>
      <c r="C54" s="138"/>
      <c r="D54" s="139"/>
      <c r="E54" s="141"/>
      <c r="F54" s="141"/>
      <c r="G54" s="141"/>
      <c r="H54" s="141"/>
      <c r="I54" s="184"/>
      <c r="J54" s="18" t="s">
        <v>39</v>
      </c>
      <c r="K54" s="19" t="s">
        <v>5</v>
      </c>
      <c r="L54" s="1"/>
      <c r="M54" s="1"/>
      <c r="N54" s="1"/>
      <c r="O54" s="1"/>
      <c r="P54" s="1"/>
    </row>
    <row r="55" spans="1:16" x14ac:dyDescent="0.15">
      <c r="A55" s="1"/>
      <c r="B55" s="136" t="s">
        <v>13</v>
      </c>
      <c r="C55" s="136"/>
      <c r="D55" s="136"/>
      <c r="E55" s="59">
        <v>1805</v>
      </c>
      <c r="F55" s="59">
        <v>1950</v>
      </c>
      <c r="G55" s="59">
        <v>2192</v>
      </c>
      <c r="H55" s="122">
        <v>2222</v>
      </c>
      <c r="I55" s="121">
        <v>1956</v>
      </c>
      <c r="J55" s="60">
        <f>SUM(I55-H55)</f>
        <v>-266</v>
      </c>
      <c r="K55" s="61">
        <f>SUM(J55/H55)</f>
        <v>-0.11971197119711971</v>
      </c>
      <c r="L55" s="1"/>
      <c r="M55" s="1"/>
      <c r="N55" s="1"/>
      <c r="O55" s="1"/>
      <c r="P55" s="1"/>
    </row>
    <row r="56" spans="1:16" x14ac:dyDescent="0.15">
      <c r="A56" s="1"/>
      <c r="B56" s="65"/>
      <c r="C56" s="128" t="s">
        <v>61</v>
      </c>
      <c r="D56" s="128"/>
      <c r="E56" s="59">
        <v>350</v>
      </c>
      <c r="F56" s="59">
        <v>567</v>
      </c>
      <c r="G56" s="59">
        <v>531</v>
      </c>
      <c r="H56" s="122">
        <v>528</v>
      </c>
      <c r="I56" s="121">
        <v>482</v>
      </c>
      <c r="J56" s="20">
        <f t="shared" ref="J56" si="12">SUM(I56-H56)</f>
        <v>-46</v>
      </c>
      <c r="K56" s="61">
        <f t="shared" ref="K56" si="13">SUM(J56/H56)</f>
        <v>-8.7121212121212127E-2</v>
      </c>
      <c r="L56" s="1"/>
      <c r="M56" s="1"/>
    </row>
    <row r="57" spans="1:16" ht="12" customHeight="1" x14ac:dyDescent="0.15">
      <c r="A57" s="1"/>
      <c r="B57" s="33"/>
      <c r="C57" s="33"/>
      <c r="D57" s="33"/>
      <c r="E57" s="62"/>
      <c r="F57" s="62"/>
      <c r="G57" s="62"/>
      <c r="H57" s="62"/>
      <c r="I57" s="39" t="s">
        <v>24</v>
      </c>
      <c r="J57" s="63"/>
      <c r="K57" s="64"/>
      <c r="L57" s="3"/>
      <c r="M57" s="1"/>
    </row>
    <row r="58" spans="1:16" ht="15" customHeight="1" x14ac:dyDescent="0.15">
      <c r="A58" s="17" t="s">
        <v>63</v>
      </c>
      <c r="B58" s="7"/>
      <c r="C58" s="15"/>
      <c r="D58" s="15"/>
      <c r="E58" s="12"/>
      <c r="F58" s="12"/>
      <c r="G58" s="12"/>
      <c r="H58" s="12"/>
      <c r="I58" s="10"/>
      <c r="J58" s="1"/>
      <c r="K58" s="4"/>
      <c r="L58" s="11"/>
      <c r="M58" s="3"/>
      <c r="N58" s="1"/>
    </row>
    <row r="59" spans="1:16" ht="16.5" customHeight="1" x14ac:dyDescent="0.15">
      <c r="B59" s="81"/>
      <c r="C59" s="67"/>
      <c r="D59" s="84" t="s">
        <v>65</v>
      </c>
      <c r="E59" s="82"/>
      <c r="F59" s="123"/>
      <c r="G59" s="83"/>
      <c r="H59" s="83"/>
      <c r="I59" s="83"/>
      <c r="J59" s="83"/>
      <c r="K59" s="83"/>
      <c r="L59" s="83"/>
      <c r="M59" s="83"/>
      <c r="N59" s="145" t="s">
        <v>40</v>
      </c>
      <c r="O59" s="146"/>
    </row>
    <row r="60" spans="1:16" ht="35.1" customHeight="1" x14ac:dyDescent="0.15">
      <c r="B60" s="66"/>
      <c r="C60" s="67"/>
      <c r="D60" s="68"/>
      <c r="E60" s="125" t="s">
        <v>26</v>
      </c>
      <c r="F60" s="127" t="s">
        <v>81</v>
      </c>
      <c r="G60" s="126" t="s">
        <v>27</v>
      </c>
      <c r="H60" s="193" t="s">
        <v>67</v>
      </c>
      <c r="I60" s="193" t="s">
        <v>68</v>
      </c>
      <c r="J60" s="147" t="s">
        <v>28</v>
      </c>
      <c r="K60" s="147" t="s">
        <v>29</v>
      </c>
      <c r="L60" s="147" t="s">
        <v>82</v>
      </c>
      <c r="M60" s="185" t="s">
        <v>0</v>
      </c>
      <c r="N60" s="69" t="s">
        <v>30</v>
      </c>
      <c r="O60" s="125" t="s">
        <v>39</v>
      </c>
    </row>
    <row r="61" spans="1:16" ht="35.1" customHeight="1" x14ac:dyDescent="0.15">
      <c r="B61" s="66"/>
      <c r="C61" s="67"/>
      <c r="D61" s="68"/>
      <c r="E61" s="126"/>
      <c r="F61" s="192"/>
      <c r="G61" s="126"/>
      <c r="H61" s="126"/>
      <c r="I61" s="126"/>
      <c r="J61" s="148"/>
      <c r="K61" s="148"/>
      <c r="L61" s="148"/>
      <c r="M61" s="185"/>
      <c r="N61" s="70">
        <v>5</v>
      </c>
      <c r="O61" s="126"/>
    </row>
    <row r="62" spans="1:16" ht="35.1" customHeight="1" x14ac:dyDescent="0.15">
      <c r="B62" s="66"/>
      <c r="C62" s="67"/>
      <c r="D62" s="68"/>
      <c r="E62" s="127"/>
      <c r="F62" s="192"/>
      <c r="G62" s="127"/>
      <c r="H62" s="127"/>
      <c r="I62" s="127"/>
      <c r="J62" s="148"/>
      <c r="K62" s="148"/>
      <c r="L62" s="148"/>
      <c r="M62" s="185"/>
      <c r="N62" s="70" t="s">
        <v>31</v>
      </c>
      <c r="O62" s="127"/>
    </row>
    <row r="63" spans="1:16" ht="3" customHeight="1" x14ac:dyDescent="0.15">
      <c r="B63" s="71"/>
      <c r="C63" s="72"/>
      <c r="D63" s="73"/>
      <c r="E63" s="74"/>
      <c r="F63" s="124"/>
      <c r="G63" s="74"/>
      <c r="H63" s="74"/>
      <c r="I63" s="74"/>
      <c r="J63" s="74"/>
      <c r="K63" s="74"/>
      <c r="L63" s="74"/>
      <c r="M63" s="75"/>
      <c r="N63" s="73"/>
      <c r="O63" s="74"/>
    </row>
    <row r="64" spans="1:16" x14ac:dyDescent="0.15">
      <c r="B64" s="189" t="s">
        <v>2</v>
      </c>
      <c r="C64" s="190"/>
      <c r="D64" s="191"/>
      <c r="E64" s="76">
        <v>2</v>
      </c>
      <c r="F64" s="76">
        <v>1</v>
      </c>
      <c r="G64" s="76">
        <v>2</v>
      </c>
      <c r="H64" s="76">
        <v>10</v>
      </c>
      <c r="I64" s="76">
        <v>30</v>
      </c>
      <c r="J64" s="76">
        <v>1</v>
      </c>
      <c r="K64" s="76">
        <v>72</v>
      </c>
      <c r="L64" s="76">
        <v>3</v>
      </c>
      <c r="M64" s="77">
        <f t="shared" ref="M64:M72" si="14">SUM(E64:L64)</f>
        <v>121</v>
      </c>
      <c r="N64" s="77">
        <v>91</v>
      </c>
      <c r="O64" s="76">
        <f>SUM(M64-N64)</f>
        <v>30</v>
      </c>
    </row>
    <row r="65" spans="2:15" x14ac:dyDescent="0.15">
      <c r="B65" s="186" t="s">
        <v>38</v>
      </c>
      <c r="C65" s="187"/>
      <c r="D65" s="188"/>
      <c r="E65" s="37">
        <f t="shared" ref="E65:L65" si="15">SUM(E66:E72)</f>
        <v>2</v>
      </c>
      <c r="F65" s="37"/>
      <c r="G65" s="37">
        <f t="shared" si="15"/>
        <v>5</v>
      </c>
      <c r="H65" s="37">
        <f t="shared" si="15"/>
        <v>8</v>
      </c>
      <c r="I65" s="37">
        <f t="shared" si="15"/>
        <v>13</v>
      </c>
      <c r="J65" s="37">
        <f t="shared" si="15"/>
        <v>1</v>
      </c>
      <c r="K65" s="37">
        <f t="shared" ref="K65" si="16">SUM(K66:K72)</f>
        <v>72</v>
      </c>
      <c r="L65" s="37">
        <f t="shared" si="15"/>
        <v>3</v>
      </c>
      <c r="M65" s="38">
        <f t="shared" si="14"/>
        <v>104</v>
      </c>
      <c r="N65" s="38">
        <v>62</v>
      </c>
      <c r="O65" s="37">
        <f t="shared" ref="O65:O72" si="17">SUM(M65-N65)</f>
        <v>42</v>
      </c>
    </row>
    <row r="66" spans="2:15" x14ac:dyDescent="0.15">
      <c r="B66" s="79"/>
      <c r="C66" s="151" t="s">
        <v>32</v>
      </c>
      <c r="D66" s="151"/>
      <c r="E66" s="35"/>
      <c r="F66" s="35"/>
      <c r="G66" s="35"/>
      <c r="H66" s="35"/>
      <c r="I66" s="35"/>
      <c r="J66" s="35"/>
      <c r="K66" s="35">
        <v>1</v>
      </c>
      <c r="L66" s="35"/>
      <c r="M66" s="78">
        <f t="shared" si="14"/>
        <v>1</v>
      </c>
      <c r="N66" s="78"/>
      <c r="O66" s="35">
        <f t="shared" si="17"/>
        <v>1</v>
      </c>
    </row>
    <row r="67" spans="2:15" x14ac:dyDescent="0.15">
      <c r="B67" s="79"/>
      <c r="C67" s="151" t="s">
        <v>33</v>
      </c>
      <c r="D67" s="151"/>
      <c r="E67" s="35"/>
      <c r="F67" s="35"/>
      <c r="G67" s="35"/>
      <c r="H67" s="35"/>
      <c r="I67" s="35">
        <v>4</v>
      </c>
      <c r="J67" s="35"/>
      <c r="K67" s="35">
        <v>12</v>
      </c>
      <c r="L67" s="35">
        <v>2</v>
      </c>
      <c r="M67" s="78">
        <f t="shared" si="14"/>
        <v>18</v>
      </c>
      <c r="N67" s="78">
        <v>2</v>
      </c>
      <c r="O67" s="35">
        <f t="shared" si="17"/>
        <v>16</v>
      </c>
    </row>
    <row r="68" spans="2:15" x14ac:dyDescent="0.15">
      <c r="B68" s="79"/>
      <c r="C68" s="151" t="s">
        <v>34</v>
      </c>
      <c r="D68" s="151"/>
      <c r="E68" s="35"/>
      <c r="F68" s="35"/>
      <c r="G68" s="35"/>
      <c r="H68" s="35">
        <v>2</v>
      </c>
      <c r="I68" s="35">
        <v>3</v>
      </c>
      <c r="J68" s="35">
        <v>1</v>
      </c>
      <c r="K68" s="35">
        <v>19</v>
      </c>
      <c r="L68" s="35">
        <v>1</v>
      </c>
      <c r="M68" s="78">
        <f t="shared" si="14"/>
        <v>26</v>
      </c>
      <c r="N68" s="78">
        <v>32</v>
      </c>
      <c r="O68" s="35">
        <f t="shared" si="17"/>
        <v>-6</v>
      </c>
    </row>
    <row r="69" spans="2:15" x14ac:dyDescent="0.15">
      <c r="B69" s="79"/>
      <c r="C69" s="151" t="s">
        <v>35</v>
      </c>
      <c r="D69" s="151"/>
      <c r="E69" s="35">
        <v>1</v>
      </c>
      <c r="F69" s="35"/>
      <c r="G69" s="35">
        <v>2</v>
      </c>
      <c r="H69" s="35">
        <v>6</v>
      </c>
      <c r="I69" s="35">
        <v>6</v>
      </c>
      <c r="J69" s="35"/>
      <c r="K69" s="35">
        <v>30</v>
      </c>
      <c r="L69" s="35"/>
      <c r="M69" s="78">
        <f t="shared" si="14"/>
        <v>45</v>
      </c>
      <c r="N69" s="78">
        <v>26</v>
      </c>
      <c r="O69" s="35">
        <f t="shared" si="17"/>
        <v>19</v>
      </c>
    </row>
    <row r="70" spans="2:15" x14ac:dyDescent="0.15">
      <c r="B70" s="79"/>
      <c r="C70" s="151" t="s">
        <v>3</v>
      </c>
      <c r="D70" s="151"/>
      <c r="E70" s="35"/>
      <c r="F70" s="35"/>
      <c r="G70" s="35"/>
      <c r="H70" s="35"/>
      <c r="I70" s="35"/>
      <c r="J70" s="35"/>
      <c r="K70" s="35">
        <v>4</v>
      </c>
      <c r="L70" s="35"/>
      <c r="M70" s="78">
        <f t="shared" si="14"/>
        <v>4</v>
      </c>
      <c r="N70" s="78">
        <v>1</v>
      </c>
      <c r="O70" s="35">
        <f>SUM(M70-N70)</f>
        <v>3</v>
      </c>
    </row>
    <row r="71" spans="2:15" x14ac:dyDescent="0.15">
      <c r="B71" s="79"/>
      <c r="C71" s="151" t="s">
        <v>36</v>
      </c>
      <c r="D71" s="151"/>
      <c r="E71" s="35"/>
      <c r="F71" s="35"/>
      <c r="G71" s="35">
        <v>1</v>
      </c>
      <c r="H71" s="35"/>
      <c r="I71" s="35"/>
      <c r="J71" s="35"/>
      <c r="K71" s="35">
        <v>4</v>
      </c>
      <c r="L71" s="35"/>
      <c r="M71" s="78">
        <f t="shared" si="14"/>
        <v>5</v>
      </c>
      <c r="N71" s="78"/>
      <c r="O71" s="35">
        <f t="shared" si="17"/>
        <v>5</v>
      </c>
    </row>
    <row r="72" spans="2:15" x14ac:dyDescent="0.15">
      <c r="B72" s="80"/>
      <c r="C72" s="151" t="s">
        <v>37</v>
      </c>
      <c r="D72" s="151"/>
      <c r="E72" s="35">
        <v>1</v>
      </c>
      <c r="F72" s="35"/>
      <c r="G72" s="35">
        <v>2</v>
      </c>
      <c r="H72" s="35"/>
      <c r="I72" s="35"/>
      <c r="J72" s="35"/>
      <c r="K72" s="35">
        <v>2</v>
      </c>
      <c r="L72" s="35"/>
      <c r="M72" s="78">
        <f t="shared" si="14"/>
        <v>5</v>
      </c>
      <c r="N72" s="78">
        <v>1</v>
      </c>
      <c r="O72" s="35">
        <f t="shared" si="17"/>
        <v>4</v>
      </c>
    </row>
  </sheetData>
  <mergeCells count="95">
    <mergeCell ref="C72:D72"/>
    <mergeCell ref="C71:D71"/>
    <mergeCell ref="C70:D70"/>
    <mergeCell ref="C69:D69"/>
    <mergeCell ref="C68:D68"/>
    <mergeCell ref="J60:J62"/>
    <mergeCell ref="M60:M62"/>
    <mergeCell ref="C67:D67"/>
    <mergeCell ref="C66:D66"/>
    <mergeCell ref="B65:D65"/>
    <mergeCell ref="B64:D64"/>
    <mergeCell ref="E60:E62"/>
    <mergeCell ref="F60:F62"/>
    <mergeCell ref="G60:G62"/>
    <mergeCell ref="H60:H62"/>
    <mergeCell ref="I60:I62"/>
    <mergeCell ref="E38:E39"/>
    <mergeCell ref="F38:F39"/>
    <mergeCell ref="G38:G39"/>
    <mergeCell ref="H38:H39"/>
    <mergeCell ref="C41:D41"/>
    <mergeCell ref="C40:D40"/>
    <mergeCell ref="I38:I39"/>
    <mergeCell ref="J38:K38"/>
    <mergeCell ref="J53:K53"/>
    <mergeCell ref="G53:G54"/>
    <mergeCell ref="H53:H54"/>
    <mergeCell ref="I53:I54"/>
    <mergeCell ref="C42:D42"/>
    <mergeCell ref="B35:D35"/>
    <mergeCell ref="C38:D38"/>
    <mergeCell ref="B39:D39"/>
    <mergeCell ref="C49:D49"/>
    <mergeCell ref="J29:K29"/>
    <mergeCell ref="B30:D30"/>
    <mergeCell ref="E29:E30"/>
    <mergeCell ref="F29:F30"/>
    <mergeCell ref="B26:D26"/>
    <mergeCell ref="B29:D29"/>
    <mergeCell ref="G29:G30"/>
    <mergeCell ref="H29:H30"/>
    <mergeCell ref="I29:I30"/>
    <mergeCell ref="J18:K18"/>
    <mergeCell ref="B19:D19"/>
    <mergeCell ref="H18:H19"/>
    <mergeCell ref="I18:I19"/>
    <mergeCell ref="B18:D18"/>
    <mergeCell ref="E18:E19"/>
    <mergeCell ref="F18:F19"/>
    <mergeCell ref="G18:G19"/>
    <mergeCell ref="N4:N5"/>
    <mergeCell ref="O4:P4"/>
    <mergeCell ref="B4:D4"/>
    <mergeCell ref="M4:M5"/>
    <mergeCell ref="E4:E5"/>
    <mergeCell ref="F4:F5"/>
    <mergeCell ref="G4:G5"/>
    <mergeCell ref="H4:H5"/>
    <mergeCell ref="B5:D5"/>
    <mergeCell ref="I4:I5"/>
    <mergeCell ref="J4:J5"/>
    <mergeCell ref="K4:K5"/>
    <mergeCell ref="L4:L5"/>
    <mergeCell ref="C6:D6"/>
    <mergeCell ref="C9:D9"/>
    <mergeCell ref="C12:D12"/>
    <mergeCell ref="B13:D13"/>
    <mergeCell ref="C48:D48"/>
    <mergeCell ref="C20:D20"/>
    <mergeCell ref="B15:D15"/>
    <mergeCell ref="B6:B12"/>
    <mergeCell ref="C24:D24"/>
    <mergeCell ref="C25:D25"/>
    <mergeCell ref="C31:D31"/>
    <mergeCell ref="C21:D21"/>
    <mergeCell ref="C22:D22"/>
    <mergeCell ref="C23:D23"/>
    <mergeCell ref="C33:D33"/>
    <mergeCell ref="C34:D34"/>
    <mergeCell ref="O60:O62"/>
    <mergeCell ref="C56:D56"/>
    <mergeCell ref="C43:D43"/>
    <mergeCell ref="C44:D44"/>
    <mergeCell ref="C45:D45"/>
    <mergeCell ref="C46:D46"/>
    <mergeCell ref="C47:D47"/>
    <mergeCell ref="B50:D50"/>
    <mergeCell ref="B55:D55"/>
    <mergeCell ref="B54:D54"/>
    <mergeCell ref="E53:E54"/>
    <mergeCell ref="F53:F54"/>
    <mergeCell ref="B53:D53"/>
    <mergeCell ref="N59:O59"/>
    <mergeCell ref="K60:K62"/>
    <mergeCell ref="L60:L62"/>
  </mergeCells>
  <phoneticPr fontId="1"/>
  <pageMargins left="0.70866141732283472" right="0.31496062992125984" top="0.74803149606299213" bottom="0.74803149606299213" header="0.31496062992125984" footer="0.31496062992125984"/>
  <pageSetup paperSize="9" scale="80" orientation="portrait" r:id="rId1"/>
  <ignoredErrors>
    <ignoredError sqref="J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</vt:lpstr>
      <vt:lpstr>'R６'!Print_Area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2025-03-12T07:38:54Z</cp:lastPrinted>
  <dcterms:created xsi:type="dcterms:W3CDTF">2012-01-27T01:26:11Z</dcterms:created>
  <dcterms:modified xsi:type="dcterms:W3CDTF">2025-03-17T04:40:27Z</dcterms:modified>
</cp:coreProperties>
</file>