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3_ncr:1_{A4676744-F1DB-4646-9A4B-B566D75F7FD4}" xr6:coauthVersionLast="47" xr6:coauthVersionMax="47" xr10:uidLastSave="{78318AFF-429A-48D6-8AFC-2721AC9B8D15}"/>
  <workbookProtection workbookAlgorithmName="SHA-512" workbookHashValue="9YRaLt7nM73kLXNxv9h0cFrefd7yaT/eOOPmpoPYqlLIy4Ueaz8vJrOu7qyUsQ/XwXjXFWSbCiKhETkB3ZNx7w==" workbookSaltValue="YkUA9YR6oTpQ1Tksl70cSw==" workbookSpinCount="100000" lockStructure="1"/>
  <bookViews>
    <workbookView xWindow="39510" yWindow="960" windowWidth="10920" windowHeight="1084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AT8" i="4" s="1"/>
  <c r="R6" i="5"/>
  <c r="AL8" i="4" s="1"/>
  <c r="Q6" i="5"/>
  <c r="P6" i="5"/>
  <c r="P10" i="4" s="1"/>
  <c r="O6" i="5"/>
  <c r="N6" i="5"/>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5" i="4"/>
  <c r="BB10" i="4"/>
  <c r="AT10" i="4"/>
  <c r="AL10" i="4"/>
  <c r="W10" i="4"/>
  <c r="I10" i="4"/>
  <c r="B10" i="4"/>
  <c r="BB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<sst xmlns="http://schemas.openxmlformats.org/spreadsheetml/2006/main" count="228" uniqueCount="113">
  <si>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</si>
  <si>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</si>
  <si>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</si>
  <si>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</si>
  <si>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</si>
  <si>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</si>
  <si>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</si>
  <si>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</si>
  <si>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</si>
  <si>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</si>
  <si>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</si>
  <si>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</si>
  <si>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</si>
  <si>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</si>
  <si>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</si>
  <si>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</si>
  <si>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</si>
  <si>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</si>
  <si>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</si>
  <si>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</si>
  <si>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</si>
  <si>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</si>
  <si>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</si>
  <si>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</si>
  <si>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</si>
  <si>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</si>
  <si>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</si>
  <si>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</si>
  <si>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</si>
  <si>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</si>
  <si>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</si>
  <si>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</si>
  <si>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</si>
  <si>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</si>
  <si>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</si>
  <si>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</si>
  <si>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</si>
  <si>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</si>
  <si>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</si>
  <si>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</si>
  <si>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</si>
  <si>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</si>
  <si>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</si>
  <si>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</si>
  <si>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</si>
  <si>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</si>
  <si>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</si>
  <si>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</si>
  <si>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</si>
  <si>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</si>
  <si>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</si>
  <si>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</si>
  <si>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</si>
  <si>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</si>
  <si>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</si>
  <si>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</si>
  <si>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</si>
  <si>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</si>
  <si>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</si>
  <si>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</si>
  <si>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</si>
  <si>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</si>
  <si>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</si>
  <si>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</si>
  <si>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</si>
  <si>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</si>
  <si>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</si>
  <si>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</si>
  <si>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</si>
  <si>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</si>
  <si>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</si>
  <si>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</si>
  <si>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</si>
  <si>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</si>
  <si>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</si>
  <si>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</si>
  <si>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</si>
  <si>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</si>
  <si>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</si>
  <si>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</si>
  <si>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</si>
  <si>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</si>
  <si>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</si>
  <si>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</si>
  <si>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</si>
  <si>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</si>
  <si>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</si>
  <si>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</si>
  <si>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</si>
  <si>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</si>
  <si>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</si>
  <si>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</si>
  <si>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</si>
  <si>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</si>
  <si>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</si>
  <si>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</si>
  <si>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</si>
  <si>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</si>
  <si>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</si>
  <si>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</si>
  <si>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</si>
  <si>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</si>
  <si>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</si>
  <si>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</si>
  <si>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</si>
  <si>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</si>
  <si>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</si>
  <si>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</si>
  <si>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</si>
  <si>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</si>
  <si>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①「経常収支比率」、②「累積欠損金比率」、③「流動比率」、⑤「料金回収率」については、いずれも類似団体の平均水準を上回っており、健全な経営を維持しています。
　④「企業債残高対給水収益比率」については、吉川浄水場の耐震対策事業等で新たな借入を行ったため、残高が増加しました。今後も管路更新や施設の更新等に多額の費用が見込まれることから、投資と財源のバランスをとっていく必要があります。
　⑥「給水原価」については、前年度より減少しているものの、類似団体の平均値と比べるとやや高くなっています。　
　⑦「施設利用率」や⑧「有収率」は横ばいで推移しており、今後、施設規模の適正化等により、一層効率的な経営を進めていく必要があります。</t>
    <rPh sb="104" eb="106">
      <t>ヨシカワ</t>
    </rPh>
    <rPh sb="106" eb="109">
      <t>ジョウスイジョウ</t>
    </rPh>
    <rPh sb="110" eb="112">
      <t>タイシン</t>
    </rPh>
    <rPh sb="112" eb="114">
      <t>タイサク</t>
    </rPh>
    <rPh sb="114" eb="116">
      <t>ジギョウ</t>
    </rPh>
    <rPh sb="116" eb="117">
      <t>トウ</t>
    </rPh>
    <rPh sb="118" eb="119">
      <t>アラ</t>
    </rPh>
    <rPh sb="121" eb="123">
      <t>カリイレ</t>
    </rPh>
    <rPh sb="124" eb="125">
      <t>オコナ</t>
    </rPh>
    <rPh sb="130" eb="132">
      <t>ザンダカ</t>
    </rPh>
    <rPh sb="133" eb="135">
      <t>ゾウカ</t>
    </rPh>
    <rPh sb="140" eb="142">
      <t>コンゴ</t>
    </rPh>
    <rPh sb="143" eb="145">
      <t>カンロ</t>
    </rPh>
    <rPh sb="145" eb="147">
      <t>コウシン</t>
    </rPh>
    <rPh sb="148" eb="150">
      <t>シセツ</t>
    </rPh>
    <rPh sb="151" eb="153">
      <t>コウシン</t>
    </rPh>
    <rPh sb="153" eb="154">
      <t>トウ</t>
    </rPh>
    <rPh sb="155" eb="157">
      <t>タガク</t>
    </rPh>
    <rPh sb="158" eb="160">
      <t>ヒヨウ</t>
    </rPh>
    <rPh sb="161" eb="163">
      <t>ミコ</t>
    </rPh>
    <rPh sb="171" eb="173">
      <t>トウシ</t>
    </rPh>
    <rPh sb="174" eb="176">
      <t>ザイゲン</t>
    </rPh>
    <rPh sb="187" eb="189">
      <t>ヒツヨウ</t>
    </rPh>
    <rPh sb="268" eb="271">
      <t>ユウシュウリツ</t>
    </rPh>
    <rPh sb="273" eb="274">
      <t>ヨコ</t>
    </rPh>
    <rPh sb="277" eb="279">
      <t>スイイ</t>
    </rPh>
    <rPh sb="284" eb="286">
      <t>コンゴ</t>
    </rPh>
    <rPh sb="287" eb="289">
      <t>シセツ</t>
    </rPh>
    <rPh sb="289" eb="291">
      <t>キボ</t>
    </rPh>
    <rPh sb="292" eb="295">
      <t>テキセイカ</t>
    </rPh>
    <rPh sb="295" eb="296">
      <t>トウ</t>
    </rPh>
    <rPh sb="300" eb="302">
      <t>イッソウ</t>
    </rPh>
    <rPh sb="302" eb="305">
      <t>コウリツテキ</t>
    </rPh>
    <rPh sb="306" eb="308">
      <t>ケイエイ</t>
    </rPh>
    <rPh sb="309" eb="310">
      <t>スス</t>
    </rPh>
    <rPh sb="314" eb="316">
      <t>ヒツヨウ</t>
    </rPh>
    <phoneticPr fontId="4"/>
  </si>
  <si>
    <t>　①「有形固定資産減価償却率」については、吉川浄水場の耐震対策事業で新浄水施設を整備したことにより、分母の償却対象資産の帳簿原価が増加したため、償却率が大幅に減少しました。
　②「管路経年化率」については、給水開始から40年以上が経過しており、類似団体の平均値を大きく上回っていますが、老朽度調査に基づき地盤条件別に更新基準年数を設定することで、計画的な管路の更新に取り組んでいます。
　③「管路更新率」については、全国平均を大幅に上回っています。
　管路更新には、多額の費用と時間が必要となるため、ダウンサイジングなど費用の削減にも取り組み、更新工事の推進に努めています。</t>
    <rPh sb="21" eb="23">
      <t>ヨシカワ</t>
    </rPh>
    <rPh sb="23" eb="26">
      <t>ジョウスイジョウ</t>
    </rPh>
    <rPh sb="27" eb="29">
      <t>タイシン</t>
    </rPh>
    <rPh sb="29" eb="31">
      <t>タイサク</t>
    </rPh>
    <rPh sb="31" eb="33">
      <t>ジギョウ</t>
    </rPh>
    <rPh sb="34" eb="35">
      <t>シン</t>
    </rPh>
    <rPh sb="35" eb="37">
      <t>ジョウスイ</t>
    </rPh>
    <rPh sb="37" eb="39">
      <t>シセツ</t>
    </rPh>
    <rPh sb="40" eb="42">
      <t>セイビ</t>
    </rPh>
    <rPh sb="50" eb="52">
      <t>ブンボ</t>
    </rPh>
    <rPh sb="53" eb="55">
      <t>ショウキャク</t>
    </rPh>
    <rPh sb="55" eb="57">
      <t>タイショウ</t>
    </rPh>
    <rPh sb="57" eb="59">
      <t>シサン</t>
    </rPh>
    <rPh sb="60" eb="62">
      <t>チョウボ</t>
    </rPh>
    <rPh sb="62" eb="64">
      <t>ゲンカ</t>
    </rPh>
    <rPh sb="65" eb="67">
      <t>ゾウカ</t>
    </rPh>
    <rPh sb="72" eb="74">
      <t>ショウキャク</t>
    </rPh>
    <rPh sb="74" eb="75">
      <t>リツ</t>
    </rPh>
    <rPh sb="76" eb="78">
      <t>オオハバ</t>
    </rPh>
    <rPh sb="79" eb="81">
      <t>ゲンショウ</t>
    </rPh>
    <rPh sb="130" eb="131">
      <t>アタイ</t>
    </rPh>
    <rPh sb="132" eb="133">
      <t>オオ</t>
    </rPh>
    <phoneticPr fontId="4"/>
  </si>
  <si>
    <t>　本県の水道用水供給事業は、各指標が示すとおり、概ね健全で効率的な経営が保たれています。
　しかしながら、近年の水道事業を取り巻く環境は大きく変化しつつあり、節水技術の普及による水需要の減少、自然災害の激甚化、昨今のエネルギー価格をはじめとする物価の高騰、さらには老朽化の進む管路や施設の更新工事の増加など、様々な課題に対応していく必要があります。
　このため、40年間にわたる施設整備計画を定めた「滋賀県企業庁アセットマネジメント計画（平成28年度～令和37年度）」および「滋賀県企業庁経営戦略」（令和３年度～令和12年度）について、令和７年度中に中間見直しを行い、投資と財源のバランスを再検討する予定です。
　</t>
    <rPh sb="6" eb="8">
      <t>ヨウスイ</t>
    </rPh>
    <rPh sb="8" eb="10">
      <t>キョウキュウ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</si>
</sst>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1.59</c:v>
                </c:pt>
                <c:pt idx="1">
                  <c:v>1.27</c:v>
                </c:pt>
                <c:pt idx="2">
                  <c:v>1.31</c:v>
                </c:pt>
                <c:pt idx="3">
                  <c:v>1.53</c:v>
                </c:pt>
                <c:pt idx="4">
                  <c:v>1.28</c:v>
                </c:pt>
              </c:numCache>
            </c:numRef>
          </c:val>
          <c:extLst>
            <c:ext xmlns:c16="http://schemas.microsoft.com/office/drawing/2014/chart" uri="{C3380CC4-5D6E-409C-BE32-E72D297353CC}">
              <c16:uniqueId val="{00000000-C766-4C1A-AADC-D47634CEB25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c:v>
                </c:pt>
                <c:pt idx="1">
                  <c:v>0.32</c:v>
                </c:pt>
                <c:pt idx="2">
                  <c:v>0.28000000000000003</c:v>
                </c:pt>
                <c:pt idx="3">
                  <c:v>0.4</c:v>
                </c:pt>
                <c:pt idx="4">
                  <c:v>0.27</c:v>
                </c:pt>
              </c:numCache>
            </c:numRef>
          </c:val>
          <c:smooth val="0"/>
          <c:extLst>
            <c:ext xmlns:c16="http://schemas.microsoft.com/office/drawing/2014/chart" uri="{C3380CC4-5D6E-409C-BE32-E72D297353CC}">
              <c16:uniqueId val="{00000001-C766-4C1A-AADC-D47634CEB25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68.53</c:v>
                </c:pt>
                <c:pt idx="1">
                  <c:v>67.14</c:v>
                </c:pt>
                <c:pt idx="2">
                  <c:v>67.06</c:v>
                </c:pt>
                <c:pt idx="3">
                  <c:v>65.75</c:v>
                </c:pt>
                <c:pt idx="4">
                  <c:v>64.59</c:v>
                </c:pt>
              </c:numCache>
            </c:numRef>
          </c:val>
          <c:extLst>
            <c:ext xmlns:c16="http://schemas.microsoft.com/office/drawing/2014/chart" uri="{C3380CC4-5D6E-409C-BE32-E72D297353CC}">
              <c16:uniqueId val="{00000000-44A1-4A04-9629-A3B9D502E19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61.69</c:v>
                </c:pt>
                <c:pt idx="1">
                  <c:v>62.26</c:v>
                </c:pt>
                <c:pt idx="2">
                  <c:v>62.22</c:v>
                </c:pt>
                <c:pt idx="3">
                  <c:v>61.45</c:v>
                </c:pt>
                <c:pt idx="4">
                  <c:v>61.63</c:v>
                </c:pt>
              </c:numCache>
            </c:numRef>
          </c:val>
          <c:smooth val="0"/>
          <c:extLst>
            <c:ext xmlns:c16="http://schemas.microsoft.com/office/drawing/2014/chart" uri="{C3380CC4-5D6E-409C-BE32-E72D297353CC}">
              <c16:uniqueId val="{00000001-44A1-4A04-9629-A3B9D502E19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99.41</c:v>
                </c:pt>
                <c:pt idx="1">
                  <c:v>99.57</c:v>
                </c:pt>
                <c:pt idx="2">
                  <c:v>99.42</c:v>
                </c:pt>
                <c:pt idx="3">
                  <c:v>99.44</c:v>
                </c:pt>
                <c:pt idx="4">
                  <c:v>99.3</c:v>
                </c:pt>
              </c:numCache>
            </c:numRef>
          </c:val>
          <c:extLst>
            <c:ext xmlns:c16="http://schemas.microsoft.com/office/drawing/2014/chart" uri="{C3380CC4-5D6E-409C-BE32-E72D297353CC}">
              <c16:uniqueId val="{00000000-9332-49D2-BF72-19A96B1E51E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c:v>
                </c:pt>
                <c:pt idx="1">
                  <c:v>100.16</c:v>
                </c:pt>
                <c:pt idx="2">
                  <c:v>100.28</c:v>
                </c:pt>
                <c:pt idx="3">
                  <c:v>100.29</c:v>
                </c:pt>
                <c:pt idx="4">
                  <c:v>100.36</c:v>
                </c:pt>
              </c:numCache>
            </c:numRef>
          </c:val>
          <c:smooth val="0"/>
          <c:extLst>
            <c:ext xmlns:c16="http://schemas.microsoft.com/office/drawing/2014/chart" uri="{C3380CC4-5D6E-409C-BE32-E72D297353CC}">
              <c16:uniqueId val="{00000001-9332-49D2-BF72-19A96B1E51E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120.62</c:v>
                </c:pt>
                <c:pt idx="1">
                  <c:v>120.22</c:v>
                </c:pt>
                <c:pt idx="2">
                  <c:v>114.87</c:v>
                </c:pt>
                <c:pt idx="3">
                  <c:v>108.12</c:v>
                </c:pt>
                <c:pt idx="4">
                  <c:v>117.27</c:v>
                </c:pt>
              </c:numCache>
            </c:numRef>
          </c:val>
          <c:extLst>
            <c:ext xmlns:c16="http://schemas.microsoft.com/office/drawing/2014/chart" uri="{C3380CC4-5D6E-409C-BE32-E72D297353CC}">
              <c16:uniqueId val="{00000000-4170-4C4E-A738-3BD9C6D8534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112.91</c:v>
                </c:pt>
                <c:pt idx="1">
                  <c:v>111.13</c:v>
                </c:pt>
                <c:pt idx="2">
                  <c:v>112.49</c:v>
                </c:pt>
                <c:pt idx="3">
                  <c:v>107.33</c:v>
                </c:pt>
                <c:pt idx="4">
                  <c:v>108.93</c:v>
                </c:pt>
              </c:numCache>
            </c:numRef>
          </c:val>
          <c:smooth val="0"/>
          <c:extLst>
            <c:ext xmlns:c16="http://schemas.microsoft.com/office/drawing/2014/chart" uri="{C3380CC4-5D6E-409C-BE32-E72D297353CC}">
              <c16:uniqueId val="{00000001-4170-4C4E-A738-3BD9C6D8534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57.24</c:v>
                </c:pt>
                <c:pt idx="1">
                  <c:v>58.64</c:v>
                </c:pt>
                <c:pt idx="2">
                  <c:v>59.42</c:v>
                </c:pt>
                <c:pt idx="3">
                  <c:v>61.69</c:v>
                </c:pt>
                <c:pt idx="4">
                  <c:v>56.13</c:v>
                </c:pt>
              </c:numCache>
            </c:numRef>
          </c:val>
          <c:extLst>
            <c:ext xmlns:c16="http://schemas.microsoft.com/office/drawing/2014/chart" uri="{C3380CC4-5D6E-409C-BE32-E72D297353CC}">
              <c16:uniqueId val="{00000000-8D6E-4494-9F44-4D28714094E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56.48</c:v>
                </c:pt>
                <c:pt idx="1">
                  <c:v>57.5</c:v>
                </c:pt>
                <c:pt idx="2">
                  <c:v>58.52</c:v>
                </c:pt>
                <c:pt idx="3">
                  <c:v>59.51</c:v>
                </c:pt>
                <c:pt idx="4">
                  <c:v>60.24</c:v>
                </c:pt>
              </c:numCache>
            </c:numRef>
          </c:val>
          <c:smooth val="0"/>
          <c:extLst>
            <c:ext xmlns:c16="http://schemas.microsoft.com/office/drawing/2014/chart" uri="{C3380CC4-5D6E-409C-BE32-E72D297353CC}">
              <c16:uniqueId val="{00000001-8D6E-4494-9F44-4D28714094E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54.65</c:v>
                </c:pt>
                <c:pt idx="1">
                  <c:v>58.19</c:v>
                </c:pt>
                <c:pt idx="2">
                  <c:v>61.6</c:v>
                </c:pt>
                <c:pt idx="3">
                  <c:v>63.45</c:v>
                </c:pt>
                <c:pt idx="4">
                  <c:v>65.86</c:v>
                </c:pt>
              </c:numCache>
            </c:numRef>
          </c:val>
          <c:extLst>
            <c:ext xmlns:c16="http://schemas.microsoft.com/office/drawing/2014/chart" uri="{C3380CC4-5D6E-409C-BE32-E72D297353CC}">
              <c16:uniqueId val="{00000000-BDEC-474B-B1E6-3B6DE923438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27.61</c:v>
                </c:pt>
                <c:pt idx="1">
                  <c:v>30.3</c:v>
                </c:pt>
                <c:pt idx="2">
                  <c:v>31.74</c:v>
                </c:pt>
                <c:pt idx="3">
                  <c:v>32.380000000000003</c:v>
                </c:pt>
                <c:pt idx="4">
                  <c:v>34.479999999999997</c:v>
                </c:pt>
              </c:numCache>
            </c:numRef>
          </c:val>
          <c:smooth val="0"/>
          <c:extLst>
            <c:ext xmlns:c16="http://schemas.microsoft.com/office/drawing/2014/chart" uri="{C3380CC4-5D6E-409C-BE32-E72D297353CC}">
              <c16:uniqueId val="{00000001-BDEC-474B-B1E6-3B6DE923438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4D-423B-BFD1-FA1CC2C9EE0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9.92</c:v>
                </c:pt>
                <c:pt idx="1">
                  <c:v>12.29</c:v>
                </c:pt>
                <c:pt idx="2">
                  <c:v>8.77</c:v>
                </c:pt>
                <c:pt idx="3">
                  <c:v>8.81</c:v>
                </c:pt>
                <c:pt idx="4">
                  <c:v>8.48</c:v>
                </c:pt>
              </c:numCache>
            </c:numRef>
          </c:val>
          <c:smooth val="0"/>
          <c:extLst>
            <c:ext xmlns:c16="http://schemas.microsoft.com/office/drawing/2014/chart" uri="{C3380CC4-5D6E-409C-BE32-E72D297353CC}">
              <c16:uniqueId val="{00000001-764D-423B-BFD1-FA1CC2C9EE0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815.64</c:v>
                </c:pt>
                <c:pt idx="1">
                  <c:v>671.12</c:v>
                </c:pt>
                <c:pt idx="2">
                  <c:v>577.11</c:v>
                </c:pt>
                <c:pt idx="3">
                  <c:v>435.43</c:v>
                </c:pt>
                <c:pt idx="4">
                  <c:v>620.12</c:v>
                </c:pt>
              </c:numCache>
            </c:numRef>
          </c:val>
          <c:extLst>
            <c:ext xmlns:c16="http://schemas.microsoft.com/office/drawing/2014/chart" uri="{C3380CC4-5D6E-409C-BE32-E72D297353CC}">
              <c16:uniqueId val="{00000000-8F5A-4D25-A7C5-5198EF03EBD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271.10000000000002</c:v>
                </c:pt>
                <c:pt idx="1">
                  <c:v>284.45</c:v>
                </c:pt>
                <c:pt idx="2">
                  <c:v>309.23</c:v>
                </c:pt>
                <c:pt idx="3">
                  <c:v>313.43</c:v>
                </c:pt>
                <c:pt idx="4">
                  <c:v>303.10000000000002</c:v>
                </c:pt>
              </c:numCache>
            </c:numRef>
          </c:val>
          <c:smooth val="0"/>
          <c:extLst>
            <c:ext xmlns:c16="http://schemas.microsoft.com/office/drawing/2014/chart" uri="{C3380CC4-5D6E-409C-BE32-E72D297353CC}">
              <c16:uniqueId val="{00000001-8F5A-4D25-A7C5-5198EF03EBD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183.1</c:v>
                </c:pt>
                <c:pt idx="1">
                  <c:v>170.32</c:v>
                </c:pt>
                <c:pt idx="2">
                  <c:v>205.11</c:v>
                </c:pt>
                <c:pt idx="3">
                  <c:v>230.91</c:v>
                </c:pt>
                <c:pt idx="4">
                  <c:v>249.92</c:v>
                </c:pt>
              </c:numCache>
            </c:numRef>
          </c:val>
          <c:extLst>
            <c:ext xmlns:c16="http://schemas.microsoft.com/office/drawing/2014/chart" uri="{C3380CC4-5D6E-409C-BE32-E72D297353CC}">
              <c16:uniqueId val="{00000000-B7E2-4CD7-9CD1-F43F9D3472E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272.95999999999998</c:v>
                </c:pt>
                <c:pt idx="1">
                  <c:v>260.95999999999998</c:v>
                </c:pt>
                <c:pt idx="2">
                  <c:v>240.07</c:v>
                </c:pt>
                <c:pt idx="3">
                  <c:v>224.81</c:v>
                </c:pt>
                <c:pt idx="4">
                  <c:v>210.83</c:v>
                </c:pt>
              </c:numCache>
            </c:numRef>
          </c:val>
          <c:smooth val="0"/>
          <c:extLst>
            <c:ext xmlns:c16="http://schemas.microsoft.com/office/drawing/2014/chart" uri="{C3380CC4-5D6E-409C-BE32-E72D297353CC}">
              <c16:uniqueId val="{00000001-B7E2-4CD7-9CD1-F43F9D3472E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121.43</c:v>
                </c:pt>
                <c:pt idx="1">
                  <c:v>121</c:v>
                </c:pt>
                <c:pt idx="2">
                  <c:v>114.94</c:v>
                </c:pt>
                <c:pt idx="3">
                  <c:v>108.39</c:v>
                </c:pt>
                <c:pt idx="4">
                  <c:v>113.19</c:v>
                </c:pt>
              </c:numCache>
            </c:numRef>
          </c:val>
          <c:extLst>
            <c:ext xmlns:c16="http://schemas.microsoft.com/office/drawing/2014/chart" uri="{C3380CC4-5D6E-409C-BE32-E72D297353CC}">
              <c16:uniqueId val="{00000000-74C6-4815-BB10-71919928CAB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112.84</c:v>
                </c:pt>
                <c:pt idx="1">
                  <c:v>110.77</c:v>
                </c:pt>
                <c:pt idx="2">
                  <c:v>112.35</c:v>
                </c:pt>
                <c:pt idx="3">
                  <c:v>106.47</c:v>
                </c:pt>
                <c:pt idx="4">
                  <c:v>107.7</c:v>
                </c:pt>
              </c:numCache>
            </c:numRef>
          </c:val>
          <c:smooth val="0"/>
          <c:extLst>
            <c:ext xmlns:c16="http://schemas.microsoft.com/office/drawing/2014/chart" uri="{C3380CC4-5D6E-409C-BE32-E72D297353CC}">
              <c16:uniqueId val="{00000001-74C6-4815-BB10-71919928CAB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73.67</c:v>
                </c:pt>
                <c:pt idx="1">
                  <c:v>74.22</c:v>
                </c:pt>
                <c:pt idx="2">
                  <c:v>74.540000000000006</c:v>
                </c:pt>
                <c:pt idx="3">
                  <c:v>80.459999999999994</c:v>
                </c:pt>
                <c:pt idx="4">
                  <c:v>77.900000000000006</c:v>
                </c:pt>
              </c:numCache>
            </c:numRef>
          </c:val>
          <c:extLst>
            <c:ext xmlns:c16="http://schemas.microsoft.com/office/drawing/2014/chart" uri="{C3380CC4-5D6E-409C-BE32-E72D297353CC}">
              <c16:uniqueId val="{00000000-A49C-4C74-A4D9-47D7B699A5E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73.849999999999994</c:v>
                </c:pt>
                <c:pt idx="1">
                  <c:v>73.180000000000007</c:v>
                </c:pt>
                <c:pt idx="2">
                  <c:v>73.05</c:v>
                </c:pt>
                <c:pt idx="3">
                  <c:v>77.53</c:v>
                </c:pt>
                <c:pt idx="4">
                  <c:v>76.25</c:v>
                </c:pt>
              </c:numCache>
            </c:numRef>
          </c:val>
          <c:smooth val="0"/>
          <c:extLst>
            <c:ext xmlns:c16="http://schemas.microsoft.com/office/drawing/2014/chart" uri="{C3380CC4-5D6E-409C-BE32-E72D297353CC}">
              <c16:uniqueId val="{00000001-A49C-4C74-A4D9-47D7B699A5E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【108.93】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【210.83】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【107.70】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【34.48】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滋賀県</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用水供給事業</v>
      </c>
      <c r="Q8" s="43"/>
      <c r="R8" s="43"/>
      <c r="S8" s="43"/>
      <c r="T8" s="43"/>
      <c r="U8" s="43"/>
      <c r="V8" s="43"/>
      <c r="W8" s="43" t="str">
        <f>データ!$L$6</f>
        <v>B</v>
      </c>
      <c r="X8" s="43"/>
      <c r="Y8" s="43"/>
      <c r="Z8" s="43"/>
      <c r="AA8" s="43"/>
      <c r="AB8" s="43"/>
      <c r="AC8" s="43"/>
      <c r="AD8" s="43" t="str">
        <f>データ!$M$6</f>
        <v>自治体職員</v>
      </c>
      <c r="AE8" s="43"/>
      <c r="AF8" s="43"/>
      <c r="AG8" s="43"/>
      <c r="AH8" s="43"/>
      <c r="AI8" s="43"/>
      <c r="AJ8" s="43"/>
      <c r="AK8" s="2"/>
      <c r="AL8" s="44">
        <f>データ!$R$6</f>
        <v>1410534</v>
      </c>
      <c r="AM8" s="44"/>
      <c r="AN8" s="44"/>
      <c r="AO8" s="44"/>
      <c r="AP8" s="44"/>
      <c r="AQ8" s="44"/>
      <c r="AR8" s="44"/>
      <c r="AS8" s="44"/>
      <c r="AT8" s="45">
        <f>データ!$S$6</f>
        <v>4017.38</v>
      </c>
      <c r="AU8" s="46"/>
      <c r="AV8" s="46"/>
      <c r="AW8" s="46"/>
      <c r="AX8" s="46"/>
      <c r="AY8" s="46"/>
      <c r="AZ8" s="46"/>
      <c r="BA8" s="46"/>
      <c r="BB8" s="47">
        <f>データ!$T$6</f>
        <v>351.11</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79.23</v>
      </c>
      <c r="J10" s="46"/>
      <c r="K10" s="46"/>
      <c r="L10" s="46"/>
      <c r="M10" s="46"/>
      <c r="N10" s="46"/>
      <c r="O10" s="80"/>
      <c r="P10" s="47">
        <f>データ!$P$6</f>
        <v>97.85</v>
      </c>
      <c r="Q10" s="47"/>
      <c r="R10" s="47"/>
      <c r="S10" s="47"/>
      <c r="T10" s="47"/>
      <c r="U10" s="47"/>
      <c r="V10" s="47"/>
      <c r="W10" s="44">
        <f>データ!$Q$6</f>
        <v>0</v>
      </c>
      <c r="X10" s="44"/>
      <c r="Y10" s="44"/>
      <c r="Z10" s="44"/>
      <c r="AA10" s="44"/>
      <c r="AB10" s="44"/>
      <c r="AC10" s="44"/>
      <c r="AD10" s="2"/>
      <c r="AE10" s="2"/>
      <c r="AF10" s="2"/>
      <c r="AG10" s="2"/>
      <c r="AH10" s="2"/>
      <c r="AI10" s="2"/>
      <c r="AJ10" s="2"/>
      <c r="AK10" s="2"/>
      <c r="AL10" s="44">
        <f>データ!$U$6</f>
        <v>698879</v>
      </c>
      <c r="AM10" s="44"/>
      <c r="AN10" s="44"/>
      <c r="AO10" s="44"/>
      <c r="AP10" s="44"/>
      <c r="AQ10" s="44"/>
      <c r="AR10" s="44"/>
      <c r="AS10" s="44"/>
      <c r="AT10" s="45">
        <f>データ!$V$6</f>
        <v>1536.38</v>
      </c>
      <c r="AU10" s="46"/>
      <c r="AV10" s="46"/>
      <c r="AW10" s="46"/>
      <c r="AX10" s="46"/>
      <c r="AY10" s="46"/>
      <c r="AZ10" s="46"/>
      <c r="BA10" s="46"/>
      <c r="BB10" s="47">
        <f>データ!$W$6</f>
        <v>454.89</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【108.93】</v>
      </c>
      <c r="F85" s="13" t="str">
        <f>データ!AS6</f>
        <v>【8.48】</v>
      </c>
      <c r="G85" s="13" t="str">
        <f>データ!BD6</f>
        <v>【303.10】</v>
      </c>
      <c r="H85" s="13" t="str">
        <f>データ!BO6</f>
        <v>【210.83】</v>
      </c>
      <c r="I85" s="13" t="str">
        <f>データ!BZ6</f>
        <v>【107.70】</v>
      </c>
      <c r="J85" s="13" t="str">
        <f>データ!CK6</f>
        <v>【76.25】</v>
      </c>
      <c r="K85" s="13" t="str">
        <f>データ!CV6</f>
        <v>【61.63】</v>
      </c>
      <c r="L85" s="13" t="str">
        <f>データ!DG6</f>
        <v>【100.36】</v>
      </c>
      <c r="M85" s="13" t="str">
        <f>データ!DR6</f>
        <v>【60.24】</v>
      </c>
      <c r="N85" s="13" t="str">
        <f>データ!EC6</f>
        <v>【34.48】</v>
      </c>
      <c r="O85" s="13" t="str">
        <f>データ!EN6</f>
        <v>【0.27】</v>
      </c>
    </row>
  </sheetData>
  <sheetProtection algorithmName="SHA-512" hashValue="v67+3aaD6okU8t8cXWBjIM3VJX1sEQPHOXMIwQPBJj46VCL+bZOpOHj7HyY5xaL7DE0E9FGzP6Y/2qiI1g1MAg==" saltValue="cLTgtMaOyd28GTDGgn90I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250007</v>
      </c>
      <c r="D6" s="20">
        <f t="shared" si="3"/>
        <v>46</v>
      </c>
      <c r="E6" s="20">
        <f t="shared" si="3"/>
        <v>1</v>
      </c>
      <c r="F6" s="20">
        <f t="shared" si="3"/>
        <v>0</v>
      </c>
      <c r="G6" s="20">
        <f t="shared" si="3"/>
        <v>2</v>
      </c>
      <c r="H6" s="20" t="str">
        <f t="shared" si="3"/>
        <v>滋賀県</v>
      </c>
      <c r="I6" s="20" t="str">
        <f t="shared" si="3"/>
        <v>法適用</v>
      </c>
      <c r="J6" s="20" t="str">
        <f t="shared" si="3"/>
        <v>水道事業</v>
      </c>
      <c r="K6" s="20" t="str">
        <f t="shared" si="3"/>
        <v>用水供給事業</v>
      </c>
      <c r="L6" s="20" t="str">
        <f t="shared" si="3"/>
        <v>B</v>
      </c>
      <c r="M6" s="20" t="str">
        <f t="shared" si="3"/>
        <v>自治体職員</v>
      </c>
      <c r="N6" s="21" t="str">
        <f t="shared" si="3"/>
        <v>-</v>
      </c>
      <c r="O6" s="21">
        <f t="shared" si="3"/>
        <v>79.23</v>
      </c>
      <c r="P6" s="21">
        <f t="shared" si="3"/>
        <v>97.85</v>
      </c>
      <c r="Q6" s="21">
        <f t="shared" si="3"/>
        <v>0</v>
      </c>
      <c r="R6" s="21">
        <f t="shared" si="3"/>
        <v>1410534</v>
      </c>
      <c r="S6" s="21">
        <f t="shared" si="3"/>
        <v>4017.38</v>
      </c>
      <c r="T6" s="21">
        <f t="shared" si="3"/>
        <v>351.11</v>
      </c>
      <c r="U6" s="21">
        <f t="shared" si="3"/>
        <v>698879</v>
      </c>
      <c r="V6" s="21">
        <f t="shared" si="3"/>
        <v>1536.38</v>
      </c>
      <c r="W6" s="21">
        <f t="shared" si="3"/>
        <v>454.89</v>
      </c>
      <c r="X6" s="22">
        <f>IF(X7="",NA(),X7)</f>
        <v>120.62</v>
      </c>
      <c r="Y6" s="22">
        <f t="shared" ref="Y6:AG6" si="4">IF(Y7="",NA(),Y7)</f>
        <v>120.22</v>
      </c>
      <c r="Z6" s="22">
        <f t="shared" si="4"/>
        <v>114.87</v>
      </c>
      <c r="AA6" s="22">
        <f t="shared" si="4"/>
        <v>108.12</v>
      </c>
      <c r="AB6" s="22">
        <f t="shared" si="4"/>
        <v>117.27</v>
      </c>
      <c r="AC6" s="22">
        <f t="shared" si="4"/>
        <v>112.91</v>
      </c>
      <c r="AD6" s="22">
        <f t="shared" si="4"/>
        <v>111.13</v>
      </c>
      <c r="AE6" s="22">
        <f t="shared" si="4"/>
        <v>112.49</v>
      </c>
      <c r="AF6" s="22">
        <f t="shared" si="4"/>
        <v>107.33</v>
      </c>
      <c r="AG6" s="22">
        <f t="shared" si="4"/>
        <v>108.93</v>
      </c>
      <c r="AH6" s="21" t="str">
        <f>IF(AH7="","",IF(AH7="-","【-】","【"&amp;SUBSTITUTE(TEXT(AH7,"#,##0.00"),"-","△")&amp;"】"))</f>
        <v>【108.93】</v>
      </c>
      <c r="AI6" s="21">
        <f>IF(AI7="",NA(),AI7)</f>
        <v>0</v>
      </c>
      <c r="AJ6" s="21">
        <f t="shared" ref="AJ6:AR6" si="5">IF(AJ7="",NA(),AJ7)</f>
        <v>0</v>
      </c>
      <c r="AK6" s="21">
        <f t="shared" si="5"/>
        <v>0</v>
      </c>
      <c r="AL6" s="21">
        <f t="shared" si="5"/>
        <v>0</v>
      </c>
      <c r="AM6" s="21">
        <f t="shared" si="5"/>
        <v>0</v>
      </c>
      <c r="AN6" s="22">
        <f t="shared" si="5"/>
        <v>9.92</v>
      </c>
      <c r="AO6" s="22">
        <f t="shared" si="5"/>
        <v>12.29</v>
      </c>
      <c r="AP6" s="22">
        <f t="shared" si="5"/>
        <v>8.77</v>
      </c>
      <c r="AQ6" s="22">
        <f t="shared" si="5"/>
        <v>8.81</v>
      </c>
      <c r="AR6" s="22">
        <f t="shared" si="5"/>
        <v>8.48</v>
      </c>
      <c r="AS6" s="21" t="str">
        <f>IF(AS7="","",IF(AS7="-","【-】","【"&amp;SUBSTITUTE(TEXT(AS7,"#,##0.00"),"-","△")&amp;"】"))</f>
        <v>【8.48】</v>
      </c>
      <c r="AT6" s="22">
        <f>IF(AT7="",NA(),AT7)</f>
        <v>815.64</v>
      </c>
      <c r="AU6" s="22">
        <f t="shared" ref="AU6:BC6" si="6">IF(AU7="",NA(),AU7)</f>
        <v>671.12</v>
      </c>
      <c r="AV6" s="22">
        <f t="shared" si="6"/>
        <v>577.11</v>
      </c>
      <c r="AW6" s="22">
        <f t="shared" si="6"/>
        <v>435.43</v>
      </c>
      <c r="AX6" s="22">
        <f t="shared" si="6"/>
        <v>620.12</v>
      </c>
      <c r="AY6" s="22">
        <f t="shared" si="6"/>
        <v>271.10000000000002</v>
      </c>
      <c r="AZ6" s="22">
        <f t="shared" si="6"/>
        <v>284.45</v>
      </c>
      <c r="BA6" s="22">
        <f t="shared" si="6"/>
        <v>309.23</v>
      </c>
      <c r="BB6" s="22">
        <f t="shared" si="6"/>
        <v>313.43</v>
      </c>
      <c r="BC6" s="22">
        <f t="shared" si="6"/>
        <v>303.10000000000002</v>
      </c>
      <c r="BD6" s="21" t="str">
        <f>IF(BD7="","",IF(BD7="-","【-】","【"&amp;SUBSTITUTE(TEXT(BD7,"#,##0.00"),"-","△")&amp;"】"))</f>
        <v>【303.10】</v>
      </c>
      <c r="BE6" s="22">
        <f>IF(BE7="",NA(),BE7)</f>
        <v>183.1</v>
      </c>
      <c r="BF6" s="22">
        <f t="shared" ref="BF6:BN6" si="7">IF(BF7="",NA(),BF7)</f>
        <v>170.32</v>
      </c>
      <c r="BG6" s="22">
        <f t="shared" si="7"/>
        <v>205.11</v>
      </c>
      <c r="BH6" s="22">
        <f t="shared" si="7"/>
        <v>230.91</v>
      </c>
      <c r="BI6" s="22">
        <f t="shared" si="7"/>
        <v>249.92</v>
      </c>
      <c r="BJ6" s="22">
        <f t="shared" si="7"/>
        <v>272.95999999999998</v>
      </c>
      <c r="BK6" s="22">
        <f t="shared" si="7"/>
        <v>260.95999999999998</v>
      </c>
      <c r="BL6" s="22">
        <f t="shared" si="7"/>
        <v>240.07</v>
      </c>
      <c r="BM6" s="22">
        <f t="shared" si="7"/>
        <v>224.81</v>
      </c>
      <c r="BN6" s="22">
        <f t="shared" si="7"/>
        <v>210.83</v>
      </c>
      <c r="BO6" s="21" t="str">
        <f>IF(BO7="","",IF(BO7="-","【-】","【"&amp;SUBSTITUTE(TEXT(BO7,"#,##0.00"),"-","△")&amp;"】"))</f>
        <v>【210.83】</v>
      </c>
      <c r="BP6" s="22">
        <f>IF(BP7="",NA(),BP7)</f>
        <v>121.43</v>
      </c>
      <c r="BQ6" s="22">
        <f t="shared" ref="BQ6:BY6" si="8">IF(BQ7="",NA(),BQ7)</f>
        <v>121</v>
      </c>
      <c r="BR6" s="22">
        <f t="shared" si="8"/>
        <v>114.94</v>
      </c>
      <c r="BS6" s="22">
        <f t="shared" si="8"/>
        <v>108.39</v>
      </c>
      <c r="BT6" s="22">
        <f t="shared" si="8"/>
        <v>113.19</v>
      </c>
      <c r="BU6" s="22">
        <f t="shared" si="8"/>
        <v>112.84</v>
      </c>
      <c r="BV6" s="22">
        <f t="shared" si="8"/>
        <v>110.77</v>
      </c>
      <c r="BW6" s="22">
        <f t="shared" si="8"/>
        <v>112.35</v>
      </c>
      <c r="BX6" s="22">
        <f t="shared" si="8"/>
        <v>106.47</v>
      </c>
      <c r="BY6" s="22">
        <f t="shared" si="8"/>
        <v>107.7</v>
      </c>
      <c r="BZ6" s="21" t="str">
        <f>IF(BZ7="","",IF(BZ7="-","【-】","【"&amp;SUBSTITUTE(TEXT(BZ7,"#,##0.00"),"-","△")&amp;"】"))</f>
        <v>【107.70】</v>
      </c>
      <c r="CA6" s="22">
        <f>IF(CA7="",NA(),CA7)</f>
        <v>73.67</v>
      </c>
      <c r="CB6" s="22">
        <f t="shared" ref="CB6:CJ6" si="9">IF(CB7="",NA(),CB7)</f>
        <v>74.22</v>
      </c>
      <c r="CC6" s="22">
        <f t="shared" si="9"/>
        <v>74.540000000000006</v>
      </c>
      <c r="CD6" s="22">
        <f t="shared" si="9"/>
        <v>80.459999999999994</v>
      </c>
      <c r="CE6" s="22">
        <f t="shared" si="9"/>
        <v>77.900000000000006</v>
      </c>
      <c r="CF6" s="22">
        <f t="shared" si="9"/>
        <v>73.849999999999994</v>
      </c>
      <c r="CG6" s="22">
        <f t="shared" si="9"/>
        <v>73.180000000000007</v>
      </c>
      <c r="CH6" s="22">
        <f t="shared" si="9"/>
        <v>73.05</v>
      </c>
      <c r="CI6" s="22">
        <f t="shared" si="9"/>
        <v>77.53</v>
      </c>
      <c r="CJ6" s="22">
        <f t="shared" si="9"/>
        <v>76.25</v>
      </c>
      <c r="CK6" s="21" t="str">
        <f>IF(CK7="","",IF(CK7="-","【-】","【"&amp;SUBSTITUTE(TEXT(CK7,"#,##0.00"),"-","△")&amp;"】"))</f>
        <v>【76.25】</v>
      </c>
      <c r="CL6" s="22">
        <f>IF(CL7="",NA(),CL7)</f>
        <v>68.53</v>
      </c>
      <c r="CM6" s="22">
        <f t="shared" ref="CM6:CU6" si="10">IF(CM7="",NA(),CM7)</f>
        <v>67.14</v>
      </c>
      <c r="CN6" s="22">
        <f t="shared" si="10"/>
        <v>67.06</v>
      </c>
      <c r="CO6" s="22">
        <f t="shared" si="10"/>
        <v>65.75</v>
      </c>
      <c r="CP6" s="22">
        <f t="shared" si="10"/>
        <v>64.59</v>
      </c>
      <c r="CQ6" s="22">
        <f t="shared" si="10"/>
        <v>61.69</v>
      </c>
      <c r="CR6" s="22">
        <f t="shared" si="10"/>
        <v>62.26</v>
      </c>
      <c r="CS6" s="22">
        <f t="shared" si="10"/>
        <v>62.22</v>
      </c>
      <c r="CT6" s="22">
        <f t="shared" si="10"/>
        <v>61.45</v>
      </c>
      <c r="CU6" s="22">
        <f t="shared" si="10"/>
        <v>61.63</v>
      </c>
      <c r="CV6" s="21" t="str">
        <f>IF(CV7="","",IF(CV7="-","【-】","【"&amp;SUBSTITUTE(TEXT(CV7,"#,##0.00"),"-","△")&amp;"】"))</f>
        <v>【61.63】</v>
      </c>
      <c r="CW6" s="22">
        <f>IF(CW7="",NA(),CW7)</f>
        <v>99.41</v>
      </c>
      <c r="CX6" s="22">
        <f t="shared" ref="CX6:DF6" si="11">IF(CX7="",NA(),CX7)</f>
        <v>99.57</v>
      </c>
      <c r="CY6" s="22">
        <f t="shared" si="11"/>
        <v>99.42</v>
      </c>
      <c r="CZ6" s="22">
        <f t="shared" si="11"/>
        <v>99.44</v>
      </c>
      <c r="DA6" s="22">
        <f t="shared" si="11"/>
        <v>99.3</v>
      </c>
      <c r="DB6" s="22">
        <f t="shared" si="11"/>
        <v>100</v>
      </c>
      <c r="DC6" s="22">
        <f t="shared" si="11"/>
        <v>100.16</v>
      </c>
      <c r="DD6" s="22">
        <f t="shared" si="11"/>
        <v>100.28</v>
      </c>
      <c r="DE6" s="22">
        <f t="shared" si="11"/>
        <v>100.29</v>
      </c>
      <c r="DF6" s="22">
        <f t="shared" si="11"/>
        <v>100.36</v>
      </c>
      <c r="DG6" s="21" t="str">
        <f>IF(DG7="","",IF(DG7="-","【-】","【"&amp;SUBSTITUTE(TEXT(DG7,"#,##0.00"),"-","△")&amp;"】"))</f>
        <v>【100.36】</v>
      </c>
      <c r="DH6" s="22">
        <f>IF(DH7="",NA(),DH7)</f>
        <v>57.24</v>
      </c>
      <c r="DI6" s="22">
        <f t="shared" ref="DI6:DQ6" si="12">IF(DI7="",NA(),DI7)</f>
        <v>58.64</v>
      </c>
      <c r="DJ6" s="22">
        <f t="shared" si="12"/>
        <v>59.42</v>
      </c>
      <c r="DK6" s="22">
        <f t="shared" si="12"/>
        <v>61.69</v>
      </c>
      <c r="DL6" s="22">
        <f t="shared" si="12"/>
        <v>56.13</v>
      </c>
      <c r="DM6" s="22">
        <f t="shared" si="12"/>
        <v>56.48</v>
      </c>
      <c r="DN6" s="22">
        <f t="shared" si="12"/>
        <v>57.5</v>
      </c>
      <c r="DO6" s="22">
        <f t="shared" si="12"/>
        <v>58.52</v>
      </c>
      <c r="DP6" s="22">
        <f t="shared" si="12"/>
        <v>59.51</v>
      </c>
      <c r="DQ6" s="22">
        <f t="shared" si="12"/>
        <v>60.24</v>
      </c>
      <c r="DR6" s="21" t="str">
        <f>IF(DR7="","",IF(DR7="-","【-】","【"&amp;SUBSTITUTE(TEXT(DR7,"#,##0.00"),"-","△")&amp;"】"))</f>
        <v>【60.24】</v>
      </c>
      <c r="DS6" s="22">
        <f>IF(DS7="",NA(),DS7)</f>
        <v>54.65</v>
      </c>
      <c r="DT6" s="22">
        <f t="shared" ref="DT6:EB6" si="13">IF(DT7="",NA(),DT7)</f>
        <v>58.19</v>
      </c>
      <c r="DU6" s="22">
        <f t="shared" si="13"/>
        <v>61.6</v>
      </c>
      <c r="DV6" s="22">
        <f t="shared" si="13"/>
        <v>63.45</v>
      </c>
      <c r="DW6" s="22">
        <f t="shared" si="13"/>
        <v>65.86</v>
      </c>
      <c r="DX6" s="22">
        <f t="shared" si="13"/>
        <v>27.61</v>
      </c>
      <c r="DY6" s="22">
        <f t="shared" si="13"/>
        <v>30.3</v>
      </c>
      <c r="DZ6" s="22">
        <f t="shared" si="13"/>
        <v>31.74</v>
      </c>
      <c r="EA6" s="22">
        <f t="shared" si="13"/>
        <v>32.380000000000003</v>
      </c>
      <c r="EB6" s="22">
        <f t="shared" si="13"/>
        <v>34.479999999999997</v>
      </c>
      <c r="EC6" s="21" t="str">
        <f>IF(EC7="","",IF(EC7="-","【-】","【"&amp;SUBSTITUTE(TEXT(EC7,"#,##0.00"),"-","△")&amp;"】"))</f>
        <v>【34.48】</v>
      </c>
      <c r="ED6" s="22">
        <f>IF(ED7="",NA(),ED7)</f>
        <v>1.59</v>
      </c>
      <c r="EE6" s="22">
        <f t="shared" ref="EE6:EM6" si="14">IF(EE7="",NA(),EE7)</f>
        <v>1.27</v>
      </c>
      <c r="EF6" s="22">
        <f t="shared" si="14"/>
        <v>1.31</v>
      </c>
      <c r="EG6" s="22">
        <f t="shared" si="14"/>
        <v>1.53</v>
      </c>
      <c r="EH6" s="22">
        <f t="shared" si="14"/>
        <v>1.28</v>
      </c>
      <c r="EI6" s="22">
        <f t="shared" si="14"/>
        <v>0.2</v>
      </c>
      <c r="EJ6" s="22">
        <f t="shared" si="14"/>
        <v>0.32</v>
      </c>
      <c r="EK6" s="22">
        <f t="shared" si="14"/>
        <v>0.28000000000000003</v>
      </c>
      <c r="EL6" s="22">
        <f t="shared" si="14"/>
        <v>0.4</v>
      </c>
      <c r="EM6" s="22">
        <f t="shared" si="14"/>
        <v>0.27</v>
      </c>
      <c r="EN6" s="21" t="str">
        <f>IF(EN7="","",IF(EN7="-","【-】","【"&amp;SUBSTITUTE(TEXT(EN7,"#,##0.00"),"-","△")&amp;"】"))</f>
        <v>【0.27】</v>
      </c>
    </row>
    <row r="7" spans="1:144" s="23" customFormat="1" x14ac:dyDescent="0.2">
      <c r="A7" s="15"/>
      <c r="B7" s="24">
        <v>2023</v>
      </c>
      <c r="C7" s="24">
        <v>250007</v>
      </c>
      <c r="D7" s="24">
        <v>46</v>
      </c>
      <c r="E7" s="24">
        <v>1</v>
      </c>
      <c r="F7" s="24">
        <v>0</v>
      </c>
      <c r="G7" s="24">
        <v>2</v>
      </c>
      <c r="H7" s="24" t="s">
        <v>93</v>
      </c>
      <c r="I7" s="24" t="s">
        <v>94</v>
      </c>
      <c r="J7" s="24" t="s">
        <v>95</v>
      </c>
      <c r="K7" s="24" t="s">
        <v>96</v>
      </c>
      <c r="L7" s="24" t="s">
        <v>97</v>
      </c>
      <c r="M7" s="24" t="s">
        <v>98</v>
      </c>
      <c r="N7" s="25" t="s">
        <v>99</v>
      </c>
      <c r="O7" s="25">
        <v>79.23</v>
      </c>
      <c r="P7" s="25">
        <v>97.85</v>
      </c>
      <c r="Q7" s="25">
        <v>0</v>
      </c>
      <c r="R7" s="25">
        <v>1410534</v>
      </c>
      <c r="S7" s="25">
        <v>4017.38</v>
      </c>
      <c r="T7" s="25">
        <v>351.11</v>
      </c>
      <c r="U7" s="25">
        <v>698879</v>
      </c>
      <c r="V7" s="25">
        <v>1536.38</v>
      </c>
      <c r="W7" s="25">
        <v>454.89</v>
      </c>
      <c r="X7" s="25">
        <v>120.62</v>
      </c>
      <c r="Y7" s="25">
        <v>120.22</v>
      </c>
      <c r="Z7" s="25">
        <v>114.87</v>
      </c>
      <c r="AA7" s="25">
        <v>108.12</v>
      </c>
      <c r="AB7" s="25">
        <v>117.27</v>
      </c>
      <c r="AC7" s="25">
        <v>112.91</v>
      </c>
      <c r="AD7" s="25">
        <v>111.13</v>
      </c>
      <c r="AE7" s="25">
        <v>112.49</v>
      </c>
      <c r="AF7" s="25">
        <v>107.33</v>
      </c>
      <c r="AG7" s="25">
        <v>108.93</v>
      </c>
      <c r="AH7" s="25">
        <v>108.93</v>
      </c>
      <c r="AI7" s="25">
        <v>0</v>
      </c>
      <c r="AJ7" s="25">
        <v>0</v>
      </c>
      <c r="AK7" s="25">
        <v>0</v>
      </c>
      <c r="AL7" s="25">
        <v>0</v>
      </c>
      <c r="AM7" s="25">
        <v>0</v>
      </c>
      <c r="AN7" s="25">
        <v>9.92</v>
      </c>
      <c r="AO7" s="25">
        <v>12.29</v>
      </c>
      <c r="AP7" s="25">
        <v>8.77</v>
      </c>
      <c r="AQ7" s="25">
        <v>8.81</v>
      </c>
      <c r="AR7" s="25">
        <v>8.48</v>
      </c>
      <c r="AS7" s="25">
        <v>8.48</v>
      </c>
      <c r="AT7" s="25">
        <v>815.64</v>
      </c>
      <c r="AU7" s="25">
        <v>671.12</v>
      </c>
      <c r="AV7" s="25">
        <v>577.11</v>
      </c>
      <c r="AW7" s="25">
        <v>435.43</v>
      </c>
      <c r="AX7" s="25">
        <v>620.12</v>
      </c>
      <c r="AY7" s="25">
        <v>271.10000000000002</v>
      </c>
      <c r="AZ7" s="25">
        <v>284.45</v>
      </c>
      <c r="BA7" s="25">
        <v>309.23</v>
      </c>
      <c r="BB7" s="25">
        <v>313.43</v>
      </c>
      <c r="BC7" s="25">
        <v>303.10000000000002</v>
      </c>
      <c r="BD7" s="25">
        <v>303.10000000000002</v>
      </c>
      <c r="BE7" s="25">
        <v>183.1</v>
      </c>
      <c r="BF7" s="25">
        <v>170.32</v>
      </c>
      <c r="BG7" s="25">
        <v>205.11</v>
      </c>
      <c r="BH7" s="25">
        <v>230.91</v>
      </c>
      <c r="BI7" s="25">
        <v>249.92</v>
      </c>
      <c r="BJ7" s="25">
        <v>272.95999999999998</v>
      </c>
      <c r="BK7" s="25">
        <v>260.95999999999998</v>
      </c>
      <c r="BL7" s="25">
        <v>240.07</v>
      </c>
      <c r="BM7" s="25">
        <v>224.81</v>
      </c>
      <c r="BN7" s="25">
        <v>210.83</v>
      </c>
      <c r="BO7" s="25">
        <v>210.83</v>
      </c>
      <c r="BP7" s="25">
        <v>121.43</v>
      </c>
      <c r="BQ7" s="25">
        <v>121</v>
      </c>
      <c r="BR7" s="25">
        <v>114.94</v>
      </c>
      <c r="BS7" s="25">
        <v>108.39</v>
      </c>
      <c r="BT7" s="25">
        <v>113.19</v>
      </c>
      <c r="BU7" s="25">
        <v>112.84</v>
      </c>
      <c r="BV7" s="25">
        <v>110.77</v>
      </c>
      <c r="BW7" s="25">
        <v>112.35</v>
      </c>
      <c r="BX7" s="25">
        <v>106.47</v>
      </c>
      <c r="BY7" s="25">
        <v>107.7</v>
      </c>
      <c r="BZ7" s="25">
        <v>107.7</v>
      </c>
      <c r="CA7" s="25">
        <v>73.67</v>
      </c>
      <c r="CB7" s="25">
        <v>74.22</v>
      </c>
      <c r="CC7" s="25">
        <v>74.540000000000006</v>
      </c>
      <c r="CD7" s="25">
        <v>80.459999999999994</v>
      </c>
      <c r="CE7" s="25">
        <v>77.900000000000006</v>
      </c>
      <c r="CF7" s="25">
        <v>73.849999999999994</v>
      </c>
      <c r="CG7" s="25">
        <v>73.180000000000007</v>
      </c>
      <c r="CH7" s="25">
        <v>73.05</v>
      </c>
      <c r="CI7" s="25">
        <v>77.53</v>
      </c>
      <c r="CJ7" s="25">
        <v>76.25</v>
      </c>
      <c r="CK7" s="25">
        <v>76.25</v>
      </c>
      <c r="CL7" s="25">
        <v>68.53</v>
      </c>
      <c r="CM7" s="25">
        <v>67.14</v>
      </c>
      <c r="CN7" s="25">
        <v>67.06</v>
      </c>
      <c r="CO7" s="25">
        <v>65.75</v>
      </c>
      <c r="CP7" s="25">
        <v>64.59</v>
      </c>
      <c r="CQ7" s="25">
        <v>61.69</v>
      </c>
      <c r="CR7" s="25">
        <v>62.26</v>
      </c>
      <c r="CS7" s="25">
        <v>62.22</v>
      </c>
      <c r="CT7" s="25">
        <v>61.45</v>
      </c>
      <c r="CU7" s="25">
        <v>61.63</v>
      </c>
      <c r="CV7" s="25">
        <v>61.63</v>
      </c>
      <c r="CW7" s="25">
        <v>99.41</v>
      </c>
      <c r="CX7" s="25">
        <v>99.57</v>
      </c>
      <c r="CY7" s="25">
        <v>99.42</v>
      </c>
      <c r="CZ7" s="25">
        <v>99.44</v>
      </c>
      <c r="DA7" s="25">
        <v>99.3</v>
      </c>
      <c r="DB7" s="25">
        <v>100</v>
      </c>
      <c r="DC7" s="25">
        <v>100.16</v>
      </c>
      <c r="DD7" s="25">
        <v>100.28</v>
      </c>
      <c r="DE7" s="25">
        <v>100.29</v>
      </c>
      <c r="DF7" s="25">
        <v>100.36</v>
      </c>
      <c r="DG7" s="25">
        <v>100.36</v>
      </c>
      <c r="DH7" s="25">
        <v>57.24</v>
      </c>
      <c r="DI7" s="25">
        <v>58.64</v>
      </c>
      <c r="DJ7" s="25">
        <v>59.42</v>
      </c>
      <c r="DK7" s="25">
        <v>61.69</v>
      </c>
      <c r="DL7" s="25">
        <v>56.13</v>
      </c>
      <c r="DM7" s="25">
        <v>56.48</v>
      </c>
      <c r="DN7" s="25">
        <v>57.5</v>
      </c>
      <c r="DO7" s="25">
        <v>58.52</v>
      </c>
      <c r="DP7" s="25">
        <v>59.51</v>
      </c>
      <c r="DQ7" s="25">
        <v>60.24</v>
      </c>
      <c r="DR7" s="25">
        <v>60.24</v>
      </c>
      <c r="DS7" s="25">
        <v>54.65</v>
      </c>
      <c r="DT7" s="25">
        <v>58.19</v>
      </c>
      <c r="DU7" s="25">
        <v>61.6</v>
      </c>
      <c r="DV7" s="25">
        <v>63.45</v>
      </c>
      <c r="DW7" s="25">
        <v>65.86</v>
      </c>
      <c r="DX7" s="25">
        <v>27.61</v>
      </c>
      <c r="DY7" s="25">
        <v>30.3</v>
      </c>
      <c r="DZ7" s="25">
        <v>31.74</v>
      </c>
      <c r="EA7" s="25">
        <v>32.380000000000003</v>
      </c>
      <c r="EB7" s="25">
        <v>34.479999999999997</v>
      </c>
      <c r="EC7" s="25">
        <v>34.479999999999997</v>
      </c>
      <c r="ED7" s="25">
        <v>1.59</v>
      </c>
      <c r="EE7" s="25">
        <v>1.27</v>
      </c>
      <c r="EF7" s="25">
        <v>1.31</v>
      </c>
      <c r="EG7" s="25">
        <v>1.53</v>
      </c>
      <c r="EH7" s="25">
        <v>1.28</v>
      </c>
      <c r="EI7" s="25">
        <v>0.2</v>
      </c>
      <c r="EJ7" s="25">
        <v>0.32</v>
      </c>
      <c r="EK7" s="25">
        <v>0.28000000000000003</v>
      </c>
      <c r="EL7" s="25">
        <v>0.4</v>
      </c>
      <c r="EM7" s="25">
        <v>0.27</v>
      </c>
      <c r="EN7" s="25">
        <v>0.27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108</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921A598C-1510-4E7A-B366-943F1603E657}"/>
</file>

<file path=customXml/itemProps2.xml><?xml version="1.0" encoding="utf-8"?>
<ds:datastoreItem xmlns:ds="http://schemas.openxmlformats.org/officeDocument/2006/customXml" ds:itemID="{59BB1C57-9379-478F-8744-4E940F36F7E0}"/>
</file>

<file path=customXml/itemProps3.xml><?xml version="1.0" encoding="utf-8"?>
<ds:datastoreItem xmlns:ds="http://schemas.openxmlformats.org/officeDocument/2006/customXml" ds:itemID="{F49D9097-3471-4B54-B2FF-AB49ADF67A6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2025-02-14T05:06:30Z</dcterms:created>
  <dcterms:modified xsi:type="dcterms:W3CDTF">2025-02-14T05:06:50Z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ies>
</file>