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h26020\Desktop\分析修正\"/>
    </mc:Choice>
  </mc:AlternateContent>
  <workbookProtection workbookAlgorithmName="SHA-512" workbookHashValue="K/rt9yv7n7wEa/JvxzblrHAsCZQIgrHh7q0SBL0z2fRwimqo8iapxfWW8WfFyc5gOAijalY+zqGKT+/L/T69og==" workbookSaltValue="dKDjmicEBw90JKYnchCziw=="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<sst xmlns="http://schemas.openxmlformats.org/spreadsheetml/2006/main" count="221" uniqueCount="111">
  <si>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</si>
  <si>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</si>
  <si>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</si>
  <si>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</si>
  <si>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</si>
  <si>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</si>
  <si>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</si>
  <si>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</si>
  <si>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</si>
  <si>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</si>
  <si>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</si>
  <si>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</si>
  <si>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</si>
  <si>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</si>
  <si>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</si>
  <si>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</si>
  <si>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</si>
  <si>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</si>
  <si>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</si>
  <si>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</si>
  <si>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</si>
  <si>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</si>
  <si>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</si>
  <si>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</si>
  <si>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</si>
  <si>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</si>
  <si>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</si>
  <si>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</si>
  <si>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</si>
  <si>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</si>
  <si>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</si>
  <si>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</si>
  <si>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</si>
  <si>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</si>
  <si>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</si>
  <si>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</si>
  <si>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</si>
  <si>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</si>
  <si>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</si>
  <si>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</si>
  <si>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</si>
  <si>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</si>
  <si>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</si>
  <si>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</si>
  <si>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</si>
  <si>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</si>
  <si>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</si>
  <si>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</si>
  <si>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</si>
  <si>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</si>
  <si>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</si>
  <si>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</si>
  <si>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</si>
  <si>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</si>
  <si>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</si>
  <si>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</si>
  <si>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</si>
  <si>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</si>
  <si>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</si>
  <si>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</si>
  <si>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</si>
  <si>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</si>
  <si>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</si>
  <si>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</si>
  <si>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</si>
  <si>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</si>
  <si>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</si>
  <si>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</si>
  <si>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</si>
  <si>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</si>
  <si>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</si>
  <si>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</si>
  <si>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</si>
  <si>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</si>
  <si>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</si>
  <si>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</si>
  <si>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</si>
  <si>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</si>
  <si>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</si>
  <si>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</si>
  <si>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</si>
  <si>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</si>
  <si>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</si>
  <si>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</si>
  <si>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</si>
  <si>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</si>
  <si>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</si>
  <si>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</si>
  <si>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</si>
  <si>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</si>
  <si>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</si>
  <si>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</si>
  <si>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</si>
  <si>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</si>
  <si>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</si>
  <si>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</si>
  <si>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多賀町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</si>
  <si>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</si>
  <si>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</si>
  <si>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</si>
  <si>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</si>
  <si>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</si>
  <si>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</si>
  <si>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</si>
  <si>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</si>
  <si>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</si>
  <si>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</si>
  <si>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</si>
  <si>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管渠については、平成7年より供用開始しており耐用年数を経過していない為、改築更新等は行っていない。
　マンホールポンプ場について、平成27年度に長寿命化計画を策定、平成28年度には計画に則り、更新のための実施設計を行い。平成29年度より設置が古い順に改築更新を行っていく。管渠についても今後は改築等の財源の確保や経営に与える影響等を踏まえた分析を行い、計画的に改築更新等を進めていく必要がる。</t>
    <rPh sb="1" eb="3">
      <t>カンキョ</t>
    </rPh>
    <rPh sb="9" eb="11">
      <t>ヘイセイ</t>
    </rPh>
    <rPh sb="12" eb="13">
      <t>ネン</t>
    </rPh>
    <rPh sb="15" eb="17">
      <t>キョウヨウ</t>
    </rPh>
    <rPh sb="17" eb="19">
      <t>カイシ</t>
    </rPh>
    <rPh sb="23" eb="25">
      <t>タイヨウ</t>
    </rPh>
    <rPh sb="25" eb="27">
      <t>ネンスウ</t>
    </rPh>
    <rPh sb="28" eb="30">
      <t>ケイカ</t>
    </rPh>
    <rPh sb="35" eb="36">
      <t>タメ</t>
    </rPh>
    <rPh sb="37" eb="39">
      <t>カイチク</t>
    </rPh>
    <rPh sb="39" eb="41">
      <t>コウシン</t>
    </rPh>
    <rPh sb="41" eb="42">
      <t>トウ</t>
    </rPh>
    <rPh sb="43" eb="44">
      <t>オコナ</t>
    </rPh>
    <rPh sb="60" eb="61">
      <t>ジョウ</t>
    </rPh>
    <rPh sb="66" eb="68">
      <t>ヘイセイ</t>
    </rPh>
    <rPh sb="70" eb="72">
      <t>ネンド</t>
    </rPh>
    <rPh sb="73" eb="74">
      <t>チョウ</t>
    </rPh>
    <rPh sb="74" eb="77">
      <t>ジュミョウカ</t>
    </rPh>
    <rPh sb="77" eb="79">
      <t>ケイカク</t>
    </rPh>
    <rPh sb="80" eb="82">
      <t>サクテイ</t>
    </rPh>
    <rPh sb="83" eb="85">
      <t>ヘイセイ</t>
    </rPh>
    <rPh sb="87" eb="88">
      <t>ネン</t>
    </rPh>
    <rPh sb="88" eb="89">
      <t>ド</t>
    </rPh>
    <rPh sb="91" eb="93">
      <t>ケイカク</t>
    </rPh>
    <rPh sb="94" eb="95">
      <t>ノット</t>
    </rPh>
    <rPh sb="97" eb="99">
      <t>コウシン</t>
    </rPh>
    <rPh sb="103" eb="105">
      <t>ジッシ</t>
    </rPh>
    <rPh sb="105" eb="107">
      <t>セッケイ</t>
    </rPh>
    <rPh sb="108" eb="109">
      <t>オコナ</t>
    </rPh>
    <rPh sb="111" eb="113">
      <t>ヘイセイ</t>
    </rPh>
    <rPh sb="115" eb="116">
      <t>ネン</t>
    </rPh>
    <rPh sb="116" eb="117">
      <t>ド</t>
    </rPh>
    <rPh sb="119" eb="121">
      <t>セッチ</t>
    </rPh>
    <rPh sb="122" eb="123">
      <t>フル</t>
    </rPh>
    <rPh sb="124" eb="125">
      <t>ジュン</t>
    </rPh>
    <rPh sb="126" eb="128">
      <t>カイチク</t>
    </rPh>
    <rPh sb="128" eb="130">
      <t>コウシン</t>
    </rPh>
    <rPh sb="131" eb="132">
      <t>オコナ</t>
    </rPh>
    <rPh sb="137" eb="139">
      <t>カンキョ</t>
    </rPh>
    <rPh sb="144" eb="146">
      <t>コンゴ</t>
    </rPh>
    <rPh sb="147" eb="149">
      <t>カイチク</t>
    </rPh>
    <rPh sb="149" eb="150">
      <t>トウ</t>
    </rPh>
    <rPh sb="151" eb="153">
      <t>ザイゲン</t>
    </rPh>
    <rPh sb="154" eb="156">
      <t>カクホ</t>
    </rPh>
    <rPh sb="157" eb="159">
      <t>ケイエイ</t>
    </rPh>
    <rPh sb="160" eb="161">
      <t>アタ</t>
    </rPh>
    <rPh sb="163" eb="165">
      <t>エイキョウ</t>
    </rPh>
    <rPh sb="165" eb="166">
      <t>トウ</t>
    </rPh>
    <rPh sb="167" eb="168">
      <t>フ</t>
    </rPh>
    <rPh sb="171" eb="173">
      <t>ブンセキ</t>
    </rPh>
    <rPh sb="174" eb="175">
      <t>オコナ</t>
    </rPh>
    <rPh sb="177" eb="180">
      <t>ケイカクテキ</t>
    </rPh>
    <rPh sb="181" eb="183">
      <t>カイチク</t>
    </rPh>
    <rPh sb="183" eb="185">
      <t>コウシン</t>
    </rPh>
    <rPh sb="185" eb="186">
      <t>トウ</t>
    </rPh>
    <rPh sb="187" eb="188">
      <t>スス</t>
    </rPh>
    <rPh sb="192" eb="194">
      <t>ヒツヨウ</t>
    </rPh>
    <phoneticPr fontId="4"/>
  </si>
  <si>
    <t>　平成31年までは地方債償還金も増加する見込みである。また、不明水に対する流域下水道維持管理負担金は大きな負担となっているため、管渠内のカメラ調査の継続はもとより、住民の方にもできるチェック表等を作成するなどして、不明水の削減に積極的に努める必要がある。
　料金収入については、近年は増加傾向にあるが、今後は節水器具の普及・人口減少など厳しい状況が見込まれる。下水道接続を周知し水洗化率、徴収率の向上を図り、健全な事業運営に努める。</t>
    <rPh sb="9" eb="12">
      <t>チホウサイ</t>
    </rPh>
    <rPh sb="12" eb="14">
      <t>ショウカン</t>
    </rPh>
    <rPh sb="14" eb="15">
      <t>キン</t>
    </rPh>
    <rPh sb="34" eb="35">
      <t>タイ</t>
    </rPh>
    <rPh sb="37" eb="39">
      <t>リュウイキ</t>
    </rPh>
    <rPh sb="39" eb="42">
      <t>ゲスイドウ</t>
    </rPh>
    <rPh sb="42" eb="44">
      <t>イジ</t>
    </rPh>
    <rPh sb="44" eb="46">
      <t>カンリ</t>
    </rPh>
    <rPh sb="46" eb="49">
      <t>フタンキン</t>
    </rPh>
    <rPh sb="50" eb="51">
      <t>オオ</t>
    </rPh>
    <rPh sb="53" eb="55">
      <t>フタン</t>
    </rPh>
    <rPh sb="64" eb="66">
      <t>カンキョ</t>
    </rPh>
    <rPh sb="66" eb="67">
      <t>ナイ</t>
    </rPh>
    <rPh sb="71" eb="73">
      <t>チョウサ</t>
    </rPh>
    <rPh sb="74" eb="76">
      <t>ケイゾク</t>
    </rPh>
    <rPh sb="82" eb="84">
      <t>ジュウミン</t>
    </rPh>
    <rPh sb="85" eb="86">
      <t>カタ</t>
    </rPh>
    <rPh sb="95" eb="96">
      <t>ヒョウ</t>
    </rPh>
    <rPh sb="96" eb="97">
      <t>トウ</t>
    </rPh>
    <rPh sb="98" eb="100">
      <t>サクセイ</t>
    </rPh>
    <rPh sb="114" eb="117">
      <t>セッキョクテキ</t>
    </rPh>
    <rPh sb="194" eb="196">
      <t>チョウシュウ</t>
    </rPh>
    <rPh sb="196" eb="197">
      <t>リツ</t>
    </rPh>
    <rPh sb="204" eb="206">
      <t>ケンゼン</t>
    </rPh>
    <rPh sb="207" eb="209">
      <t>ジギョウ</t>
    </rPh>
    <rPh sb="209" eb="211">
      <t>ウンエイ</t>
    </rPh>
    <rPh sb="212" eb="213">
      <t>ツト</t>
    </rPh>
    <phoneticPr fontId="4"/>
  </si>
  <si>
    <t>　収益的収支比率については、料金収入の増加等により年々上昇しており改善傾向にあるが、依然１００％を割り込んでいることから、維持管理費の削減に取り組んでいく必要がある。
　企業債残高対事業規模比率については、減少傾向であり全体的には類似団体より低い水準で投資規模はほぼ適正であると考えられる。
　経費回収率については、平成２６年度に対しやや減少はしているものの、類似団体と比較しても高い水準ではあるが、今後使用料の増額改定や維持管理費の削減も検討していく必要がある。
　汚水処理原価については､類似団体と比較すると水準は若干下回っているが年々改善方向にある。
　水洗化率については、類似団体と比較し低い水準となってしまっているため、更なる啓発と普及促進に努めなければならない。</t>
    <rPh sb="1" eb="4">
      <t>シュウエキテキ</t>
    </rPh>
    <rPh sb="4" eb="6">
      <t>シュウシ</t>
    </rPh>
    <rPh sb="6" eb="8">
      <t>ヒリツ</t>
    </rPh>
    <rPh sb="14" eb="16">
      <t>リョウキン</t>
    </rPh>
    <rPh sb="16" eb="18">
      <t>シュウニュウ</t>
    </rPh>
    <rPh sb="19" eb="21">
      <t>ゾウカ</t>
    </rPh>
    <rPh sb="21" eb="22">
      <t>トウ</t>
    </rPh>
    <rPh sb="33" eb="35">
      <t>カイゼン</t>
    </rPh>
    <rPh sb="42" eb="44">
      <t>イゼン</t>
    </rPh>
    <rPh sb="49" eb="50">
      <t>ワ</t>
    </rPh>
    <rPh sb="51" eb="52">
      <t>コ</t>
    </rPh>
    <rPh sb="61" eb="63">
      <t>イジ</t>
    </rPh>
    <rPh sb="63" eb="65">
      <t>カンリ</t>
    </rPh>
    <rPh sb="65" eb="66">
      <t>ヒ</t>
    </rPh>
    <rPh sb="67" eb="69">
      <t>サクゲン</t>
    </rPh>
    <rPh sb="70" eb="71">
      <t>ト</t>
    </rPh>
    <rPh sb="72" eb="73">
      <t>ク</t>
    </rPh>
    <rPh sb="77" eb="79">
      <t>ヒツヨウ</t>
    </rPh>
    <rPh sb="85" eb="87">
      <t>キギョウ</t>
    </rPh>
    <rPh sb="87" eb="88">
      <t>サイ</t>
    </rPh>
    <rPh sb="88" eb="90">
      <t>ザンダカ</t>
    </rPh>
    <rPh sb="90" eb="91">
      <t>タイ</t>
    </rPh>
    <rPh sb="91" eb="93">
      <t>ジギョウ</t>
    </rPh>
    <rPh sb="93" eb="95">
      <t>キボ</t>
    </rPh>
    <rPh sb="95" eb="97">
      <t>ヒリツ</t>
    </rPh>
    <rPh sb="103" eb="105">
      <t>ゲンショウ</t>
    </rPh>
    <rPh sb="105" eb="107">
      <t>ケイコウ</t>
    </rPh>
    <rPh sb="110" eb="113">
      <t>ゼンタイテキ</t>
    </rPh>
    <rPh sb="115" eb="117">
      <t>ルイジ</t>
    </rPh>
    <rPh sb="117" eb="119">
      <t>ダンタイ</t>
    </rPh>
    <rPh sb="121" eb="122">
      <t>ヒク</t>
    </rPh>
    <rPh sb="123" eb="125">
      <t>スイジュン</t>
    </rPh>
    <rPh sb="126" eb="128">
      <t>トウシ</t>
    </rPh>
    <rPh sb="128" eb="130">
      <t>キボ</t>
    </rPh>
    <rPh sb="133" eb="135">
      <t>テキセイ</t>
    </rPh>
    <rPh sb="139" eb="140">
      <t>カンガ</t>
    </rPh>
    <rPh sb="147" eb="149">
      <t>ケイヒ</t>
    </rPh>
    <rPh sb="149" eb="151">
      <t>カイシュウ</t>
    </rPh>
    <rPh sb="151" eb="152">
      <t>リツ</t>
    </rPh>
    <rPh sb="158" eb="160">
      <t>ヘイセイ</t>
    </rPh>
    <rPh sb="162" eb="164">
      <t>ネンド</t>
    </rPh>
    <rPh sb="165" eb="166">
      <t>タイ</t>
    </rPh>
    <rPh sb="169" eb="171">
      <t>ゲンショウ</t>
    </rPh>
    <rPh sb="180" eb="182">
      <t>ルイジ</t>
    </rPh>
    <rPh sb="182" eb="184">
      <t>ダンタイ</t>
    </rPh>
    <rPh sb="185" eb="187">
      <t>ヒカク</t>
    </rPh>
    <rPh sb="190" eb="191">
      <t>タカ</t>
    </rPh>
    <rPh sb="192" eb="194">
      <t>スイジュン</t>
    </rPh>
    <rPh sb="200" eb="202">
      <t>コンゴ</t>
    </rPh>
    <rPh sb="202" eb="205">
      <t>シヨウリョウ</t>
    </rPh>
    <rPh sb="206" eb="208">
      <t>ゾウガク</t>
    </rPh>
    <rPh sb="208" eb="210">
      <t>カイテイ</t>
    </rPh>
    <rPh sb="211" eb="213">
      <t>イジ</t>
    </rPh>
    <rPh sb="213" eb="216">
      <t>カンリヒ</t>
    </rPh>
    <rPh sb="217" eb="219">
      <t>サクゲン</t>
    </rPh>
    <rPh sb="220" eb="222">
      <t>ケントウ</t>
    </rPh>
    <rPh sb="226" eb="228">
      <t>ヒツヨウ</t>
    </rPh>
    <rPh sb="234" eb="236">
      <t>オスイ</t>
    </rPh>
    <rPh sb="236" eb="238">
      <t>ショリ</t>
    </rPh>
    <rPh sb="238" eb="240">
      <t>ゲンカ</t>
    </rPh>
    <rPh sb="246" eb="248">
      <t>ルイジ</t>
    </rPh>
    <rPh sb="248" eb="250">
      <t>ダンタイ</t>
    </rPh>
    <rPh sb="251" eb="253">
      <t>ヒカク</t>
    </rPh>
    <rPh sb="256" eb="258">
      <t>スイジュン</t>
    </rPh>
    <rPh sb="259" eb="261">
      <t>ジャッカン</t>
    </rPh>
    <rPh sb="261" eb="263">
      <t>シタマワ</t>
    </rPh>
    <rPh sb="268" eb="270">
      <t>ネンネン</t>
    </rPh>
    <rPh sb="270" eb="272">
      <t>カイゼン</t>
    </rPh>
    <rPh sb="272" eb="274">
      <t>ホウコウ</t>
    </rPh>
    <rPh sb="280" eb="283">
      <t>スイセンカ</t>
    </rPh>
    <rPh sb="283" eb="284">
      <t>リツ</t>
    </rPh>
    <rPh sb="290" eb="292">
      <t>ルイジ</t>
    </rPh>
    <rPh sb="292" eb="294">
      <t>ダンタイ</t>
    </rPh>
    <rPh sb="295" eb="297">
      <t>ヒカク</t>
    </rPh>
    <rPh sb="298" eb="299">
      <t>ヒク</t>
    </rPh>
    <rPh sb="300" eb="302">
      <t>スイジュン</t>
    </rPh>
    <rPh sb="315" eb="316">
      <t>サラ</t>
    </rPh>
    <rPh sb="318" eb="320">
      <t>ケイハツ</t>
    </rPh>
    <rPh sb="321" eb="323">
      <t>フキュウ</t>
    </rPh>
    <rPh sb="323" eb="325">
      <t>ソクシン</t>
    </rPh>
    <rPh sb="326" eb="327">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</si>
</sst>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409248"/>
        <c:axId val="22440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224409248"/>
        <c:axId val="224409640"/>
      </c:lineChart>
      <c:dateAx>
        <c:axId val="224409248"/>
        <c:scaling>
          <c:orientation val="minMax"/>
        </c:scaling>
        <c:delete val="1"/>
        <c:axPos val="b"/>
        <c:numFmt formatCode="ge" sourceLinked="1"/>
        <c:majorTickMark val="none"/>
        <c:minorTickMark val="none"/>
        <c:tickLblPos val="none"/>
        <c:crossAx val="224409640"/>
        <c:crosses val="autoZero"/>
        <c:auto val="1"/>
        <c:lblOffset val="100"/>
        <c:baseTimeUnit val="years"/>
      </c:dateAx>
      <c:valAx>
        <c:axId val="22440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74.75</c:v>
                </c:pt>
                <c:pt idx="1">
                  <c:v>73.11</c:v>
                </c:pt>
                <c:pt idx="2">
                  <c:v>73.58</c:v>
                </c:pt>
                <c:pt idx="3">
                  <c:v>76.83</c:v>
                </c:pt>
                <c:pt idx="4">
                  <c:v>76.83</c:v>
                </c:pt>
              </c:numCache>
            </c:numRef>
          </c:val>
        </c:ser>
        <c:dLbls>
          <c:showLegendKey val="0"/>
          <c:showVal val="0"/>
          <c:showCatName val="0"/>
          <c:showSerName val="0"/>
          <c:showPercent val="0"/>
          <c:showBubbleSize val="0"/>
        </c:dLbls>
        <c:gapWidth val="150"/>
        <c:axId val="225731600"/>
        <c:axId val="22573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225731600"/>
        <c:axId val="225731992"/>
      </c:lineChart>
      <c:dateAx>
        <c:axId val="225731600"/>
        <c:scaling>
          <c:orientation val="minMax"/>
        </c:scaling>
        <c:delete val="1"/>
        <c:axPos val="b"/>
        <c:numFmt formatCode="ge" sourceLinked="1"/>
        <c:majorTickMark val="none"/>
        <c:minorTickMark val="none"/>
        <c:tickLblPos val="none"/>
        <c:crossAx val="225731992"/>
        <c:crosses val="autoZero"/>
        <c:auto val="1"/>
        <c:lblOffset val="100"/>
        <c:baseTimeUnit val="years"/>
      </c:dateAx>
      <c:valAx>
        <c:axId val="22573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3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72.27</c:v>
                </c:pt>
                <c:pt idx="1">
                  <c:v>76.680000000000007</c:v>
                </c:pt>
                <c:pt idx="2">
                  <c:v>77.58</c:v>
                </c:pt>
                <c:pt idx="3">
                  <c:v>78.62</c:v>
                </c:pt>
                <c:pt idx="4">
                  <c:v>79.34</c:v>
                </c:pt>
              </c:numCache>
            </c:numRef>
          </c:val>
        </c:ser>
        <c:dLbls>
          <c:showLegendKey val="0"/>
          <c:showVal val="0"/>
          <c:showCatName val="0"/>
          <c:showSerName val="0"/>
          <c:showPercent val="0"/>
          <c:showBubbleSize val="0"/>
        </c:dLbls>
        <c:gapWidth val="150"/>
        <c:axId val="225554112"/>
        <c:axId val="22555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225554112"/>
        <c:axId val="225553720"/>
      </c:lineChart>
      <c:dateAx>
        <c:axId val="225554112"/>
        <c:scaling>
          <c:orientation val="minMax"/>
        </c:scaling>
        <c:delete val="1"/>
        <c:axPos val="b"/>
        <c:numFmt formatCode="ge" sourceLinked="1"/>
        <c:majorTickMark val="none"/>
        <c:minorTickMark val="none"/>
        <c:tickLblPos val="none"/>
        <c:crossAx val="225553720"/>
        <c:crosses val="autoZero"/>
        <c:auto val="1"/>
        <c:lblOffset val="100"/>
        <c:baseTimeUnit val="years"/>
      </c:dateAx>
      <c:valAx>
        <c:axId val="22555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85.44</c:v>
                </c:pt>
                <c:pt idx="1">
                  <c:v>68.89</c:v>
                </c:pt>
                <c:pt idx="2">
                  <c:v>56.09</c:v>
                </c:pt>
                <c:pt idx="3">
                  <c:v>71.709999999999994</c:v>
                </c:pt>
                <c:pt idx="4">
                  <c:v>82.02</c:v>
                </c:pt>
              </c:numCache>
            </c:numRef>
          </c:val>
        </c:ser>
        <c:dLbls>
          <c:showLegendKey val="0"/>
          <c:showVal val="0"/>
          <c:showCatName val="0"/>
          <c:showSerName val="0"/>
          <c:showPercent val="0"/>
          <c:showBubbleSize val="0"/>
        </c:dLbls>
        <c:gapWidth val="150"/>
        <c:axId val="225008120"/>
        <c:axId val="2250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008120"/>
        <c:axId val="225008512"/>
      </c:lineChart>
      <c:dateAx>
        <c:axId val="225008120"/>
        <c:scaling>
          <c:orientation val="minMax"/>
        </c:scaling>
        <c:delete val="1"/>
        <c:axPos val="b"/>
        <c:numFmt formatCode="ge" sourceLinked="1"/>
        <c:majorTickMark val="none"/>
        <c:minorTickMark val="none"/>
        <c:tickLblPos val="none"/>
        <c:crossAx val="225008512"/>
        <c:crosses val="autoZero"/>
        <c:auto val="1"/>
        <c:lblOffset val="100"/>
        <c:baseTimeUnit val="years"/>
      </c:dateAx>
      <c:valAx>
        <c:axId val="2250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0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009688"/>
        <c:axId val="2250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009688"/>
        <c:axId val="225010080"/>
      </c:lineChart>
      <c:dateAx>
        <c:axId val="225009688"/>
        <c:scaling>
          <c:orientation val="minMax"/>
        </c:scaling>
        <c:delete val="1"/>
        <c:axPos val="b"/>
        <c:numFmt formatCode="ge" sourceLinked="1"/>
        <c:majorTickMark val="none"/>
        <c:minorTickMark val="none"/>
        <c:tickLblPos val="none"/>
        <c:crossAx val="225010080"/>
        <c:crosses val="autoZero"/>
        <c:auto val="1"/>
        <c:lblOffset val="100"/>
        <c:baseTimeUnit val="years"/>
      </c:dateAx>
      <c:valAx>
        <c:axId val="2250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00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552152"/>
        <c:axId val="2255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552152"/>
        <c:axId val="225552544"/>
      </c:lineChart>
      <c:dateAx>
        <c:axId val="225552152"/>
        <c:scaling>
          <c:orientation val="minMax"/>
        </c:scaling>
        <c:delete val="1"/>
        <c:axPos val="b"/>
        <c:numFmt formatCode="ge" sourceLinked="1"/>
        <c:majorTickMark val="none"/>
        <c:minorTickMark val="none"/>
        <c:tickLblPos val="none"/>
        <c:crossAx val="225552544"/>
        <c:crosses val="autoZero"/>
        <c:auto val="1"/>
        <c:lblOffset val="100"/>
        <c:baseTimeUnit val="years"/>
      </c:dateAx>
      <c:valAx>
        <c:axId val="2255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5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555288"/>
        <c:axId val="2255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555288"/>
        <c:axId val="225555680"/>
      </c:lineChart>
      <c:dateAx>
        <c:axId val="225555288"/>
        <c:scaling>
          <c:orientation val="minMax"/>
        </c:scaling>
        <c:delete val="1"/>
        <c:axPos val="b"/>
        <c:numFmt formatCode="ge" sourceLinked="1"/>
        <c:majorTickMark val="none"/>
        <c:minorTickMark val="none"/>
        <c:tickLblPos val="none"/>
        <c:crossAx val="225555680"/>
        <c:crosses val="autoZero"/>
        <c:auto val="1"/>
        <c:lblOffset val="100"/>
        <c:baseTimeUnit val="years"/>
      </c:dateAx>
      <c:valAx>
        <c:axId val="2255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5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644512"/>
        <c:axId val="22564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644512"/>
        <c:axId val="225644904"/>
      </c:lineChart>
      <c:dateAx>
        <c:axId val="225644512"/>
        <c:scaling>
          <c:orientation val="minMax"/>
        </c:scaling>
        <c:delete val="1"/>
        <c:axPos val="b"/>
        <c:numFmt formatCode="ge" sourceLinked="1"/>
        <c:majorTickMark val="none"/>
        <c:minorTickMark val="none"/>
        <c:tickLblPos val="none"/>
        <c:crossAx val="225644904"/>
        <c:crosses val="autoZero"/>
        <c:auto val="1"/>
        <c:lblOffset val="100"/>
        <c:baseTimeUnit val="years"/>
      </c:dateAx>
      <c:valAx>
        <c:axId val="22564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1473.01</c:v>
                </c:pt>
                <c:pt idx="1">
                  <c:v>1332.11</c:v>
                </c:pt>
                <c:pt idx="2">
                  <c:v>1420.14</c:v>
                </c:pt>
                <c:pt idx="3">
                  <c:v>1321.4</c:v>
                </c:pt>
                <c:pt idx="4">
                  <c:v>1158.8</c:v>
                </c:pt>
              </c:numCache>
            </c:numRef>
          </c:val>
        </c:ser>
        <c:dLbls>
          <c:showLegendKey val="0"/>
          <c:showVal val="0"/>
          <c:showCatName val="0"/>
          <c:showSerName val="0"/>
          <c:showPercent val="0"/>
          <c:showBubbleSize val="0"/>
        </c:dLbls>
        <c:gapWidth val="150"/>
        <c:axId val="225646080"/>
        <c:axId val="225646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225646080"/>
        <c:axId val="225646472"/>
      </c:lineChart>
      <c:dateAx>
        <c:axId val="225646080"/>
        <c:scaling>
          <c:orientation val="minMax"/>
        </c:scaling>
        <c:delete val="1"/>
        <c:axPos val="b"/>
        <c:numFmt formatCode="ge" sourceLinked="1"/>
        <c:majorTickMark val="none"/>
        <c:minorTickMark val="none"/>
        <c:tickLblPos val="none"/>
        <c:crossAx val="225646472"/>
        <c:crosses val="autoZero"/>
        <c:auto val="1"/>
        <c:lblOffset val="100"/>
        <c:baseTimeUnit val="years"/>
      </c:dateAx>
      <c:valAx>
        <c:axId val="22564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75.94</c:v>
                </c:pt>
                <c:pt idx="1">
                  <c:v>61.7</c:v>
                </c:pt>
                <c:pt idx="2">
                  <c:v>71.86</c:v>
                </c:pt>
                <c:pt idx="3">
                  <c:v>71.27</c:v>
                </c:pt>
                <c:pt idx="4">
                  <c:v>70.78</c:v>
                </c:pt>
              </c:numCache>
            </c:numRef>
          </c:val>
        </c:ser>
        <c:dLbls>
          <c:showLegendKey val="0"/>
          <c:showVal val="0"/>
          <c:showCatName val="0"/>
          <c:showSerName val="0"/>
          <c:showPercent val="0"/>
          <c:showBubbleSize val="0"/>
        </c:dLbls>
        <c:gapWidth val="150"/>
        <c:axId val="225728856"/>
        <c:axId val="2257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225728856"/>
        <c:axId val="225729248"/>
      </c:lineChart>
      <c:dateAx>
        <c:axId val="225728856"/>
        <c:scaling>
          <c:orientation val="minMax"/>
        </c:scaling>
        <c:delete val="1"/>
        <c:axPos val="b"/>
        <c:numFmt formatCode="ge" sourceLinked="1"/>
        <c:majorTickMark val="none"/>
        <c:minorTickMark val="none"/>
        <c:tickLblPos val="none"/>
        <c:crossAx val="225729248"/>
        <c:crosses val="autoZero"/>
        <c:auto val="1"/>
        <c:lblOffset val="100"/>
        <c:baseTimeUnit val="years"/>
      </c:dateAx>
      <c:valAx>
        <c:axId val="2257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2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229.39</c:v>
                </c:pt>
                <c:pt idx="1">
                  <c:v>286.60000000000002</c:v>
                </c:pt>
                <c:pt idx="2">
                  <c:v>246.22</c:v>
                </c:pt>
                <c:pt idx="3">
                  <c:v>254.98</c:v>
                </c:pt>
                <c:pt idx="4">
                  <c:v>259.83</c:v>
                </c:pt>
              </c:numCache>
            </c:numRef>
          </c:val>
        </c:ser>
        <c:dLbls>
          <c:showLegendKey val="0"/>
          <c:showVal val="0"/>
          <c:showCatName val="0"/>
          <c:showSerName val="0"/>
          <c:showPercent val="0"/>
          <c:showBubbleSize val="0"/>
        </c:dLbls>
        <c:gapWidth val="150"/>
        <c:axId val="225644120"/>
        <c:axId val="22573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225644120"/>
        <c:axId val="225730424"/>
      </c:lineChart>
      <c:dateAx>
        <c:axId val="225644120"/>
        <c:scaling>
          <c:orientation val="minMax"/>
        </c:scaling>
        <c:delete val="1"/>
        <c:axPos val="b"/>
        <c:numFmt formatCode="ge" sourceLinked="1"/>
        <c:majorTickMark val="none"/>
        <c:minorTickMark val="none"/>
        <c:tickLblPos val="none"/>
        <c:crossAx val="225730424"/>
        <c:crosses val="autoZero"/>
        <c:auto val="1"/>
        <c:lblOffset val="100"/>
        <c:baseTimeUnit val="years"/>
      </c:dateAx>
      <c:valAx>
        <c:axId val="22573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4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 zoomScaleNormal="100" workbookViewId="0">
      <selection activeCell="CE38" sqref="CE3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多賀町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7683</v>
      </c>
      <c r="AM8" s="64"/>
      <c r="AN8" s="64"/>
      <c r="AO8" s="64"/>
      <c r="AP8" s="64"/>
      <c r="AQ8" s="64"/>
      <c r="AR8" s="64"/>
      <c r="AS8" s="64"/>
      <c r="AT8" s="63">
        <f>データ!S6</f>
        <v>135.77000000000001</v>
      </c>
      <c r="AU8" s="63"/>
      <c r="AV8" s="63"/>
      <c r="AW8" s="63"/>
      <c r="AX8" s="63"/>
      <c r="AY8" s="63"/>
      <c r="AZ8" s="63"/>
      <c r="BA8" s="63"/>
      <c r="BB8" s="63">
        <f>データ!T6</f>
        <v>56.59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24.72</v>
      </c>
      <c r="Q10" s="63"/>
      <c r="R10" s="63"/>
      <c r="S10" s="63"/>
      <c r="T10" s="63"/>
      <c r="U10" s="63"/>
      <c r="V10" s="63"/>
      <c r="W10" s="63">
        <f>データ!P6</f>
        <v>84.55</v>
      </c>
      <c r="X10" s="63"/>
      <c r="Y10" s="63"/>
      <c r="Z10" s="63"/>
      <c r="AA10" s="63"/>
      <c r="AB10" s="63"/>
      <c r="AC10" s="63"/>
      <c r="AD10" s="64">
        <f>データ!Q6</f>
        <v>2700</v>
      </c>
      <c r="AE10" s="64"/>
      <c r="AF10" s="64"/>
      <c r="AG10" s="64"/>
      <c r="AH10" s="64"/>
      <c r="AI10" s="64"/>
      <c r="AJ10" s="64"/>
      <c r="AK10" s="2"/>
      <c r="AL10" s="64">
        <f>データ!U6</f>
        <v>1893</v>
      </c>
      <c r="AM10" s="64"/>
      <c r="AN10" s="64"/>
      <c r="AO10" s="64"/>
      <c r="AP10" s="64"/>
      <c r="AQ10" s="64"/>
      <c r="AR10" s="64"/>
      <c r="AS10" s="64"/>
      <c r="AT10" s="63">
        <f>データ!V6</f>
        <v>1.2</v>
      </c>
      <c r="AU10" s="63"/>
      <c r="AV10" s="63"/>
      <c r="AW10" s="63"/>
      <c r="AX10" s="63"/>
      <c r="AY10" s="63"/>
      <c r="AZ10" s="63"/>
      <c r="BA10" s="63"/>
      <c r="BB10" s="63">
        <f>データ!W6</f>
        <v>1577.5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B81ZyFemzHIb0JBbHfsVOKrL4RSQRptNEpD9H9k3OT6ovjp1p/FhE7fb5sM/ZVwYrpx3d9n74ubv/idnXjhChQ==" saltValue="ecuupNbgfCENc9XDsBCi5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D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254436</v>
      </c>
      <c r="D6" s="31">
        <f t="shared" si="3"/>
        <v>47</v>
      </c>
      <c r="E6" s="31">
        <f t="shared" si="3"/>
        <v>17</v>
      </c>
      <c r="F6" s="31">
        <f t="shared" si="3"/>
        <v>4</v>
      </c>
      <c r="G6" s="31">
        <f t="shared" si="3"/>
        <v>0</v>
      </c>
      <c r="H6" s="31" t="str">
        <f t="shared" si="3"/>
        <v>滋賀県　多賀町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24.72</v>
      </c>
      <c r="P6" s="32">
        <f t="shared" si="3"/>
        <v>84.55</v>
      </c>
      <c r="Q6" s="32">
        <f t="shared" si="3"/>
        <v>2700</v>
      </c>
      <c r="R6" s="32">
        <f t="shared" si="3"/>
        <v>7683</v>
      </c>
      <c r="S6" s="32">
        <f t="shared" si="3"/>
        <v>135.77000000000001</v>
      </c>
      <c r="T6" s="32">
        <f t="shared" si="3"/>
        <v>56.59</v>
      </c>
      <c r="U6" s="32">
        <f t="shared" si="3"/>
        <v>1893</v>
      </c>
      <c r="V6" s="32">
        <f t="shared" si="3"/>
        <v>1.2</v>
      </c>
      <c r="W6" s="32">
        <f t="shared" si="3"/>
        <v>1577.5</v>
      </c>
      <c r="X6" s="33">
        <f>IF(X7="",NA(),X7)</f>
        <v>85.44</v>
      </c>
      <c r="Y6" s="33">
        <f t="shared" ref="Y6:AG6" si="4">IF(Y7="",NA(),Y7)</f>
        <v>68.89</v>
      </c>
      <c r="Z6" s="33">
        <f t="shared" si="4"/>
        <v>56.09</v>
      </c>
      <c r="AA6" s="33">
        <f t="shared" si="4"/>
        <v>71.709999999999994</v>
      </c>
      <c r="AB6" s="33">
        <f t="shared" si="4"/>
        <v>82.02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1473.01</v>
      </c>
      <c r="BF6" s="33">
        <f t="shared" ref="BF6:BN6" si="7">IF(BF7="",NA(),BF7)</f>
        <v>1332.11</v>
      </c>
      <c r="BG6" s="33">
        <f t="shared" si="7"/>
        <v>1420.14</v>
      </c>
      <c r="BH6" s="33">
        <f t="shared" si="7"/>
        <v>1321.4</v>
      </c>
      <c r="BI6" s="33">
        <f t="shared" si="7"/>
        <v>1158.8</v>
      </c>
      <c r="BJ6" s="33">
        <f t="shared" si="7"/>
        <v>1764.87</v>
      </c>
      <c r="BK6" s="33">
        <f t="shared" si="7"/>
        <v>1622.51</v>
      </c>
      <c r="BL6" s="33">
        <f t="shared" si="7"/>
        <v>1569.13</v>
      </c>
      <c r="BM6" s="33">
        <f t="shared" si="7"/>
        <v>1436</v>
      </c>
      <c r="BN6" s="33">
        <f t="shared" si="7"/>
        <v>1434.89</v>
      </c>
      <c r="BO6" s="32" t="str">
        <f>IF(BO7="","",IF(BO7="-","【-】","【"&amp;SUBSTITUTE(TEXT(BO7,"#,##0.00"),"-","△")&amp;"】"))</f>
        <v>【1,457.06】</v>
      </c>
      <c r="BP6" s="33">
        <f>IF(BP7="",NA(),BP7)</f>
        <v>75.94</v>
      </c>
      <c r="BQ6" s="33">
        <f t="shared" ref="BQ6:BY6" si="8">IF(BQ7="",NA(),BQ7)</f>
        <v>61.7</v>
      </c>
      <c r="BR6" s="33">
        <f t="shared" si="8"/>
        <v>71.86</v>
      </c>
      <c r="BS6" s="33">
        <f t="shared" si="8"/>
        <v>71.27</v>
      </c>
      <c r="BT6" s="33">
        <f t="shared" si="8"/>
        <v>70.78</v>
      </c>
      <c r="BU6" s="33">
        <f t="shared" si="8"/>
        <v>60.75</v>
      </c>
      <c r="BV6" s="33">
        <f t="shared" si="8"/>
        <v>62.83</v>
      </c>
      <c r="BW6" s="33">
        <f t="shared" si="8"/>
        <v>64.63</v>
      </c>
      <c r="BX6" s="33">
        <f t="shared" si="8"/>
        <v>66.56</v>
      </c>
      <c r="BY6" s="33">
        <f t="shared" si="8"/>
        <v>66.22</v>
      </c>
      <c r="BZ6" s="32" t="str">
        <f>IF(BZ7="","",IF(BZ7="-","【-】","【"&amp;SUBSTITUTE(TEXT(BZ7,"#,##0.00"),"-","△")&amp;"】"))</f>
        <v>【64.73】</v>
      </c>
      <c r="CA6" s="33">
        <f>IF(CA7="",NA(),CA7)</f>
        <v>229.39</v>
      </c>
      <c r="CB6" s="33">
        <f t="shared" ref="CB6:CJ6" si="9">IF(CB7="",NA(),CB7)</f>
        <v>286.60000000000002</v>
      </c>
      <c r="CC6" s="33">
        <f t="shared" si="9"/>
        <v>246.22</v>
      </c>
      <c r="CD6" s="33">
        <f t="shared" si="9"/>
        <v>254.98</v>
      </c>
      <c r="CE6" s="33">
        <f t="shared" si="9"/>
        <v>259.83</v>
      </c>
      <c r="CF6" s="33">
        <f t="shared" si="9"/>
        <v>256</v>
      </c>
      <c r="CG6" s="33">
        <f t="shared" si="9"/>
        <v>250.43</v>
      </c>
      <c r="CH6" s="33">
        <f t="shared" si="9"/>
        <v>245.75</v>
      </c>
      <c r="CI6" s="33">
        <f t="shared" si="9"/>
        <v>244.29</v>
      </c>
      <c r="CJ6" s="33">
        <f t="shared" si="9"/>
        <v>246.72</v>
      </c>
      <c r="CK6" s="32" t="str">
        <f>IF(CK7="","",IF(CK7="-","【-】","【"&amp;SUBSTITUTE(TEXT(CK7,"#,##0.00"),"-","△")&amp;"】"))</f>
        <v>【250.25】</v>
      </c>
      <c r="CL6" s="33">
        <f>IF(CL7="",NA(),CL7)</f>
        <v>74.75</v>
      </c>
      <c r="CM6" s="33">
        <f t="shared" ref="CM6:CU6" si="10">IF(CM7="",NA(),CM7)</f>
        <v>73.11</v>
      </c>
      <c r="CN6" s="33">
        <f t="shared" si="10"/>
        <v>73.58</v>
      </c>
      <c r="CO6" s="33">
        <f t="shared" si="10"/>
        <v>76.83</v>
      </c>
      <c r="CP6" s="33">
        <f t="shared" si="10"/>
        <v>76.83</v>
      </c>
      <c r="CQ6" s="33">
        <f t="shared" si="10"/>
        <v>41.59</v>
      </c>
      <c r="CR6" s="33">
        <f t="shared" si="10"/>
        <v>42.31</v>
      </c>
      <c r="CS6" s="33">
        <f t="shared" si="10"/>
        <v>43.65</v>
      </c>
      <c r="CT6" s="33">
        <f t="shared" si="10"/>
        <v>43.58</v>
      </c>
      <c r="CU6" s="33">
        <f t="shared" si="10"/>
        <v>41.35</v>
      </c>
      <c r="CV6" s="32" t="str">
        <f>IF(CV7="","",IF(CV7="-","【-】","【"&amp;SUBSTITUTE(TEXT(CV7,"#,##0.00"),"-","△")&amp;"】"))</f>
        <v>【40.31】</v>
      </c>
      <c r="CW6" s="33">
        <f>IF(CW7="",NA(),CW7)</f>
        <v>72.27</v>
      </c>
      <c r="CX6" s="33">
        <f t="shared" ref="CX6:DF6" si="11">IF(CX7="",NA(),CX7)</f>
        <v>76.680000000000007</v>
      </c>
      <c r="CY6" s="33">
        <f t="shared" si="11"/>
        <v>77.58</v>
      </c>
      <c r="CZ6" s="33">
        <f t="shared" si="11"/>
        <v>78.62</v>
      </c>
      <c r="DA6" s="33">
        <f t="shared" si="11"/>
        <v>79.34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254436</v>
      </c>
      <c r="D7" s="35">
        <v>47</v>
      </c>
      <c r="E7" s="35">
        <v>17</v>
      </c>
      <c r="F7" s="35">
        <v>4</v>
      </c>
      <c r="G7" s="35">
        <v>0</v>
      </c>
      <c r="H7" s="35" t="s">
        <v>96</v>
      </c>
      <c r="I7" s="35" t="s">
        <v>97</v>
      </c>
      <c r="J7" s="35" t="s">
        <v>98</v>
      </c>
      <c r="K7" s="35" t="s">
        <v>99</v>
      </c>
      <c r="L7" s="35" t="s">
        <v>100</v>
      </c>
      <c r="M7" s="36" t="s">
        <v>101</v>
      </c>
      <c r="N7" s="36" t="s">
        <v>102</v>
      </c>
      <c r="O7" s="36">
        <v>24.72</v>
      </c>
      <c r="P7" s="36">
        <v>84.55</v>
      </c>
      <c r="Q7" s="36">
        <v>2700</v>
      </c>
      <c r="R7" s="36">
        <v>7683</v>
      </c>
      <c r="S7" s="36">
        <v>135.77000000000001</v>
      </c>
      <c r="T7" s="36">
        <v>56.59</v>
      </c>
      <c r="U7" s="36">
        <v>1893</v>
      </c>
      <c r="V7" s="36">
        <v>1.2</v>
      </c>
      <c r="W7" s="36">
        <v>1577.5</v>
      </c>
      <c r="X7" s="36">
        <v>85.44</v>
      </c>
      <c r="Y7" s="36">
        <v>68.89</v>
      </c>
      <c r="Z7" s="36">
        <v>56.09</v>
      </c>
      <c r="AA7" s="36">
        <v>71.709999999999994</v>
      </c>
      <c r="AB7" s="36">
        <v>82.02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1473.01</v>
      </c>
      <c r="BF7" s="36">
        <v>1332.11</v>
      </c>
      <c r="BG7" s="36">
        <v>1420.14</v>
      </c>
      <c r="BH7" s="36">
        <v>1321.4</v>
      </c>
      <c r="BI7" s="36">
        <v>1158.8</v>
      </c>
      <c r="BJ7" s="36">
        <v>1764.87</v>
      </c>
      <c r="BK7" s="36">
        <v>1622.51</v>
      </c>
      <c r="BL7" s="36">
        <v>1569.13</v>
      </c>
      <c r="BM7" s="36">
        <v>1436</v>
      </c>
      <c r="BN7" s="36">
        <v>1434.89</v>
      </c>
      <c r="BO7" s="36">
        <v>1457.06</v>
      </c>
      <c r="BP7" s="36">
        <v>75.94</v>
      </c>
      <c r="BQ7" s="36">
        <v>61.7</v>
      </c>
      <c r="BR7" s="36">
        <v>71.86</v>
      </c>
      <c r="BS7" s="36">
        <v>71.27</v>
      </c>
      <c r="BT7" s="36">
        <v>70.78</v>
      </c>
      <c r="BU7" s="36">
        <v>60.75</v>
      </c>
      <c r="BV7" s="36">
        <v>62.83</v>
      </c>
      <c r="BW7" s="36">
        <v>64.63</v>
      </c>
      <c r="BX7" s="36">
        <v>66.56</v>
      </c>
      <c r="BY7" s="36">
        <v>66.22</v>
      </c>
      <c r="BZ7" s="36">
        <v>64.73</v>
      </c>
      <c r="CA7" s="36">
        <v>229.39</v>
      </c>
      <c r="CB7" s="36">
        <v>286.60000000000002</v>
      </c>
      <c r="CC7" s="36">
        <v>246.22</v>
      </c>
      <c r="CD7" s="36">
        <v>254.98</v>
      </c>
      <c r="CE7" s="36">
        <v>259.83</v>
      </c>
      <c r="CF7" s="36">
        <v>256</v>
      </c>
      <c r="CG7" s="36">
        <v>250.43</v>
      </c>
      <c r="CH7" s="36">
        <v>245.75</v>
      </c>
      <c r="CI7" s="36">
        <v>244.29</v>
      </c>
      <c r="CJ7" s="36">
        <v>246.72</v>
      </c>
      <c r="CK7" s="36">
        <v>250.25</v>
      </c>
      <c r="CL7" s="36">
        <v>74.75</v>
      </c>
      <c r="CM7" s="36">
        <v>73.11</v>
      </c>
      <c r="CN7" s="36">
        <v>73.58</v>
      </c>
      <c r="CO7" s="36">
        <v>76.83</v>
      </c>
      <c r="CP7" s="36">
        <v>76.83</v>
      </c>
      <c r="CQ7" s="36">
        <v>41.59</v>
      </c>
      <c r="CR7" s="36">
        <v>42.31</v>
      </c>
      <c r="CS7" s="36">
        <v>43.65</v>
      </c>
      <c r="CT7" s="36">
        <v>43.58</v>
      </c>
      <c r="CU7" s="36">
        <v>41.35</v>
      </c>
      <c r="CV7" s="36">
        <v>40.31</v>
      </c>
      <c r="CW7" s="36">
        <v>72.27</v>
      </c>
      <c r="CX7" s="36">
        <v>76.680000000000007</v>
      </c>
      <c r="CY7" s="36">
        <v>77.58</v>
      </c>
      <c r="CZ7" s="36">
        <v>78.62</v>
      </c>
      <c r="DA7" s="36">
        <v>79.34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多賀町役場</cp:lastModifiedBy>
  <dcterms:created xsi:type="dcterms:W3CDTF">2017-02-08T03:02:24Z</dcterms:created>
  <dcterms:modified xsi:type="dcterms:W3CDTF">2017-02-22T05:53:04Z</dcterms:modified>
  <cp:category/>
</cp:coreProperties>
</file>