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<sst xmlns="http://schemas.openxmlformats.org/spreadsheetml/2006/main" count="221" uniqueCount="111">
  <si>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</si>
  <si>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</si>
  <si>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</si>
  <si>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</si>
  <si>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</si>
  <si>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</si>
  <si>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</si>
  <si>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</si>
  <si>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</si>
  <si>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</si>
  <si>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</si>
  <si>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</si>
  <si>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</si>
  <si>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</si>
  <si>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</si>
  <si>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</si>
  <si>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</si>
  <si>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</si>
  <si>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</si>
  <si>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</si>
  <si>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</si>
  <si>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</si>
  <si>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</si>
  <si>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</si>
  <si>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</si>
  <si>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</si>
  <si>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</si>
  <si>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</si>
  <si>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</si>
  <si>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</si>
  <si>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</si>
  <si>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</si>
  <si>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</si>
  <si>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</si>
  <si>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</si>
  <si>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</si>
  <si>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</si>
  <si>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</si>
  <si>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</si>
  <si>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</si>
  <si>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</si>
  <si>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</si>
  <si>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</si>
  <si>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</si>
  <si>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</si>
  <si>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</si>
  <si>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</si>
  <si>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</si>
  <si>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</si>
  <si>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</si>
  <si>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</si>
  <si>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</si>
  <si>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</si>
  <si>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</si>
  <si>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</si>
  <si>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</si>
  <si>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</si>
  <si>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</si>
  <si>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</si>
  <si>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</si>
  <si>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</si>
  <si>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</si>
  <si>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</si>
  <si>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</si>
  <si>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</si>
  <si>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</si>
  <si>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</si>
  <si>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</si>
  <si>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</si>
  <si>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</si>
  <si>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</si>
  <si>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</si>
  <si>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</si>
  <si>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</si>
  <si>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</si>
  <si>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</si>
  <si>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</si>
  <si>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</si>
  <si>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</si>
  <si>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</si>
  <si>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</si>
  <si>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</si>
  <si>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</si>
  <si>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</si>
  <si>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</si>
  <si>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</si>
  <si>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</si>
  <si>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</si>
  <si>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</si>
  <si>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</si>
  <si>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</si>
  <si>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</si>
  <si>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</si>
  <si>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</si>
  <si>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</si>
  <si>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</si>
  <si>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愛荘町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</si>
  <si>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</si>
  <si>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</si>
  <si>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</si>
  <si>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</si>
  <si>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</si>
  <si>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</si>
  <si>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</si>
  <si>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</si>
  <si>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</si>
  <si>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</si>
  <si>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</si>
  <si>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当町において、現時点で老朽化した管渠は無く、更新した管渠がないため、管渠改善率は0％となっている。</t>
    <phoneticPr fontId="4"/>
  </si>
  <si>
    <t>下水道事業により借り入れた企業債の償還金が多額であり、収益的収支比率が100％を大きく下回っている。収入においても一般会計からの繰入金に頼っている状況である。企業債の残高が多額であるため、企業債残高対事業規模比率が高いが、経年比較において年々比率が低くなってきているように、当町においてほぼ下水道整備が終了していることから今後増額することはないと考える。また、有収水量が年々増加していることから使用料収入が増加しているが、使用料で回収すべき経費である汚水処理費が使用料で賄えていないことから、経費回収率は伸びているが、100％を下回っている状況である。汚水処理原価は全国平均や類似団体平均値より低いが、さらに汚水処理原価を下げるために有収水量を増加させることが必要であるので下水道未接続世帯に対し、接続を啓発する。</t>
    <rPh sb="161" eb="163">
      <t>コンゴ</t>
    </rPh>
    <rPh sb="163" eb="165">
      <t>ゾウガク</t>
    </rPh>
    <rPh sb="173" eb="174">
      <t>カンガ</t>
    </rPh>
    <phoneticPr fontId="4"/>
  </si>
  <si>
    <t xml:space="preserve">・下水道事業の経営基盤強化と財政マネジメントの向上に取り組むため、平成28年度に「経営戦略」を策定する。
・平成31年度に地方公営企業法を適用する予定であり、適用することにより、現在の資産や負債、コストなどの全体像を把握する。その後、将来にわたって安定的に事業を継続していくための、中長期的な基本計画である「経営戦略」の見直しを行う。
・法適用後、適正な使用料を算定し、使用料の改定を考えることにより、使用料収入の確保に努める必要がある。
・公共用水域の水質保全や使用料収入の増加の観点から水洗化率を向上させるために未接続世帯に広報や啓発を行う。
・使用料収入の増加のために、有収水量の多い企業等に対し、公共下水道への接続を啓発していく。
</t>
    <rPh sb="1" eb="4">
      <t>ゲスイドウ</t>
    </rPh>
    <rPh sb="4" eb="6">
      <t>ジギョウ</t>
    </rPh>
    <rPh sb="33" eb="35">
      <t>ヘイセイ</t>
    </rPh>
    <rPh sb="37" eb="3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</si>
</sst>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849856"/>
        <c:axId val="69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9849856"/>
        <c:axId val="69851776"/>
      </c:lineChart>
      <c:dateAx>
        <c:axId val="69849856"/>
        <c:scaling>
          <c:orientation val="minMax"/>
        </c:scaling>
        <c:delete val="1"/>
        <c:axPos val="b"/>
        <c:numFmt formatCode="ge" sourceLinked="1"/>
        <c:majorTickMark val="none"/>
        <c:minorTickMark val="none"/>
        <c:tickLblPos val="none"/>
        <c:crossAx val="69851776"/>
        <c:crosses val="autoZero"/>
        <c:auto val="1"/>
        <c:lblOffset val="100"/>
        <c:baseTimeUnit val="years"/>
      </c:dateAx>
      <c:valAx>
        <c:axId val="69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72.5</c:v>
                </c:pt>
                <c:pt idx="1">
                  <c:v>73.099999999999994</c:v>
                </c:pt>
                <c:pt idx="2">
                  <c:v>73.599999999999994</c:v>
                </c:pt>
                <c:pt idx="3">
                  <c:v>76.83</c:v>
                </c:pt>
                <c:pt idx="4">
                  <c:v>76.819999999999993</c:v>
                </c:pt>
              </c:numCache>
            </c:numRef>
          </c:val>
        </c:ser>
        <c:dLbls>
          <c:showLegendKey val="0"/>
          <c:showVal val="0"/>
          <c:showCatName val="0"/>
          <c:showSerName val="0"/>
          <c:showPercent val="0"/>
          <c:showBubbleSize val="0"/>
        </c:dLbls>
        <c:gapWidth val="150"/>
        <c:axId val="75441280"/>
        <c:axId val="754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75441280"/>
        <c:axId val="75443200"/>
      </c:lineChart>
      <c:dateAx>
        <c:axId val="75441280"/>
        <c:scaling>
          <c:orientation val="minMax"/>
        </c:scaling>
        <c:delete val="1"/>
        <c:axPos val="b"/>
        <c:numFmt formatCode="ge" sourceLinked="1"/>
        <c:majorTickMark val="none"/>
        <c:minorTickMark val="none"/>
        <c:tickLblPos val="none"/>
        <c:crossAx val="75443200"/>
        <c:crosses val="autoZero"/>
        <c:auto val="1"/>
        <c:lblOffset val="100"/>
        <c:baseTimeUnit val="years"/>
      </c:dateAx>
      <c:valAx>
        <c:axId val="754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85.81</c:v>
                </c:pt>
                <c:pt idx="1">
                  <c:v>87.2</c:v>
                </c:pt>
                <c:pt idx="2">
                  <c:v>88.29</c:v>
                </c:pt>
                <c:pt idx="3">
                  <c:v>89.04</c:v>
                </c:pt>
                <c:pt idx="4">
                  <c:v>89.92</c:v>
                </c:pt>
              </c:numCache>
            </c:numRef>
          </c:val>
        </c:ser>
        <c:dLbls>
          <c:showLegendKey val="0"/>
          <c:showVal val="0"/>
          <c:showCatName val="0"/>
          <c:showSerName val="0"/>
          <c:showPercent val="0"/>
          <c:showBubbleSize val="0"/>
        </c:dLbls>
        <c:gapWidth val="150"/>
        <c:axId val="75490048"/>
        <c:axId val="754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75490048"/>
        <c:axId val="75491968"/>
      </c:lineChart>
      <c:dateAx>
        <c:axId val="75490048"/>
        <c:scaling>
          <c:orientation val="minMax"/>
        </c:scaling>
        <c:delete val="1"/>
        <c:axPos val="b"/>
        <c:numFmt formatCode="ge" sourceLinked="1"/>
        <c:majorTickMark val="none"/>
        <c:minorTickMark val="none"/>
        <c:tickLblPos val="none"/>
        <c:crossAx val="75491968"/>
        <c:crosses val="autoZero"/>
        <c:auto val="1"/>
        <c:lblOffset val="100"/>
        <c:baseTimeUnit val="years"/>
      </c:dateAx>
      <c:valAx>
        <c:axId val="754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62.29</c:v>
                </c:pt>
                <c:pt idx="1">
                  <c:v>65.12</c:v>
                </c:pt>
                <c:pt idx="2">
                  <c:v>66.95</c:v>
                </c:pt>
                <c:pt idx="3">
                  <c:v>66.3</c:v>
                </c:pt>
                <c:pt idx="4">
                  <c:v>67.39</c:v>
                </c:pt>
              </c:numCache>
            </c:numRef>
          </c:val>
        </c:ser>
        <c:dLbls>
          <c:showLegendKey val="0"/>
          <c:showVal val="0"/>
          <c:showCatName val="0"/>
          <c:showSerName val="0"/>
          <c:showPercent val="0"/>
          <c:showBubbleSize val="0"/>
        </c:dLbls>
        <c:gapWidth val="150"/>
        <c:axId val="70295936"/>
        <c:axId val="70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295936"/>
        <c:axId val="70297856"/>
      </c:lineChart>
      <c:dateAx>
        <c:axId val="70295936"/>
        <c:scaling>
          <c:orientation val="minMax"/>
        </c:scaling>
        <c:delete val="1"/>
        <c:axPos val="b"/>
        <c:numFmt formatCode="ge" sourceLinked="1"/>
        <c:majorTickMark val="none"/>
        <c:minorTickMark val="none"/>
        <c:tickLblPos val="none"/>
        <c:crossAx val="70297856"/>
        <c:crosses val="autoZero"/>
        <c:auto val="1"/>
        <c:lblOffset val="100"/>
        <c:baseTimeUnit val="years"/>
      </c:dateAx>
      <c:valAx>
        <c:axId val="70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340608"/>
        <c:axId val="703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340608"/>
        <c:axId val="70342528"/>
      </c:lineChart>
      <c:dateAx>
        <c:axId val="70340608"/>
        <c:scaling>
          <c:orientation val="minMax"/>
        </c:scaling>
        <c:delete val="1"/>
        <c:axPos val="b"/>
        <c:numFmt formatCode="ge" sourceLinked="1"/>
        <c:majorTickMark val="none"/>
        <c:minorTickMark val="none"/>
        <c:tickLblPos val="none"/>
        <c:crossAx val="70342528"/>
        <c:crosses val="autoZero"/>
        <c:auto val="1"/>
        <c:lblOffset val="100"/>
        <c:baseTimeUnit val="years"/>
      </c:dateAx>
      <c:valAx>
        <c:axId val="703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372736"/>
        <c:axId val="703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372736"/>
        <c:axId val="70379008"/>
      </c:lineChart>
      <c:dateAx>
        <c:axId val="70372736"/>
        <c:scaling>
          <c:orientation val="minMax"/>
        </c:scaling>
        <c:delete val="1"/>
        <c:axPos val="b"/>
        <c:numFmt formatCode="ge" sourceLinked="1"/>
        <c:majorTickMark val="none"/>
        <c:minorTickMark val="none"/>
        <c:tickLblPos val="none"/>
        <c:crossAx val="70379008"/>
        <c:crosses val="autoZero"/>
        <c:auto val="1"/>
        <c:lblOffset val="100"/>
        <c:baseTimeUnit val="years"/>
      </c:dateAx>
      <c:valAx>
        <c:axId val="703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481408"/>
        <c:axId val="704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481408"/>
        <c:axId val="70483328"/>
      </c:lineChart>
      <c:dateAx>
        <c:axId val="70481408"/>
        <c:scaling>
          <c:orientation val="minMax"/>
        </c:scaling>
        <c:delete val="1"/>
        <c:axPos val="b"/>
        <c:numFmt formatCode="ge" sourceLinked="1"/>
        <c:majorTickMark val="none"/>
        <c:minorTickMark val="none"/>
        <c:tickLblPos val="none"/>
        <c:crossAx val="70483328"/>
        <c:crosses val="autoZero"/>
        <c:auto val="1"/>
        <c:lblOffset val="100"/>
        <c:baseTimeUnit val="years"/>
      </c:dateAx>
      <c:valAx>
        <c:axId val="704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78432"/>
        <c:axId val="74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78432"/>
        <c:axId val="74980352"/>
      </c:lineChart>
      <c:dateAx>
        <c:axId val="74978432"/>
        <c:scaling>
          <c:orientation val="minMax"/>
        </c:scaling>
        <c:delete val="1"/>
        <c:axPos val="b"/>
        <c:numFmt formatCode="ge" sourceLinked="1"/>
        <c:majorTickMark val="none"/>
        <c:minorTickMark val="none"/>
        <c:tickLblPos val="none"/>
        <c:crossAx val="74980352"/>
        <c:crosses val="autoZero"/>
        <c:auto val="1"/>
        <c:lblOffset val="100"/>
        <c:baseTimeUnit val="years"/>
      </c:dateAx>
      <c:valAx>
        <c:axId val="74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2250.75</c:v>
                </c:pt>
                <c:pt idx="1">
                  <c:v>1568.76</c:v>
                </c:pt>
                <c:pt idx="2">
                  <c:v>1377.6</c:v>
                </c:pt>
                <c:pt idx="3">
                  <c:v>1298.77</c:v>
                </c:pt>
                <c:pt idx="4">
                  <c:v>1144.03</c:v>
                </c:pt>
              </c:numCache>
            </c:numRef>
          </c:val>
        </c:ser>
        <c:dLbls>
          <c:showLegendKey val="0"/>
          <c:showVal val="0"/>
          <c:showCatName val="0"/>
          <c:showSerName val="0"/>
          <c:showPercent val="0"/>
          <c:showBubbleSize val="0"/>
        </c:dLbls>
        <c:gapWidth val="150"/>
        <c:axId val="74992256"/>
        <c:axId val="75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74992256"/>
        <c:axId val="75027200"/>
      </c:lineChart>
      <c:dateAx>
        <c:axId val="74992256"/>
        <c:scaling>
          <c:orientation val="minMax"/>
        </c:scaling>
        <c:delete val="1"/>
        <c:axPos val="b"/>
        <c:numFmt formatCode="ge" sourceLinked="1"/>
        <c:majorTickMark val="none"/>
        <c:minorTickMark val="none"/>
        <c:tickLblPos val="none"/>
        <c:crossAx val="75027200"/>
        <c:crosses val="autoZero"/>
        <c:auto val="1"/>
        <c:lblOffset val="100"/>
        <c:baseTimeUnit val="years"/>
      </c:dateAx>
      <c:valAx>
        <c:axId val="75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59.88</c:v>
                </c:pt>
                <c:pt idx="1">
                  <c:v>64.86</c:v>
                </c:pt>
                <c:pt idx="2">
                  <c:v>68.92</c:v>
                </c:pt>
                <c:pt idx="3">
                  <c:v>71.489999999999995</c:v>
                </c:pt>
                <c:pt idx="4">
                  <c:v>72.83</c:v>
                </c:pt>
              </c:numCache>
            </c:numRef>
          </c:val>
        </c:ser>
        <c:dLbls>
          <c:showLegendKey val="0"/>
          <c:showVal val="0"/>
          <c:showCatName val="0"/>
          <c:showSerName val="0"/>
          <c:showPercent val="0"/>
          <c:showBubbleSize val="0"/>
        </c:dLbls>
        <c:gapWidth val="150"/>
        <c:axId val="75061504"/>
        <c:axId val="750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75061504"/>
        <c:axId val="75067776"/>
      </c:lineChart>
      <c:dateAx>
        <c:axId val="75061504"/>
        <c:scaling>
          <c:orientation val="minMax"/>
        </c:scaling>
        <c:delete val="1"/>
        <c:axPos val="b"/>
        <c:numFmt formatCode="ge" sourceLinked="1"/>
        <c:majorTickMark val="none"/>
        <c:minorTickMark val="none"/>
        <c:tickLblPos val="none"/>
        <c:crossAx val="75067776"/>
        <c:crosses val="autoZero"/>
        <c:auto val="1"/>
        <c:lblOffset val="100"/>
        <c:baseTimeUnit val="years"/>
      </c:dateAx>
      <c:valAx>
        <c:axId val="750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219.84</c:v>
                </c:pt>
                <c:pt idx="1">
                  <c:v>211.9</c:v>
                </c:pt>
                <c:pt idx="2">
                  <c:v>209.26</c:v>
                </c:pt>
                <c:pt idx="3">
                  <c:v>208.17</c:v>
                </c:pt>
                <c:pt idx="4">
                  <c:v>206.68</c:v>
                </c:pt>
              </c:numCache>
            </c:numRef>
          </c:val>
        </c:ser>
        <c:dLbls>
          <c:showLegendKey val="0"/>
          <c:showVal val="0"/>
          <c:showCatName val="0"/>
          <c:showSerName val="0"/>
          <c:showPercent val="0"/>
          <c:showBubbleSize val="0"/>
        </c:dLbls>
        <c:gapWidth val="150"/>
        <c:axId val="75089408"/>
        <c:axId val="75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75089408"/>
        <c:axId val="75091328"/>
      </c:lineChart>
      <c:dateAx>
        <c:axId val="75089408"/>
        <c:scaling>
          <c:orientation val="minMax"/>
        </c:scaling>
        <c:delete val="1"/>
        <c:axPos val="b"/>
        <c:numFmt formatCode="ge" sourceLinked="1"/>
        <c:majorTickMark val="none"/>
        <c:minorTickMark val="none"/>
        <c:tickLblPos val="none"/>
        <c:crossAx val="75091328"/>
        <c:crosses val="autoZero"/>
        <c:auto val="1"/>
        <c:lblOffset val="100"/>
        <c:baseTimeUnit val="years"/>
      </c:dateAx>
      <c:valAx>
        <c:axId val="75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2" zoomScaleNormal="100" workbookViewId="0">
      <selection activeCell="BR86" sqref="BR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愛荘町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21217</v>
      </c>
      <c r="AM8" s="47"/>
      <c r="AN8" s="47"/>
      <c r="AO8" s="47"/>
      <c r="AP8" s="47"/>
      <c r="AQ8" s="47"/>
      <c r="AR8" s="47"/>
      <c r="AS8" s="47"/>
      <c r="AT8" s="43">
        <f>データ!S6</f>
        <v>37.97</v>
      </c>
      <c r="AU8" s="43"/>
      <c r="AV8" s="43"/>
      <c r="AW8" s="43"/>
      <c r="AX8" s="43"/>
      <c r="AY8" s="43"/>
      <c r="AZ8" s="43"/>
      <c r="BA8" s="43"/>
      <c r="BB8" s="43">
        <f>データ!T6</f>
        <v>558.78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99.11</v>
      </c>
      <c r="Q10" s="43"/>
      <c r="R10" s="43"/>
      <c r="S10" s="43"/>
      <c r="T10" s="43"/>
      <c r="U10" s="43"/>
      <c r="V10" s="43"/>
      <c r="W10" s="43">
        <f>データ!P6</f>
        <v>85.08</v>
      </c>
      <c r="X10" s="43"/>
      <c r="Y10" s="43"/>
      <c r="Z10" s="43"/>
      <c r="AA10" s="43"/>
      <c r="AB10" s="43"/>
      <c r="AC10" s="43"/>
      <c r="AD10" s="47">
        <f>データ!Q6</f>
        <v>2592</v>
      </c>
      <c r="AE10" s="47"/>
      <c r="AF10" s="47"/>
      <c r="AG10" s="47"/>
      <c r="AH10" s="47"/>
      <c r="AI10" s="47"/>
      <c r="AJ10" s="47"/>
      <c r="AK10" s="2"/>
      <c r="AL10" s="47">
        <f>データ!U6</f>
        <v>21000</v>
      </c>
      <c r="AM10" s="47"/>
      <c r="AN10" s="47"/>
      <c r="AO10" s="47"/>
      <c r="AP10" s="47"/>
      <c r="AQ10" s="47"/>
      <c r="AR10" s="47"/>
      <c r="AS10" s="47"/>
      <c r="AT10" s="43">
        <f>データ!V6</f>
        <v>9.0500000000000007</v>
      </c>
      <c r="AU10" s="43"/>
      <c r="AV10" s="43"/>
      <c r="AW10" s="43"/>
      <c r="AX10" s="43"/>
      <c r="AY10" s="43"/>
      <c r="AZ10" s="43"/>
      <c r="BA10" s="43"/>
      <c r="BB10" s="43">
        <f>データ!W6</f>
        <v>2320.44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254258</v>
      </c>
      <c r="D6" s="31">
        <f t="shared" si="3"/>
        <v>47</v>
      </c>
      <c r="E6" s="31">
        <f t="shared" si="3"/>
        <v>17</v>
      </c>
      <c r="F6" s="31">
        <f t="shared" si="3"/>
        <v>4</v>
      </c>
      <c r="G6" s="31">
        <f t="shared" si="3"/>
        <v>0</v>
      </c>
      <c r="H6" s="31" t="str">
        <f t="shared" si="3"/>
        <v>滋賀県　愛荘町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99.11</v>
      </c>
      <c r="P6" s="32">
        <f t="shared" si="3"/>
        <v>85.08</v>
      </c>
      <c r="Q6" s="32">
        <f t="shared" si="3"/>
        <v>2592</v>
      </c>
      <c r="R6" s="32">
        <f t="shared" si="3"/>
        <v>21217</v>
      </c>
      <c r="S6" s="32">
        <f t="shared" si="3"/>
        <v>37.97</v>
      </c>
      <c r="T6" s="32">
        <f t="shared" si="3"/>
        <v>558.78</v>
      </c>
      <c r="U6" s="32">
        <f t="shared" si="3"/>
        <v>21000</v>
      </c>
      <c r="V6" s="32">
        <f t="shared" si="3"/>
        <v>9.0500000000000007</v>
      </c>
      <c r="W6" s="32">
        <f t="shared" si="3"/>
        <v>2320.44</v>
      </c>
      <c r="X6" s="33">
        <f>IF(X7="",NA(),X7)</f>
        <v>62.29</v>
      </c>
      <c r="Y6" s="33">
        <f t="shared" ref="Y6:AG6" si="4">IF(Y7="",NA(),Y7)</f>
        <v>65.12</v>
      </c>
      <c r="Z6" s="33">
        <f t="shared" si="4"/>
        <v>66.95</v>
      </c>
      <c r="AA6" s="33">
        <f t="shared" si="4"/>
        <v>66.3</v>
      </c>
      <c r="AB6" s="33">
        <f t="shared" si="4"/>
        <v>67.39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2250.75</v>
      </c>
      <c r="BF6" s="33">
        <f t="shared" ref="BF6:BN6" si="7">IF(BF7="",NA(),BF7)</f>
        <v>1568.76</v>
      </c>
      <c r="BG6" s="33">
        <f t="shared" si="7"/>
        <v>1377.6</v>
      </c>
      <c r="BH6" s="33">
        <f t="shared" si="7"/>
        <v>1298.77</v>
      </c>
      <c r="BI6" s="33">
        <f t="shared" si="7"/>
        <v>1144.03</v>
      </c>
      <c r="BJ6" s="33">
        <f t="shared" si="7"/>
        <v>1835.56</v>
      </c>
      <c r="BK6" s="33">
        <f t="shared" si="7"/>
        <v>1622.51</v>
      </c>
      <c r="BL6" s="33">
        <f t="shared" si="7"/>
        <v>1569.13</v>
      </c>
      <c r="BM6" s="33">
        <f t="shared" si="7"/>
        <v>1436</v>
      </c>
      <c r="BN6" s="33">
        <f t="shared" si="7"/>
        <v>1434.89</v>
      </c>
      <c r="BO6" s="32" t="str">
        <f>IF(BO7="","",IF(BO7="-","【-】","【"&amp;SUBSTITUTE(TEXT(BO7,"#,##0.00"),"-","△")&amp;"】"))</f>
        <v>【1,457.06】</v>
      </c>
      <c r="BP6" s="33">
        <f>IF(BP7="",NA(),BP7)</f>
        <v>59.88</v>
      </c>
      <c r="BQ6" s="33">
        <f t="shared" ref="BQ6:BY6" si="8">IF(BQ7="",NA(),BQ7)</f>
        <v>64.86</v>
      </c>
      <c r="BR6" s="33">
        <f t="shared" si="8"/>
        <v>68.92</v>
      </c>
      <c r="BS6" s="33">
        <f t="shared" si="8"/>
        <v>71.489999999999995</v>
      </c>
      <c r="BT6" s="33">
        <f t="shared" si="8"/>
        <v>72.83</v>
      </c>
      <c r="BU6" s="33">
        <f t="shared" si="8"/>
        <v>52.89</v>
      </c>
      <c r="BV6" s="33">
        <f t="shared" si="8"/>
        <v>62.83</v>
      </c>
      <c r="BW6" s="33">
        <f t="shared" si="8"/>
        <v>64.63</v>
      </c>
      <c r="BX6" s="33">
        <f t="shared" si="8"/>
        <v>66.56</v>
      </c>
      <c r="BY6" s="33">
        <f t="shared" si="8"/>
        <v>66.22</v>
      </c>
      <c r="BZ6" s="32" t="str">
        <f>IF(BZ7="","",IF(BZ7="-","【-】","【"&amp;SUBSTITUTE(TEXT(BZ7,"#,##0.00"),"-","△")&amp;"】"))</f>
        <v>【64.73】</v>
      </c>
      <c r="CA6" s="33">
        <f>IF(CA7="",NA(),CA7)</f>
        <v>219.84</v>
      </c>
      <c r="CB6" s="33">
        <f t="shared" ref="CB6:CJ6" si="9">IF(CB7="",NA(),CB7)</f>
        <v>211.9</v>
      </c>
      <c r="CC6" s="33">
        <f t="shared" si="9"/>
        <v>209.26</v>
      </c>
      <c r="CD6" s="33">
        <f t="shared" si="9"/>
        <v>208.17</v>
      </c>
      <c r="CE6" s="33">
        <f t="shared" si="9"/>
        <v>206.68</v>
      </c>
      <c r="CF6" s="33">
        <f t="shared" si="9"/>
        <v>300.52</v>
      </c>
      <c r="CG6" s="33">
        <f t="shared" si="9"/>
        <v>250.43</v>
      </c>
      <c r="CH6" s="33">
        <f t="shared" si="9"/>
        <v>245.75</v>
      </c>
      <c r="CI6" s="33">
        <f t="shared" si="9"/>
        <v>244.29</v>
      </c>
      <c r="CJ6" s="33">
        <f t="shared" si="9"/>
        <v>246.72</v>
      </c>
      <c r="CK6" s="32" t="str">
        <f>IF(CK7="","",IF(CK7="-","【-】","【"&amp;SUBSTITUTE(TEXT(CK7,"#,##0.00"),"-","△")&amp;"】"))</f>
        <v>【250.25】</v>
      </c>
      <c r="CL6" s="33">
        <f>IF(CL7="",NA(),CL7)</f>
        <v>72.5</v>
      </c>
      <c r="CM6" s="33">
        <f t="shared" ref="CM6:CU6" si="10">IF(CM7="",NA(),CM7)</f>
        <v>73.099999999999994</v>
      </c>
      <c r="CN6" s="33">
        <f t="shared" si="10"/>
        <v>73.599999999999994</v>
      </c>
      <c r="CO6" s="33">
        <f t="shared" si="10"/>
        <v>76.83</v>
      </c>
      <c r="CP6" s="33">
        <f t="shared" si="10"/>
        <v>76.819999999999993</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85.81</v>
      </c>
      <c r="CX6" s="33">
        <f t="shared" ref="CX6:DF6" si="11">IF(CX7="",NA(),CX7)</f>
        <v>87.2</v>
      </c>
      <c r="CY6" s="33">
        <f t="shared" si="11"/>
        <v>88.29</v>
      </c>
      <c r="CZ6" s="33">
        <f t="shared" si="11"/>
        <v>89.04</v>
      </c>
      <c r="DA6" s="33">
        <f t="shared" si="11"/>
        <v>89.92</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254258</v>
      </c>
      <c r="D7" s="35">
        <v>47</v>
      </c>
      <c r="E7" s="35">
        <v>17</v>
      </c>
      <c r="F7" s="35">
        <v>4</v>
      </c>
      <c r="G7" s="35">
        <v>0</v>
      </c>
      <c r="H7" s="35" t="s">
        <v>96</v>
      </c>
      <c r="I7" s="35" t="s">
        <v>97</v>
      </c>
      <c r="J7" s="35" t="s">
        <v>98</v>
      </c>
      <c r="K7" s="35" t="s">
        <v>99</v>
      </c>
      <c r="L7" s="35" t="s">
        <v>100</v>
      </c>
      <c r="M7" s="36" t="s">
        <v>101</v>
      </c>
      <c r="N7" s="36" t="s">
        <v>102</v>
      </c>
      <c r="O7" s="36">
        <v>99.11</v>
      </c>
      <c r="P7" s="36">
        <v>85.08</v>
      </c>
      <c r="Q7" s="36">
        <v>2592</v>
      </c>
      <c r="R7" s="36">
        <v>21217</v>
      </c>
      <c r="S7" s="36">
        <v>37.97</v>
      </c>
      <c r="T7" s="36">
        <v>558.78</v>
      </c>
      <c r="U7" s="36">
        <v>21000</v>
      </c>
      <c r="V7" s="36">
        <v>9.0500000000000007</v>
      </c>
      <c r="W7" s="36">
        <v>2320.44</v>
      </c>
      <c r="X7" s="36">
        <v>62.29</v>
      </c>
      <c r="Y7" s="36">
        <v>65.12</v>
      </c>
      <c r="Z7" s="36">
        <v>66.95</v>
      </c>
      <c r="AA7" s="36">
        <v>66.3</v>
      </c>
      <c r="AB7" s="36">
        <v>67.39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2250.75</v>
      </c>
      <c r="BF7" s="36">
        <v>1568.76</v>
      </c>
      <c r="BG7" s="36">
        <v>1377.6</v>
      </c>
      <c r="BH7" s="36">
        <v>1298.77</v>
      </c>
      <c r="BI7" s="36">
        <v>1144.03</v>
      </c>
      <c r="BJ7" s="36">
        <v>1835.56</v>
      </c>
      <c r="BK7" s="36">
        <v>1622.51</v>
      </c>
      <c r="BL7" s="36">
        <v>1569.13</v>
      </c>
      <c r="BM7" s="36">
        <v>1436</v>
      </c>
      <c r="BN7" s="36">
        <v>1434.89</v>
      </c>
      <c r="BO7" s="36">
        <v>1457.06</v>
      </c>
      <c r="BP7" s="36">
        <v>59.88</v>
      </c>
      <c r="BQ7" s="36">
        <v>64.86</v>
      </c>
      <c r="BR7" s="36">
        <v>68.92</v>
      </c>
      <c r="BS7" s="36">
        <v>71.489999999999995</v>
      </c>
      <c r="BT7" s="36">
        <v>72.83</v>
      </c>
      <c r="BU7" s="36">
        <v>52.89</v>
      </c>
      <c r="BV7" s="36">
        <v>62.83</v>
      </c>
      <c r="BW7" s="36">
        <v>64.63</v>
      </c>
      <c r="BX7" s="36">
        <v>66.56</v>
      </c>
      <c r="BY7" s="36">
        <v>66.22</v>
      </c>
      <c r="BZ7" s="36">
        <v>64.73</v>
      </c>
      <c r="CA7" s="36">
        <v>219.84</v>
      </c>
      <c r="CB7" s="36">
        <v>211.9</v>
      </c>
      <c r="CC7" s="36">
        <v>209.26</v>
      </c>
      <c r="CD7" s="36">
        <v>208.17</v>
      </c>
      <c r="CE7" s="36">
        <v>206.68</v>
      </c>
      <c r="CF7" s="36">
        <v>300.52</v>
      </c>
      <c r="CG7" s="36">
        <v>250.43</v>
      </c>
      <c r="CH7" s="36">
        <v>245.75</v>
      </c>
      <c r="CI7" s="36">
        <v>244.29</v>
      </c>
      <c r="CJ7" s="36">
        <v>246.72</v>
      </c>
      <c r="CK7" s="36">
        <v>250.25</v>
      </c>
      <c r="CL7" s="36">
        <v>72.5</v>
      </c>
      <c r="CM7" s="36">
        <v>73.099999999999994</v>
      </c>
      <c r="CN7" s="36">
        <v>73.599999999999994</v>
      </c>
      <c r="CO7" s="36">
        <v>76.83</v>
      </c>
      <c r="CP7" s="36">
        <v>76.819999999999993</v>
      </c>
      <c r="CQ7" s="36">
        <v>36.799999999999997</v>
      </c>
      <c r="CR7" s="36">
        <v>42.31</v>
      </c>
      <c r="CS7" s="36">
        <v>43.65</v>
      </c>
      <c r="CT7" s="36">
        <v>43.58</v>
      </c>
      <c r="CU7" s="36">
        <v>41.35</v>
      </c>
      <c r="CV7" s="36">
        <v>40.31</v>
      </c>
      <c r="CW7" s="36">
        <v>85.81</v>
      </c>
      <c r="CX7" s="36">
        <v>87.2</v>
      </c>
      <c r="CY7" s="36">
        <v>88.29</v>
      </c>
      <c r="CZ7" s="36">
        <v>89.04</v>
      </c>
      <c r="DA7" s="36">
        <v>89.92</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cp:lastModifiedBy>
  <dcterms:created xsi:type="dcterms:W3CDTF">2017-02-08T03:02:21Z</dcterms:created>
  <dcterms:modified xsi:type="dcterms:W3CDTF">2017-02-21T03:02:04Z</dcterms:modified>
  <cp:category/>
</cp:coreProperties>
</file>