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AlgorithmName="SHA-512" workbookHashValue="kc6iQT03eN8lsTyIyclokwlpA47B2ei+n74YiAs6atRT7TnJS+hNK7VHxhzukWULOSdWEkFIhqDTIivE4lZ74w==" workbookSaltValue="7019unJnXYkfxL+BHpmCJg=="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<sst xmlns="http://schemas.openxmlformats.org/spreadsheetml/2006/main" count="221" uniqueCount="111">
  <si>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</si>
  <si>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</si>
  <si>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</si>
  <si>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</si>
  <si>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</si>
  <si>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</si>
  <si>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</si>
  <si>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</si>
  <si>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</si>
  <si>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</si>
  <si>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</si>
  <si>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</si>
  <si>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</si>
  <si>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</si>
  <si>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</si>
  <si>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</si>
  <si>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</si>
  <si>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</si>
  <si>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</si>
  <si>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</si>
  <si>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</si>
  <si>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</si>
  <si>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</si>
  <si>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</si>
  <si>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</si>
  <si>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</si>
  <si>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</si>
  <si>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</si>
  <si>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</si>
  <si>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</si>
  <si>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</si>
  <si>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</si>
  <si>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</si>
  <si>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</si>
  <si>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</si>
  <si>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</si>
  <si>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</si>
  <si>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</si>
  <si>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</si>
  <si>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</si>
  <si>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</si>
  <si>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</si>
  <si>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</si>
  <si>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</si>
  <si>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</si>
  <si>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</si>
  <si>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</si>
  <si>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</si>
  <si>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</si>
  <si>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</si>
  <si>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</si>
  <si>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</si>
  <si>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</si>
  <si>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</si>
  <si>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</si>
  <si>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</si>
  <si>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</si>
  <si>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</si>
  <si>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</si>
  <si>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</si>
  <si>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</si>
  <si>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</si>
  <si>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</si>
  <si>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</si>
  <si>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</si>
  <si>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</si>
  <si>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</si>
  <si>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</si>
  <si>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</si>
  <si>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</si>
  <si>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</si>
  <si>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</si>
  <si>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</si>
  <si>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</si>
  <si>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</si>
  <si>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</si>
  <si>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</si>
  <si>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</si>
  <si>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</si>
  <si>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</si>
  <si>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</si>
  <si>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</si>
  <si>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</si>
  <si>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</si>
  <si>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</si>
  <si>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</si>
  <si>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</si>
  <si>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</si>
  <si>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</si>
  <si>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</si>
  <si>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</si>
  <si>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</si>
  <si>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</si>
  <si>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</si>
  <si>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</si>
  <si>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</si>
  <si>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日野町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</si>
  <si>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</si>
  <si>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</si>
  <si>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</si>
  <si>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</si>
  <si>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</si>
  <si>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</si>
  <si>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</si>
  <si>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</si>
  <si>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</si>
  <si>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</si>
  <si>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</si>
  <si>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管渠の全てが塩ビ管であることから現時点では更新を行っていない。
　今後は、処理施設、マンホール、ポンプ施設の調査・点検を行い、改修を計画的に進める。</t>
    <rPh sb="1" eb="2">
      <t>カン</t>
    </rPh>
    <rPh sb="2" eb="3">
      <t>キョ</t>
    </rPh>
    <rPh sb="4" eb="5">
      <t>スベ</t>
    </rPh>
    <rPh sb="7" eb="8">
      <t>エン</t>
    </rPh>
    <rPh sb="9" eb="10">
      <t>カン</t>
    </rPh>
    <rPh sb="17" eb="20">
      <t>ゲンジテン</t>
    </rPh>
    <rPh sb="22" eb="24">
      <t>コウシン</t>
    </rPh>
    <rPh sb="25" eb="26">
      <t>オコナ</t>
    </rPh>
    <rPh sb="34" eb="36">
      <t>コンゴ</t>
    </rPh>
    <rPh sb="38" eb="40">
      <t>ショリ</t>
    </rPh>
    <rPh sb="40" eb="42">
      <t>シセツ</t>
    </rPh>
    <rPh sb="52" eb="54">
      <t>シセツ</t>
    </rPh>
    <rPh sb="55" eb="57">
      <t>チョウサ</t>
    </rPh>
    <rPh sb="58" eb="60">
      <t>テンケン</t>
    </rPh>
    <rPh sb="61" eb="62">
      <t>オコナ</t>
    </rPh>
    <rPh sb="64" eb="66">
      <t>カイシュウ</t>
    </rPh>
    <rPh sb="67" eb="70">
      <t>ケイカクテキ</t>
    </rPh>
    <rPh sb="71" eb="72">
      <t>スス</t>
    </rPh>
    <phoneticPr fontId="4"/>
  </si>
  <si>
    <t>　事業費の内、企業債の返済割合が大きいなか、収益的収支比率の値が100%を大きく下回っている。比率をあげていくためには使用料の増収対策等が必然となっている。
　今後は処理施設等の維持管理・修繕を計画的に進めるとともに、経営改善のための取り組みが必要でになってくる。
　</t>
    <rPh sb="1" eb="4">
      <t>ジギョウヒ</t>
    </rPh>
    <rPh sb="5" eb="6">
      <t>ウチ</t>
    </rPh>
    <rPh sb="7" eb="9">
      <t>キギョウ</t>
    </rPh>
    <rPh sb="9" eb="10">
      <t>サイ</t>
    </rPh>
    <rPh sb="11" eb="13">
      <t>ヘンサイ</t>
    </rPh>
    <rPh sb="13" eb="15">
      <t>ワリアイ</t>
    </rPh>
    <rPh sb="16" eb="17">
      <t>オオ</t>
    </rPh>
    <rPh sb="22" eb="24">
      <t>シュウエキ</t>
    </rPh>
    <rPh sb="24" eb="25">
      <t>テキ</t>
    </rPh>
    <rPh sb="25" eb="27">
      <t>シュウシ</t>
    </rPh>
    <rPh sb="27" eb="29">
      <t>ヒリツ</t>
    </rPh>
    <rPh sb="30" eb="31">
      <t>アタイ</t>
    </rPh>
    <rPh sb="37" eb="38">
      <t>オオ</t>
    </rPh>
    <rPh sb="40" eb="42">
      <t>シタマワ</t>
    </rPh>
    <rPh sb="47" eb="49">
      <t>ヒリツ</t>
    </rPh>
    <rPh sb="59" eb="61">
      <t>シヨウ</t>
    </rPh>
    <rPh sb="61" eb="62">
      <t>リョウ</t>
    </rPh>
    <rPh sb="63" eb="65">
      <t>ゾウシュウ</t>
    </rPh>
    <rPh sb="65" eb="68">
      <t>タイサクトウ</t>
    </rPh>
    <rPh sb="69" eb="71">
      <t>ヒツゼン</t>
    </rPh>
    <rPh sb="80" eb="82">
      <t>コンゴ</t>
    </rPh>
    <rPh sb="83" eb="85">
      <t>ショリ</t>
    </rPh>
    <rPh sb="85" eb="87">
      <t>シセツ</t>
    </rPh>
    <rPh sb="87" eb="88">
      <t>トウ</t>
    </rPh>
    <rPh sb="89" eb="91">
      <t>イジ</t>
    </rPh>
    <rPh sb="91" eb="93">
      <t>カンリ</t>
    </rPh>
    <rPh sb="94" eb="96">
      <t>シュウゼン</t>
    </rPh>
    <rPh sb="97" eb="99">
      <t>ケイカク</t>
    </rPh>
    <rPh sb="99" eb="100">
      <t>テキ</t>
    </rPh>
    <rPh sb="101" eb="102">
      <t>スス</t>
    </rPh>
    <rPh sb="109" eb="111">
      <t>ケイエイ</t>
    </rPh>
    <rPh sb="111" eb="113">
      <t>カイゼン</t>
    </rPh>
    <rPh sb="117" eb="118">
      <t>ト</t>
    </rPh>
    <rPh sb="119" eb="120">
      <t>ク</t>
    </rPh>
    <rPh sb="122" eb="124">
      <t>ヒツヨウ</t>
    </rPh>
    <phoneticPr fontId="4"/>
  </si>
  <si>
    <t>　汚水処理原価は類似団体平均より低い数値であり、経費回収率は類似団体平均や全国平均を上回っているものの、60%程度の数値に留まり、収益的収支比率も50%程度となっている。
　水洗化率が98%を超えていることから、新たな収入が見込めないことを考えると、使用料の見直しが必要となっている。</t>
    <rPh sb="1" eb="3">
      <t>オスイ</t>
    </rPh>
    <rPh sb="3" eb="5">
      <t>ショリ</t>
    </rPh>
    <rPh sb="5" eb="7">
      <t>ゲンカ</t>
    </rPh>
    <rPh sb="8" eb="10">
      <t>ルイジ</t>
    </rPh>
    <rPh sb="10" eb="12">
      <t>ダンタイ</t>
    </rPh>
    <rPh sb="12" eb="14">
      <t>ヘイキン</t>
    </rPh>
    <rPh sb="16" eb="17">
      <t>ヒク</t>
    </rPh>
    <rPh sb="18" eb="20">
      <t>スウチ</t>
    </rPh>
    <rPh sb="24" eb="26">
      <t>ケイヒ</t>
    </rPh>
    <rPh sb="26" eb="29">
      <t>カイシュウリツ</t>
    </rPh>
    <rPh sb="30" eb="32">
      <t>ルイジ</t>
    </rPh>
    <rPh sb="32" eb="34">
      <t>ダンタイ</t>
    </rPh>
    <rPh sb="34" eb="36">
      <t>ヘイキン</t>
    </rPh>
    <rPh sb="37" eb="39">
      <t>ゼンコク</t>
    </rPh>
    <rPh sb="39" eb="41">
      <t>ヘイキン</t>
    </rPh>
    <rPh sb="42" eb="44">
      <t>ウワマワ</t>
    </rPh>
    <rPh sb="55" eb="57">
      <t>テイド</t>
    </rPh>
    <rPh sb="58" eb="60">
      <t>スウチ</t>
    </rPh>
    <rPh sb="61" eb="62">
      <t>トド</t>
    </rPh>
    <rPh sb="65" eb="68">
      <t>シュウエキテキ</t>
    </rPh>
    <rPh sb="68" eb="70">
      <t>シュウシ</t>
    </rPh>
    <rPh sb="70" eb="72">
      <t>ヒリツ</t>
    </rPh>
    <rPh sb="76" eb="78">
      <t>テイド</t>
    </rPh>
    <rPh sb="87" eb="90">
      <t>スイセンカ</t>
    </rPh>
    <rPh sb="90" eb="91">
      <t>リツ</t>
    </rPh>
    <rPh sb="96" eb="97">
      <t>コ</t>
    </rPh>
    <rPh sb="106" eb="107">
      <t>アラ</t>
    </rPh>
    <rPh sb="109" eb="111">
      <t>シュウニュウ</t>
    </rPh>
    <rPh sb="112" eb="114">
      <t>ミコ</t>
    </rPh>
    <rPh sb="120" eb="121">
      <t>カンガ</t>
    </rPh>
    <rPh sb="125" eb="127">
      <t>シヨウ</t>
    </rPh>
    <rPh sb="127" eb="128">
      <t>リョウ</t>
    </rPh>
    <rPh sb="129" eb="131">
      <t>ミナオ</t>
    </rPh>
    <rPh sb="133" eb="1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</si>
</sst>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242176"/>
        <c:axId val="802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0242176"/>
        <c:axId val="80244096"/>
      </c:lineChart>
      <c:dateAx>
        <c:axId val="80242176"/>
        <c:scaling>
          <c:orientation val="minMax"/>
        </c:scaling>
        <c:delete val="1"/>
        <c:axPos val="b"/>
        <c:numFmt formatCode="ge" sourceLinked="1"/>
        <c:majorTickMark val="none"/>
        <c:minorTickMark val="none"/>
        <c:tickLblPos val="none"/>
        <c:crossAx val="80244096"/>
        <c:crosses val="autoZero"/>
        <c:auto val="1"/>
        <c:lblOffset val="100"/>
        <c:baseTimeUnit val="years"/>
      </c:dateAx>
      <c:valAx>
        <c:axId val="802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2421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82.33</c:v>
                </c:pt>
                <c:pt idx="1">
                  <c:v>82.33</c:v>
                </c:pt>
                <c:pt idx="2">
                  <c:v>82.33</c:v>
                </c:pt>
                <c:pt idx="3">
                  <c:v>82.33</c:v>
                </c:pt>
                <c:pt idx="4">
                  <c:v>82.33</c:v>
                </c:pt>
              </c:numCache>
            </c:numRef>
          </c:val>
        </c:ser>
        <c:dLbls>
          <c:showLegendKey val="0"/>
          <c:showVal val="0"/>
          <c:showCatName val="0"/>
          <c:showSerName val="0"/>
          <c:showPercent val="0"/>
          <c:showBubbleSize val="0"/>
        </c:dLbls>
        <c:gapWidth val="150"/>
        <c:axId val="78317440"/>
        <c:axId val="783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78317440"/>
        <c:axId val="78336000"/>
      </c:lineChart>
      <c:dateAx>
        <c:axId val="78317440"/>
        <c:scaling>
          <c:orientation val="minMax"/>
        </c:scaling>
        <c:delete val="1"/>
        <c:axPos val="b"/>
        <c:numFmt formatCode="ge" sourceLinked="1"/>
        <c:majorTickMark val="none"/>
        <c:minorTickMark val="none"/>
        <c:tickLblPos val="none"/>
        <c:crossAx val="78336000"/>
        <c:crosses val="autoZero"/>
        <c:auto val="1"/>
        <c:lblOffset val="100"/>
        <c:baseTimeUnit val="years"/>
      </c:dateAx>
      <c:valAx>
        <c:axId val="783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97.2</c:v>
                </c:pt>
                <c:pt idx="1">
                  <c:v>97.17</c:v>
                </c:pt>
                <c:pt idx="2">
                  <c:v>97.88</c:v>
                </c:pt>
                <c:pt idx="3">
                  <c:v>98.19</c:v>
                </c:pt>
                <c:pt idx="4">
                  <c:v>98.17</c:v>
                </c:pt>
              </c:numCache>
            </c:numRef>
          </c:val>
        </c:ser>
        <c:dLbls>
          <c:showLegendKey val="0"/>
          <c:showVal val="0"/>
          <c:showCatName val="0"/>
          <c:showSerName val="0"/>
          <c:showPercent val="0"/>
          <c:showBubbleSize val="0"/>
        </c:dLbls>
        <c:gapWidth val="150"/>
        <c:axId val="81544704"/>
        <c:axId val="815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1544704"/>
        <c:axId val="81546624"/>
      </c:lineChart>
      <c:dateAx>
        <c:axId val="81544704"/>
        <c:scaling>
          <c:orientation val="minMax"/>
        </c:scaling>
        <c:delete val="1"/>
        <c:axPos val="b"/>
        <c:numFmt formatCode="ge" sourceLinked="1"/>
        <c:majorTickMark val="none"/>
        <c:minorTickMark val="none"/>
        <c:tickLblPos val="none"/>
        <c:crossAx val="81546624"/>
        <c:crosses val="autoZero"/>
        <c:auto val="1"/>
        <c:lblOffset val="100"/>
        <c:baseTimeUnit val="years"/>
      </c:dateAx>
      <c:valAx>
        <c:axId val="815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45.33</c:v>
                </c:pt>
                <c:pt idx="1">
                  <c:v>47.89</c:v>
                </c:pt>
                <c:pt idx="2">
                  <c:v>40.93</c:v>
                </c:pt>
                <c:pt idx="3">
                  <c:v>54.03</c:v>
                </c:pt>
                <c:pt idx="4">
                  <c:v>51.79</c:v>
                </c:pt>
              </c:numCache>
            </c:numRef>
          </c:val>
        </c:ser>
        <c:dLbls>
          <c:showLegendKey val="0"/>
          <c:showVal val="0"/>
          <c:showCatName val="0"/>
          <c:showSerName val="0"/>
          <c:showPercent val="0"/>
          <c:showBubbleSize val="0"/>
        </c:dLbls>
        <c:gapWidth val="150"/>
        <c:axId val="80091008"/>
        <c:axId val="801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91008"/>
        <c:axId val="80101376"/>
      </c:lineChart>
      <c:dateAx>
        <c:axId val="80091008"/>
        <c:scaling>
          <c:orientation val="minMax"/>
        </c:scaling>
        <c:delete val="1"/>
        <c:axPos val="b"/>
        <c:numFmt formatCode="ge" sourceLinked="1"/>
        <c:majorTickMark val="none"/>
        <c:minorTickMark val="none"/>
        <c:tickLblPos val="none"/>
        <c:crossAx val="80101376"/>
        <c:crosses val="autoZero"/>
        <c:auto val="1"/>
        <c:lblOffset val="100"/>
        <c:baseTimeUnit val="years"/>
      </c:dateAx>
      <c:valAx>
        <c:axId val="801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19296"/>
        <c:axId val="801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19296"/>
        <c:axId val="80121216"/>
      </c:lineChart>
      <c:dateAx>
        <c:axId val="80119296"/>
        <c:scaling>
          <c:orientation val="minMax"/>
        </c:scaling>
        <c:delete val="1"/>
        <c:axPos val="b"/>
        <c:numFmt formatCode="ge" sourceLinked="1"/>
        <c:majorTickMark val="none"/>
        <c:minorTickMark val="none"/>
        <c:tickLblPos val="none"/>
        <c:crossAx val="80121216"/>
        <c:crosses val="autoZero"/>
        <c:auto val="1"/>
        <c:lblOffset val="100"/>
        <c:baseTimeUnit val="years"/>
      </c:dateAx>
      <c:valAx>
        <c:axId val="801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1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172160"/>
        <c:axId val="801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72160"/>
        <c:axId val="80174080"/>
      </c:lineChart>
      <c:dateAx>
        <c:axId val="80172160"/>
        <c:scaling>
          <c:orientation val="minMax"/>
        </c:scaling>
        <c:delete val="1"/>
        <c:axPos val="b"/>
        <c:numFmt formatCode="ge" sourceLinked="1"/>
        <c:majorTickMark val="none"/>
        <c:minorTickMark val="none"/>
        <c:tickLblPos val="none"/>
        <c:crossAx val="80174080"/>
        <c:crosses val="autoZero"/>
        <c:auto val="1"/>
        <c:lblOffset val="100"/>
        <c:baseTimeUnit val="years"/>
      </c:dateAx>
      <c:valAx>
        <c:axId val="801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49824"/>
        <c:axId val="803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49824"/>
        <c:axId val="80352000"/>
      </c:lineChart>
      <c:dateAx>
        <c:axId val="80349824"/>
        <c:scaling>
          <c:orientation val="minMax"/>
        </c:scaling>
        <c:delete val="1"/>
        <c:axPos val="b"/>
        <c:numFmt formatCode="ge" sourceLinked="1"/>
        <c:majorTickMark val="none"/>
        <c:minorTickMark val="none"/>
        <c:tickLblPos val="none"/>
        <c:crossAx val="80352000"/>
        <c:crosses val="autoZero"/>
        <c:auto val="1"/>
        <c:lblOffset val="100"/>
        <c:baseTimeUnit val="years"/>
      </c:dateAx>
      <c:valAx>
        <c:axId val="803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397056"/>
        <c:axId val="803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397056"/>
        <c:axId val="80398976"/>
      </c:lineChart>
      <c:dateAx>
        <c:axId val="80397056"/>
        <c:scaling>
          <c:orientation val="minMax"/>
        </c:scaling>
        <c:delete val="1"/>
        <c:axPos val="b"/>
        <c:numFmt formatCode="ge" sourceLinked="1"/>
        <c:majorTickMark val="none"/>
        <c:minorTickMark val="none"/>
        <c:tickLblPos val="none"/>
        <c:crossAx val="80398976"/>
        <c:crosses val="autoZero"/>
        <c:auto val="1"/>
        <c:lblOffset val="100"/>
        <c:baseTimeUnit val="years"/>
      </c:dateAx>
      <c:valAx>
        <c:axId val="803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9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1316.11</c:v>
                </c:pt>
                <c:pt idx="1">
                  <c:v>1228.26</c:v>
                </c:pt>
                <c:pt idx="2">
                  <c:v>1395.87</c:v>
                </c:pt>
                <c:pt idx="3">
                  <c:v>1306.33</c:v>
                </c:pt>
                <c:pt idx="4" formatCode="#,##0.00;&quot;△&quot;#,##0.00">
                  <c:v>1139.07</c:v>
                </c:pt>
              </c:numCache>
            </c:numRef>
          </c:val>
        </c:ser>
        <c:dLbls>
          <c:showLegendKey val="0"/>
          <c:showVal val="0"/>
          <c:showCatName val="0"/>
          <c:showSerName val="0"/>
          <c:showPercent val="0"/>
          <c:showBubbleSize val="0"/>
        </c:dLbls>
        <c:gapWidth val="150"/>
        <c:axId val="81731968"/>
        <c:axId val="817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1731968"/>
        <c:axId val="81733888"/>
      </c:lineChart>
      <c:dateAx>
        <c:axId val="81731968"/>
        <c:scaling>
          <c:orientation val="minMax"/>
        </c:scaling>
        <c:delete val="1"/>
        <c:axPos val="b"/>
        <c:numFmt formatCode="ge" sourceLinked="1"/>
        <c:majorTickMark val="none"/>
        <c:minorTickMark val="none"/>
        <c:tickLblPos val="none"/>
        <c:crossAx val="81733888"/>
        <c:crosses val="autoZero"/>
        <c:auto val="1"/>
        <c:lblOffset val="100"/>
        <c:baseTimeUnit val="years"/>
      </c:dateAx>
      <c:valAx>
        <c:axId val="817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55.71</c:v>
                </c:pt>
                <c:pt idx="1">
                  <c:v>59.33</c:v>
                </c:pt>
                <c:pt idx="2">
                  <c:v>62.56</c:v>
                </c:pt>
                <c:pt idx="3">
                  <c:v>60.24</c:v>
                </c:pt>
                <c:pt idx="4">
                  <c:v>62.24</c:v>
                </c:pt>
              </c:numCache>
            </c:numRef>
          </c:val>
        </c:ser>
        <c:dLbls>
          <c:showLegendKey val="0"/>
          <c:showVal val="0"/>
          <c:showCatName val="0"/>
          <c:showSerName val="0"/>
          <c:showPercent val="0"/>
          <c:showBubbleSize val="0"/>
        </c:dLbls>
        <c:gapWidth val="150"/>
        <c:axId val="81779712"/>
        <c:axId val="817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1779712"/>
        <c:axId val="81781888"/>
      </c:lineChart>
      <c:dateAx>
        <c:axId val="81779712"/>
        <c:scaling>
          <c:orientation val="minMax"/>
        </c:scaling>
        <c:delete val="1"/>
        <c:axPos val="b"/>
        <c:numFmt formatCode="ge" sourceLinked="1"/>
        <c:majorTickMark val="none"/>
        <c:minorTickMark val="none"/>
        <c:tickLblPos val="none"/>
        <c:crossAx val="81781888"/>
        <c:crosses val="autoZero"/>
        <c:auto val="1"/>
        <c:lblOffset val="100"/>
        <c:baseTimeUnit val="years"/>
      </c:dateAx>
      <c:valAx>
        <c:axId val="817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159.72</c:v>
                </c:pt>
                <c:pt idx="1">
                  <c:v>160</c:v>
                </c:pt>
                <c:pt idx="2">
                  <c:v>146.65</c:v>
                </c:pt>
                <c:pt idx="3">
                  <c:v>160.35</c:v>
                </c:pt>
                <c:pt idx="4">
                  <c:v>160</c:v>
                </c:pt>
              </c:numCache>
            </c:numRef>
          </c:val>
        </c:ser>
        <c:dLbls>
          <c:showLegendKey val="0"/>
          <c:showVal val="0"/>
          <c:showCatName val="0"/>
          <c:showSerName val="0"/>
          <c:showPercent val="0"/>
          <c:showBubbleSize val="0"/>
        </c:dLbls>
        <c:gapWidth val="150"/>
        <c:axId val="64628992"/>
        <c:axId val="646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64628992"/>
        <c:axId val="64635264"/>
      </c:lineChart>
      <c:dateAx>
        <c:axId val="64628992"/>
        <c:scaling>
          <c:orientation val="minMax"/>
        </c:scaling>
        <c:delete val="1"/>
        <c:axPos val="b"/>
        <c:numFmt formatCode="ge" sourceLinked="1"/>
        <c:majorTickMark val="none"/>
        <c:minorTickMark val="none"/>
        <c:tickLblPos val="none"/>
        <c:crossAx val="64635264"/>
        <c:crosses val="autoZero"/>
        <c:auto val="1"/>
        <c:lblOffset val="100"/>
        <c:baseTimeUnit val="years"/>
      </c:dateAx>
      <c:valAx>
        <c:axId val="6463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6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日野町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22074</v>
      </c>
      <c r="AM8" s="47"/>
      <c r="AN8" s="47"/>
      <c r="AO8" s="47"/>
      <c r="AP8" s="47"/>
      <c r="AQ8" s="47"/>
      <c r="AR8" s="47"/>
      <c r="AS8" s="47"/>
      <c r="AT8" s="43">
        <f>データ!S6</f>
        <v>117.6</v>
      </c>
      <c r="AU8" s="43"/>
      <c r="AV8" s="43"/>
      <c r="AW8" s="43"/>
      <c r="AX8" s="43"/>
      <c r="AY8" s="43"/>
      <c r="AZ8" s="43"/>
      <c r="BA8" s="43"/>
      <c r="BB8" s="43">
        <f>データ!T6</f>
        <v>187.7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21.67</v>
      </c>
      <c r="Q10" s="43"/>
      <c r="R10" s="43"/>
      <c r="S10" s="43"/>
      <c r="T10" s="43"/>
      <c r="U10" s="43"/>
      <c r="V10" s="43"/>
      <c r="W10" s="43">
        <f>データ!P6</f>
        <v>100</v>
      </c>
      <c r="X10" s="43"/>
      <c r="Y10" s="43"/>
      <c r="Z10" s="43"/>
      <c r="AA10" s="43"/>
      <c r="AB10" s="43"/>
      <c r="AC10" s="43"/>
      <c r="AD10" s="47">
        <f>データ!Q6</f>
        <v>2600</v>
      </c>
      <c r="AE10" s="47"/>
      <c r="AF10" s="47"/>
      <c r="AG10" s="47"/>
      <c r="AH10" s="47"/>
      <c r="AI10" s="47"/>
      <c r="AJ10" s="47"/>
      <c r="AK10" s="2"/>
      <c r="AL10" s="47">
        <f>データ!U6</f>
        <v>4749</v>
      </c>
      <c r="AM10" s="47"/>
      <c r="AN10" s="47"/>
      <c r="AO10" s="47"/>
      <c r="AP10" s="47"/>
      <c r="AQ10" s="47"/>
      <c r="AR10" s="47"/>
      <c r="AS10" s="47"/>
      <c r="AT10" s="43">
        <f>データ!V6</f>
        <v>2.0499999999999998</v>
      </c>
      <c r="AU10" s="43"/>
      <c r="AV10" s="43"/>
      <c r="AW10" s="43"/>
      <c r="AX10" s="43"/>
      <c r="AY10" s="43"/>
      <c r="AZ10" s="43"/>
      <c r="BA10" s="43"/>
      <c r="BB10" s="43">
        <f>データ!W6</f>
        <v>2316.59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Us+Fx/Le2pQfiFUG+YApNjM/xH10Jak/VyUUDJW0Y22GmiKolrUUzSCy2q0LQ0KuBjaaYbIf8hWLxvKdVGVEJg==" saltValue="pemIIzem5ZCfS6mAa4k97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A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253839</v>
      </c>
      <c r="D6" s="31">
        <f t="shared" si="3"/>
        <v>47</v>
      </c>
      <c r="E6" s="31">
        <f t="shared" si="3"/>
        <v>17</v>
      </c>
      <c r="F6" s="31">
        <f t="shared" si="3"/>
        <v>5</v>
      </c>
      <c r="G6" s="31">
        <f t="shared" si="3"/>
        <v>0</v>
      </c>
      <c r="H6" s="31" t="str">
        <f t="shared" si="3"/>
        <v>滋賀県　日野町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21.67</v>
      </c>
      <c r="P6" s="32">
        <f t="shared" si="3"/>
        <v>100</v>
      </c>
      <c r="Q6" s="32">
        <f t="shared" si="3"/>
        <v>2600</v>
      </c>
      <c r="R6" s="32">
        <f t="shared" si="3"/>
        <v>22074</v>
      </c>
      <c r="S6" s="32">
        <f t="shared" si="3"/>
        <v>117.6</v>
      </c>
      <c r="T6" s="32">
        <f t="shared" si="3"/>
        <v>187.7</v>
      </c>
      <c r="U6" s="32">
        <f t="shared" si="3"/>
        <v>4749</v>
      </c>
      <c r="V6" s="32">
        <f t="shared" si="3"/>
        <v>2.0499999999999998</v>
      </c>
      <c r="W6" s="32">
        <f t="shared" si="3"/>
        <v>2316.59</v>
      </c>
      <c r="X6" s="33">
        <f>IF(X7="",NA(),X7)</f>
        <v>45.33</v>
      </c>
      <c r="Y6" s="33">
        <f t="shared" ref="Y6:AG6" si="4">IF(Y7="",NA(),Y7)</f>
        <v>47.89</v>
      </c>
      <c r="Z6" s="33">
        <f t="shared" si="4"/>
        <v>40.93</v>
      </c>
      <c r="AA6" s="33">
        <f t="shared" si="4"/>
        <v>54.03</v>
      </c>
      <c r="AB6" s="33">
        <f t="shared" si="4"/>
        <v>51.79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1316.11</v>
      </c>
      <c r="BF6" s="33">
        <f t="shared" ref="BF6:BN6" si="7">IF(BF7="",NA(),BF7)</f>
        <v>1228.26</v>
      </c>
      <c r="BG6" s="33">
        <f t="shared" si="7"/>
        <v>1395.87</v>
      </c>
      <c r="BH6" s="33">
        <f t="shared" si="7"/>
        <v>1306.33</v>
      </c>
      <c r="BI6" s="32">
        <f t="shared" si="7"/>
        <v>1139.07</v>
      </c>
      <c r="BJ6" s="33">
        <f t="shared" si="7"/>
        <v>1239.2</v>
      </c>
      <c r="BK6" s="33">
        <f t="shared" si="7"/>
        <v>1197.82</v>
      </c>
      <c r="BL6" s="33">
        <f t="shared" si="7"/>
        <v>1126.77</v>
      </c>
      <c r="BM6" s="33">
        <f t="shared" si="7"/>
        <v>1044.8</v>
      </c>
      <c r="BN6" s="33">
        <f t="shared" si="7"/>
        <v>1081.8</v>
      </c>
      <c r="BO6" s="32" t="str">
        <f>IF(BO7="","",IF(BO7="-","【-】","【"&amp;SUBSTITUTE(TEXT(BO7,"#,##0.00"),"-","△")&amp;"】"))</f>
        <v>【1,015.77】</v>
      </c>
      <c r="BP6" s="33">
        <f>IF(BP7="",NA(),BP7)</f>
        <v>55.71</v>
      </c>
      <c r="BQ6" s="33">
        <f t="shared" ref="BQ6:BY6" si="8">IF(BQ7="",NA(),BQ7)</f>
        <v>59.33</v>
      </c>
      <c r="BR6" s="33">
        <f t="shared" si="8"/>
        <v>62.56</v>
      </c>
      <c r="BS6" s="33">
        <f t="shared" si="8"/>
        <v>60.24</v>
      </c>
      <c r="BT6" s="33">
        <f t="shared" si="8"/>
        <v>62.24</v>
      </c>
      <c r="BU6" s="33">
        <f t="shared" si="8"/>
        <v>51.56</v>
      </c>
      <c r="BV6" s="33">
        <f t="shared" si="8"/>
        <v>51.03</v>
      </c>
      <c r="BW6" s="33">
        <f t="shared" si="8"/>
        <v>50.9</v>
      </c>
      <c r="BX6" s="33">
        <f t="shared" si="8"/>
        <v>50.82</v>
      </c>
      <c r="BY6" s="33">
        <f t="shared" si="8"/>
        <v>52.19</v>
      </c>
      <c r="BZ6" s="32" t="str">
        <f>IF(BZ7="","",IF(BZ7="-","【-】","【"&amp;SUBSTITUTE(TEXT(BZ7,"#,##0.00"),"-","△")&amp;"】"))</f>
        <v>【52.78】</v>
      </c>
      <c r="CA6" s="33">
        <f>IF(CA7="",NA(),CA7)</f>
        <v>159.72</v>
      </c>
      <c r="CB6" s="33">
        <f t="shared" ref="CB6:CJ6" si="9">IF(CB7="",NA(),CB7)</f>
        <v>160</v>
      </c>
      <c r="CC6" s="33">
        <f t="shared" si="9"/>
        <v>146.65</v>
      </c>
      <c r="CD6" s="33">
        <f t="shared" si="9"/>
        <v>160.35</v>
      </c>
      <c r="CE6" s="33">
        <f t="shared" si="9"/>
        <v>160</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82.33</v>
      </c>
      <c r="CM6" s="33">
        <f t="shared" ref="CM6:CU6" si="10">IF(CM7="",NA(),CM7)</f>
        <v>82.33</v>
      </c>
      <c r="CN6" s="33">
        <f t="shared" si="10"/>
        <v>82.33</v>
      </c>
      <c r="CO6" s="33">
        <f t="shared" si="10"/>
        <v>82.33</v>
      </c>
      <c r="CP6" s="33">
        <f t="shared" si="10"/>
        <v>82.33</v>
      </c>
      <c r="CQ6" s="33">
        <f t="shared" si="10"/>
        <v>55.2</v>
      </c>
      <c r="CR6" s="33">
        <f t="shared" si="10"/>
        <v>54.74</v>
      </c>
      <c r="CS6" s="33">
        <f t="shared" si="10"/>
        <v>53.78</v>
      </c>
      <c r="CT6" s="33">
        <f t="shared" si="10"/>
        <v>53.24</v>
      </c>
      <c r="CU6" s="33">
        <f t="shared" si="10"/>
        <v>52.31</v>
      </c>
      <c r="CV6" s="32" t="str">
        <f>IF(CV7="","",IF(CV7="-","【-】","【"&amp;SUBSTITUTE(TEXT(CV7,"#,##0.00"),"-","△")&amp;"】"))</f>
        <v>【52.74】</v>
      </c>
      <c r="CW6" s="33">
        <f>IF(CW7="",NA(),CW7)</f>
        <v>97.2</v>
      </c>
      <c r="CX6" s="33">
        <f t="shared" ref="CX6:DF6" si="11">IF(CX7="",NA(),CX7)</f>
        <v>97.17</v>
      </c>
      <c r="CY6" s="33">
        <f t="shared" si="11"/>
        <v>97.88</v>
      </c>
      <c r="CZ6" s="33">
        <f t="shared" si="11"/>
        <v>98.19</v>
      </c>
      <c r="DA6" s="33">
        <f t="shared" si="11"/>
        <v>98.17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253839</v>
      </c>
      <c r="D7" s="35">
        <v>47</v>
      </c>
      <c r="E7" s="35">
        <v>17</v>
      </c>
      <c r="F7" s="35">
        <v>5</v>
      </c>
      <c r="G7" s="35">
        <v>0</v>
      </c>
      <c r="H7" s="35" t="s">
        <v>96</v>
      </c>
      <c r="I7" s="35" t="s">
        <v>97</v>
      </c>
      <c r="J7" s="35" t="s">
        <v>98</v>
      </c>
      <c r="K7" s="35" t="s">
        <v>99</v>
      </c>
      <c r="L7" s="35" t="s">
        <v>100</v>
      </c>
      <c r="M7" s="36" t="s">
        <v>101</v>
      </c>
      <c r="N7" s="36" t="s">
        <v>102</v>
      </c>
      <c r="O7" s="36">
        <v>21.67</v>
      </c>
      <c r="P7" s="36">
        <v>100</v>
      </c>
      <c r="Q7" s="36">
        <v>2600</v>
      </c>
      <c r="R7" s="36">
        <v>22074</v>
      </c>
      <c r="S7" s="36">
        <v>117.6</v>
      </c>
      <c r="T7" s="36">
        <v>187.7</v>
      </c>
      <c r="U7" s="36">
        <v>4749</v>
      </c>
      <c r="V7" s="36">
        <v>2.0499999999999998</v>
      </c>
      <c r="W7" s="36">
        <v>2316.59</v>
      </c>
      <c r="X7" s="36">
        <v>45.33</v>
      </c>
      <c r="Y7" s="36">
        <v>47.89</v>
      </c>
      <c r="Z7" s="36">
        <v>40.93</v>
      </c>
      <c r="AA7" s="36">
        <v>54.03</v>
      </c>
      <c r="AB7" s="36">
        <v>51.79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1316.11</v>
      </c>
      <c r="BF7" s="36">
        <v>1228.26</v>
      </c>
      <c r="BG7" s="36">
        <v>1395.87</v>
      </c>
      <c r="BH7" s="36">
        <v>1306.33</v>
      </c>
      <c r="BI7" s="36">
        <v>1139.07</v>
      </c>
      <c r="BJ7" s="36">
        <v>1239.2</v>
      </c>
      <c r="BK7" s="36">
        <v>1197.82</v>
      </c>
      <c r="BL7" s="36">
        <v>1126.77</v>
      </c>
      <c r="BM7" s="36">
        <v>1044.8</v>
      </c>
      <c r="BN7" s="36">
        <v>1081.8</v>
      </c>
      <c r="BO7" s="36">
        <v>1015.77</v>
      </c>
      <c r="BP7" s="36">
        <v>55.71</v>
      </c>
      <c r="BQ7" s="36">
        <v>59.33</v>
      </c>
      <c r="BR7" s="36">
        <v>62.56</v>
      </c>
      <c r="BS7" s="36">
        <v>60.24</v>
      </c>
      <c r="BT7" s="36">
        <v>62.24</v>
      </c>
      <c r="BU7" s="36">
        <v>51.56</v>
      </c>
      <c r="BV7" s="36">
        <v>51.03</v>
      </c>
      <c r="BW7" s="36">
        <v>50.9</v>
      </c>
      <c r="BX7" s="36">
        <v>50.82</v>
      </c>
      <c r="BY7" s="36">
        <v>52.19</v>
      </c>
      <c r="BZ7" s="36">
        <v>52.78</v>
      </c>
      <c r="CA7" s="36">
        <v>159.72</v>
      </c>
      <c r="CB7" s="36">
        <v>160</v>
      </c>
      <c r="CC7" s="36">
        <v>146.65</v>
      </c>
      <c r="CD7" s="36">
        <v>160.35</v>
      </c>
      <c r="CE7" s="36">
        <v>160</v>
      </c>
      <c r="CF7" s="36">
        <v>283.26</v>
      </c>
      <c r="CG7" s="36">
        <v>289.60000000000002</v>
      </c>
      <c r="CH7" s="36">
        <v>293.27</v>
      </c>
      <c r="CI7" s="36">
        <v>300.52</v>
      </c>
      <c r="CJ7" s="36">
        <v>296.14</v>
      </c>
      <c r="CK7" s="36">
        <v>289.81</v>
      </c>
      <c r="CL7" s="36">
        <v>82.33</v>
      </c>
      <c r="CM7" s="36">
        <v>82.33</v>
      </c>
      <c r="CN7" s="36">
        <v>82.33</v>
      </c>
      <c r="CO7" s="36">
        <v>82.33</v>
      </c>
      <c r="CP7" s="36">
        <v>82.33</v>
      </c>
      <c r="CQ7" s="36">
        <v>55.2</v>
      </c>
      <c r="CR7" s="36">
        <v>54.74</v>
      </c>
      <c r="CS7" s="36">
        <v>53.78</v>
      </c>
      <c r="CT7" s="36">
        <v>53.24</v>
      </c>
      <c r="CU7" s="36">
        <v>52.31</v>
      </c>
      <c r="CV7" s="36">
        <v>52.74</v>
      </c>
      <c r="CW7" s="36">
        <v>97.2</v>
      </c>
      <c r="CX7" s="36">
        <v>97.17</v>
      </c>
      <c r="CY7" s="36">
        <v>97.88</v>
      </c>
      <c r="CZ7" s="36">
        <v>98.19</v>
      </c>
      <c r="DA7" s="36">
        <v>98.17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杉本 伸一</cp:lastModifiedBy>
  <cp:lastPrinted>2017-02-22T04:37:29Z</cp:lastPrinted>
  <dcterms:created xsi:type="dcterms:W3CDTF">2017-02-08T03:12:47Z</dcterms:created>
  <dcterms:modified xsi:type="dcterms:W3CDTF">2017-02-22T04:37:31Z</dcterms:modified>
  <cp:category/>
</cp:coreProperties>
</file>