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総務部\総務部 財政課\財政\公営企業関係\H31\R2-1 公営企業に係る経営比較分析表（平成30年度決算）の分析等\02 各課回答\下水道事業\"/>
    </mc:Choice>
  </mc:AlternateContent>
  <xr:revisionPtr revIDLastSave="0" documentId="13_ncr:1_{49A810C9-029D-4C71-B8FE-4E2127089881}" xr6:coauthVersionLast="36" xr6:coauthVersionMax="36" xr10:uidLastSave="{00000000-0000-0000-0000-000000000000}"/>
  <workbookProtection workbookAlgorithmName="SHA-512" workbookHashValue="XtOdHeLRBobAiJZKhD+KqJ/ZgUg0eKqtzy3qE1vdCA4QPzbTWvHjvP3N2MkMz3xdeds4CzQPkpLbvHKJLHdLUQ==" workbookSaltValue="ZTRleB0zA/aVd5ckQdw7ng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<sst xmlns="http://schemas.openxmlformats.org/spreadsheetml/2006/main" count="239" uniqueCount="114">
  <si>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</si>
  <si>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</si>
  <si>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</si>
  <si>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</si>
  <si>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</si>
  <si>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</si>
  <si>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</si>
  <si>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</si>
  <si>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</si>
  <si>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</si>
  <si>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</si>
  <si>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</si>
  <si>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</si>
  <si>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</si>
  <si>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</si>
  <si>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</si>
  <si>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</si>
  <si>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</si>
  <si>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</si>
  <si>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</si>
  <si>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</si>
  <si>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</si>
  <si>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</si>
  <si>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</si>
  <si>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</si>
  <si>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</si>
  <si>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</si>
  <si>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</si>
  <si>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</si>
  <si>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</si>
  <si>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</si>
  <si>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</si>
  <si>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</si>
  <si>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</si>
  <si>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</si>
  <si>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</si>
  <si>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</si>
  <si>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</si>
  <si>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</si>
  <si>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</si>
  <si>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</si>
  <si>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</si>
  <si>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</si>
  <si>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</si>
  <si>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</si>
  <si>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</si>
  <si>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</si>
  <si>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</si>
  <si>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</si>
  <si>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</si>
  <si>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</si>
  <si>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</si>
  <si>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</si>
  <si>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</si>
  <si>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</si>
  <si>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</si>
  <si>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</si>
  <si>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</si>
  <si>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</si>
  <si>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</si>
  <si>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</si>
  <si>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</si>
  <si>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</si>
  <si>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</si>
  <si>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</si>
  <si>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</si>
  <si>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</si>
  <si>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</si>
  <si>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</si>
  <si>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</si>
  <si>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</si>
  <si>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</si>
  <si>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</si>
  <si>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</si>
  <si>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</si>
  <si>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</si>
  <si>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</si>
  <si>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</si>
  <si>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</si>
  <si>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</si>
  <si>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</si>
  <si>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</si>
  <si>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</si>
  <si>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</si>
  <si>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</si>
  <si>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</si>
  <si>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</si>
  <si>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</si>
  <si>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</si>
  <si>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</si>
  <si>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</si>
  <si>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</si>
  <si>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</si>
  <si>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</si>
  <si>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</si>
  <si>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</si>
  <si>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</si>
  <si>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</si>
  <si>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</si>
  <si>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</si>
  <si>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</si>
  <si>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</si>
  <si>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</si>
  <si>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</si>
  <si>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</si>
  <si>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</si>
  <si>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</si>
  <si>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</si>
  <si>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</si>
  <si>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</si>
  <si>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</si>
  <si>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長浜市の個別排水処理事業は、１地区のみの経営で、処理人口もわずか20人超ということもあり、使用料収入が見込めないため、類似団体と比較しても、汚水処理原価は高く、経費回収率や施設利用率は低い状況にある。
　このため、平成26年度より使用料を公共下水道と統一することで、財務改善を行っているが、今後も当該地区の人口減少は否めず、施設の老朽化を考慮すると厳しい経営状況である。</t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</si>
  <si>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経費回収率については、処理人口もわずかであるため、一般会計からの繰入金に依存している状況である。
　汚水処理原価については、昨年度より増加しており、処理人口が少ない中、合併浄化槽の老朽化が進んでいるため、類似団体との平均に比べても依然高額な状況が続いている。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rPh sb="164" eb="166">
      <t>ゾウカ</t>
    </rPh>
    <phoneticPr fontId="4"/>
  </si>
  <si>
    <t>　供用開始後15年が経過し、今後の処理機能の維持について計画的な更新を検討している。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</si>
</sst>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1-4535-A059-3C4DEA9B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1-4535-A059-3C4DEA9B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46.67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C-4395-BD39-967B3981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41.51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C-4395-BD39-967B3981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5-4B65-9321-4280D9AB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68.72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5-4B65-9321-4280D9AB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862-8775-17754A1D0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C-4862-8775-17754A1D0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A-4D63-AED4-E451BEB3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A-4D63-AED4-E451BEB3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F-412A-B074-6BB9DFF8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F-412A-B074-6BB9DFF8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1-48B7-96AD-7C1AE7005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1-48B7-96AD-7C1AE7005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3-4D20-9231-00D1D8EA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3-4D20-9231-00D1D8EA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4-4C52-8342-FD4A01A1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503.8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4-4C52-8342-FD4A01A1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26.16</c:v>
                </c:pt>
                <c:pt idx="1">
                  <c:v>25.42</c:v>
                </c:pt>
                <c:pt idx="2">
                  <c:v>29.8</c:v>
                </c:pt>
                <c:pt idx="3">
                  <c:v>30.87</c:v>
                </c:pt>
                <c:pt idx="4">
                  <c:v>31.79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4-4E90-B8E9-EB447E9C6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51.58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E90-B8E9-EB447E9C6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604.67999999999995</c:v>
                </c:pt>
                <c:pt idx="1">
                  <c:v>568.35</c:v>
                </c:pt>
                <c:pt idx="2">
                  <c:v>532.85</c:v>
                </c:pt>
                <c:pt idx="3">
                  <c:v>522.01</c:v>
                </c:pt>
                <c:pt idx="4">
                  <c:v>554.79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6-4251-912C-297205DD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333.58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6-4251-912C-297205DD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滋賀県　長浜市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118498</v>
      </c>
      <c r="AM8" s="50"/>
      <c r="AN8" s="50"/>
      <c r="AO8" s="50"/>
      <c r="AP8" s="50"/>
      <c r="AQ8" s="50"/>
      <c r="AR8" s="50"/>
      <c r="AS8" s="50"/>
      <c r="AT8" s="45">
        <f>データ!T6</f>
        <v>681.02</v>
      </c>
      <c r="AU8" s="45"/>
      <c r="AV8" s="45"/>
      <c r="AW8" s="45"/>
      <c r="AX8" s="45"/>
      <c r="AY8" s="45"/>
      <c r="AZ8" s="45"/>
      <c r="BA8" s="45"/>
      <c r="BB8" s="45">
        <f>データ!U6</f>
        <v>174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2780</v>
      </c>
      <c r="AE10" s="50"/>
      <c r="AF10" s="50"/>
      <c r="AG10" s="50"/>
      <c r="AH10" s="50"/>
      <c r="AI10" s="50"/>
      <c r="AJ10" s="50"/>
      <c r="AK10" s="2"/>
      <c r="AL10" s="50">
        <f>データ!V6</f>
        <v>17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850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113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73cdUtzd8FI4yMWtUvtzsXFEir4TKXch5GNemRd1EmeMpJcwIWLa9Kim6qBoIefJvG9gMKbpYtEufx1An4md7w==" saltValue="mmL4FUJ24aCPtON2dpnfU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0.01</v>
      </c>
      <c r="Q6" s="34">
        <f t="shared" si="3"/>
        <v>100</v>
      </c>
      <c r="R6" s="34">
        <f t="shared" si="3"/>
        <v>2780</v>
      </c>
      <c r="S6" s="34">
        <f t="shared" si="3"/>
        <v>118498</v>
      </c>
      <c r="T6" s="34">
        <f t="shared" si="3"/>
        <v>681.02</v>
      </c>
      <c r="U6" s="34">
        <f t="shared" si="3"/>
        <v>174</v>
      </c>
      <c r="V6" s="34">
        <f t="shared" si="3"/>
        <v>17</v>
      </c>
      <c r="W6" s="34">
        <f t="shared" si="3"/>
        <v>0.02</v>
      </c>
      <c r="X6" s="34">
        <f t="shared" si="3"/>
        <v>850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760.12</v>
      </c>
      <c r="BL6" s="35">
        <f t="shared" si="7"/>
        <v>492.59</v>
      </c>
      <c r="BM6" s="35">
        <f t="shared" si="7"/>
        <v>503.8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26.16</v>
      </c>
      <c r="BR6" s="35">
        <f t="shared" ref="BR6:BZ6" si="8">IF(BR7="",NA(),BR7)</f>
        <v>25.42</v>
      </c>
      <c r="BS6" s="35">
        <f t="shared" si="8"/>
        <v>29.8</v>
      </c>
      <c r="BT6" s="35">
        <f t="shared" si="8"/>
        <v>30.87</v>
      </c>
      <c r="BU6" s="35">
        <f t="shared" si="8"/>
        <v>31.79</v>
      </c>
      <c r="BV6" s="35">
        <f t="shared" si="8"/>
        <v>50.17</v>
      </c>
      <c r="BW6" s="35">
        <f t="shared" si="8"/>
        <v>46.53</v>
      </c>
      <c r="BX6" s="35">
        <f t="shared" si="8"/>
        <v>51.58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604.67999999999995</v>
      </c>
      <c r="CC6" s="35">
        <f t="shared" ref="CC6:CK6" si="9">IF(CC7="",NA(),CC7)</f>
        <v>568.35</v>
      </c>
      <c r="CD6" s="35">
        <f t="shared" si="9"/>
        <v>532.85</v>
      </c>
      <c r="CE6" s="35">
        <f t="shared" si="9"/>
        <v>522.01</v>
      </c>
      <c r="CF6" s="35">
        <f t="shared" si="9"/>
        <v>554.79</v>
      </c>
      <c r="CG6" s="35">
        <f t="shared" si="9"/>
        <v>329.08</v>
      </c>
      <c r="CH6" s="35">
        <f t="shared" si="9"/>
        <v>373.71</v>
      </c>
      <c r="CI6" s="35">
        <f t="shared" si="9"/>
        <v>333.58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>
        <f>IF(CM7="",NA(),CM7)</f>
        <v>40</v>
      </c>
      <c r="CN6" s="35">
        <f t="shared" ref="CN6:CV6" si="10">IF(CN7="",NA(),CN7)</f>
        <v>40</v>
      </c>
      <c r="CO6" s="35">
        <f t="shared" si="10"/>
        <v>46.67</v>
      </c>
      <c r="CP6" s="35">
        <f t="shared" si="10"/>
        <v>46.67</v>
      </c>
      <c r="CQ6" s="35">
        <f t="shared" si="10"/>
        <v>46.67</v>
      </c>
      <c r="CR6" s="35">
        <f t="shared" si="10"/>
        <v>51.54</v>
      </c>
      <c r="CS6" s="35">
        <f t="shared" si="10"/>
        <v>44.84</v>
      </c>
      <c r="CT6" s="35">
        <f t="shared" si="10"/>
        <v>41.51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71.599999999999994</v>
      </c>
      <c r="DD6" s="35">
        <f t="shared" si="11"/>
        <v>67.86</v>
      </c>
      <c r="DE6" s="35">
        <f t="shared" si="11"/>
        <v>68.72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0.01</v>
      </c>
      <c r="Q7" s="38">
        <v>100</v>
      </c>
      <c r="R7" s="38">
        <v>2780</v>
      </c>
      <c r="S7" s="38">
        <v>118498</v>
      </c>
      <c r="T7" s="38">
        <v>681.02</v>
      </c>
      <c r="U7" s="38">
        <v>174</v>
      </c>
      <c r="V7" s="38">
        <v>17</v>
      </c>
      <c r="W7" s="38">
        <v>0.02</v>
      </c>
      <c r="X7" s="38">
        <v>850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760.12</v>
      </c>
      <c r="BL7" s="38">
        <v>492.59</v>
      </c>
      <c r="BM7" s="38">
        <v>503.8</v>
      </c>
      <c r="BN7" s="38">
        <v>888.8</v>
      </c>
      <c r="BO7" s="38">
        <v>855.65</v>
      </c>
      <c r="BP7" s="38">
        <v>860.68</v>
      </c>
      <c r="BQ7" s="38">
        <v>26.16</v>
      </c>
      <c r="BR7" s="38">
        <v>25.42</v>
      </c>
      <c r="BS7" s="38">
        <v>29.8</v>
      </c>
      <c r="BT7" s="38">
        <v>30.87</v>
      </c>
      <c r="BU7" s="38">
        <v>31.79</v>
      </c>
      <c r="BV7" s="38">
        <v>50.17</v>
      </c>
      <c r="BW7" s="38">
        <v>46.53</v>
      </c>
      <c r="BX7" s="38">
        <v>51.58</v>
      </c>
      <c r="BY7" s="38">
        <v>52.55</v>
      </c>
      <c r="BZ7" s="38">
        <v>52.23</v>
      </c>
      <c r="CA7" s="38">
        <v>52.12</v>
      </c>
      <c r="CB7" s="38">
        <v>604.67999999999995</v>
      </c>
      <c r="CC7" s="38">
        <v>568.35</v>
      </c>
      <c r="CD7" s="38">
        <v>532.85</v>
      </c>
      <c r="CE7" s="38">
        <v>522.01</v>
      </c>
      <c r="CF7" s="38">
        <v>554.79</v>
      </c>
      <c r="CG7" s="38">
        <v>329.08</v>
      </c>
      <c r="CH7" s="38">
        <v>373.71</v>
      </c>
      <c r="CI7" s="38">
        <v>333.58</v>
      </c>
      <c r="CJ7" s="38">
        <v>292.45</v>
      </c>
      <c r="CK7" s="38">
        <v>294.05</v>
      </c>
      <c r="CL7" s="38">
        <v>299.14</v>
      </c>
      <c r="CM7" s="38">
        <v>40</v>
      </c>
      <c r="CN7" s="38">
        <v>40</v>
      </c>
      <c r="CO7" s="38">
        <v>46.67</v>
      </c>
      <c r="CP7" s="38">
        <v>46.67</v>
      </c>
      <c r="CQ7" s="38">
        <v>46.67</v>
      </c>
      <c r="CR7" s="38">
        <v>51.54</v>
      </c>
      <c r="CS7" s="38">
        <v>44.84</v>
      </c>
      <c r="CT7" s="38">
        <v>41.51</v>
      </c>
      <c r="CU7" s="38">
        <v>51.71</v>
      </c>
      <c r="CV7" s="38">
        <v>50.56</v>
      </c>
      <c r="CW7" s="38">
        <v>50.35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71.599999999999994</v>
      </c>
      <c r="DD7" s="38">
        <v>67.86</v>
      </c>
      <c r="DE7" s="38">
        <v>68.72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山﨑 正雄</cp:lastModifiedBy>
  <dcterms:created xsi:type="dcterms:W3CDTF">2019-12-05T05:31:55Z</dcterms:created>
  <dcterms:modified xsi:type="dcterms:W3CDTF">2020-02-04T05:05:00Z</dcterms:modified>
  <cp:category/>
</cp:coreProperties>
</file>