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3\調査・報告\1 財政課\21.経営分析\"/>
    </mc:Choice>
  </mc:AlternateContent>
  <workbookProtection workbookAlgorithmName="SHA-512" workbookHashValue="ejz34VGgMjlAQWgMHLnKIBg+VvnMSKuI5SkP786x7lE34iHbxcZItGI6dMSYDR57mOI6XLG+nYXRs5UBvrbT+w==" workbookSaltValue="uOW0u5LW69EdefVLrgqCM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<sst xmlns="http://schemas.openxmlformats.org/spreadsheetml/2006/main" count="231" uniqueCount="117">
  <si>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</si>
  <si>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</si>
  <si>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</si>
  <si>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</si>
  <si>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</si>
  <si>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</si>
  <si>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</si>
  <si>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</si>
  <si>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</si>
  <si>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</si>
  <si>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</si>
  <si>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</si>
  <si>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</si>
  <si>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</si>
  <si>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</si>
  <si>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</si>
  <si>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</si>
  <si>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</si>
  <si>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</si>
  <si>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</si>
  <si>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</si>
  <si>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</si>
  <si>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</si>
  <si>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</si>
  <si>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</si>
  <si>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</si>
  <si>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</si>
  <si>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</si>
  <si>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</si>
  <si>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</si>
  <si>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</si>
  <si>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</si>
  <si>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</si>
  <si>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</si>
  <si>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</si>
  <si>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</si>
  <si>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</si>
  <si>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</si>
  <si>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</si>
  <si>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</si>
  <si>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</si>
  <si>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</si>
  <si>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</si>
  <si>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</si>
  <si>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</si>
  <si>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</si>
  <si>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</si>
  <si>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</si>
  <si>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</si>
  <si>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</si>
  <si>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</si>
  <si>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</si>
  <si>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</si>
  <si>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</si>
  <si>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</si>
  <si>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</si>
  <si>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</si>
  <si>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</si>
  <si>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</si>
  <si>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</si>
  <si>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</si>
  <si>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</si>
  <si>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</si>
  <si>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</si>
  <si>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</si>
  <si>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</si>
  <si>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</si>
  <si>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</si>
  <si>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</si>
  <si>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</si>
  <si>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</si>
  <si>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</si>
  <si>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</si>
  <si>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</si>
  <si>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</si>
  <si>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</si>
  <si>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</si>
  <si>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</si>
  <si>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</si>
  <si>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</si>
  <si>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</si>
  <si>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</si>
  <si>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</si>
  <si>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</si>
  <si>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</si>
  <si>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</si>
  <si>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</si>
  <si>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</si>
  <si>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</si>
  <si>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</si>
  <si>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</si>
  <si>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</si>
  <si>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</si>
  <si>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</si>
  <si>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</si>
  <si>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</si>
  <si>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</si>
  <si>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</si>
  <si>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</si>
  <si>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</si>
  <si>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</si>
  <si>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</si>
  <si>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</si>
  <si>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</si>
  <si>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</si>
  <si>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</si>
  <si>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</si>
  <si>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</si>
  <si>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</si>
  <si>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</si>
  <si>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</si>
  <si>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</si>
  <si>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</si>
  <si>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</si>
  <si>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</si>
  <si>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本市の下水道事業は、平成28年度から地方公営企業法を適用したことにより、グラフは平成28年からとなっています。
　①経常収支比率は100％を上回っており、単年度収支は黒字となっています。
　③流動比率は、昨年度に比べ6.22％減少していますが、総務省が示す類似団体平均値を上回る値となりました。下水道の建設が継続していることが影響し、起債償還額が多く現金が少ない状況です。
　⑦施設利用率（注：流域下水道で処理した水量を含んで計算）は、類似団体と比較すると概ね上回っています。　
　⑤経費回収率は100％を超え、⑥汚水処理原価も昨年を上回る結果となりました。⑧水洗化率は昨年より微増となり、類似団体をやや上回りました。
　</t>
    <rPh sb="25" eb="26">
      <t>ホウ</t>
    </rPh>
    <rPh sb="41" eb="43">
      <t>ヘイセイ</t>
    </rPh>
    <rPh sb="45" eb="46">
      <t>ネン</t>
    </rPh>
    <rPh sb="103" eb="106">
      <t>サクネンド</t>
    </rPh>
    <rPh sb="107" eb="108">
      <t>クラ</t>
    </rPh>
    <rPh sb="114" eb="116">
      <t>ゲンショウ</t>
    </rPh>
    <rPh sb="137" eb="139">
      <t>ウワマワ</t>
    </rPh>
    <rPh sb="164" eb="166">
      <t>エイキョウ</t>
    </rPh>
    <rPh sb="168" eb="170">
      <t>キサイ</t>
    </rPh>
    <rPh sb="174" eb="175">
      <t>オオ</t>
    </rPh>
    <rPh sb="176" eb="178">
      <t>ゲンキン</t>
    </rPh>
    <rPh sb="179" eb="180">
      <t>スク</t>
    </rPh>
    <rPh sb="182" eb="184">
      <t>ジョウキョウ</t>
    </rPh>
    <rPh sb="243" eb="245">
      <t>ケイヒ</t>
    </rPh>
    <rPh sb="245" eb="247">
      <t>カイシュウ</t>
    </rPh>
    <rPh sb="247" eb="248">
      <t>リツ</t>
    </rPh>
    <rPh sb="254" eb="255">
      <t>コ</t>
    </rPh>
    <rPh sb="258" eb="260">
      <t>オスイ</t>
    </rPh>
    <rPh sb="260" eb="262">
      <t>ショリ</t>
    </rPh>
    <rPh sb="262" eb="264">
      <t>ゲンカ</t>
    </rPh>
    <rPh sb="265" eb="267">
      <t>サクネン</t>
    </rPh>
    <rPh sb="268" eb="270">
      <t>ウワマワ</t>
    </rPh>
    <rPh sb="271" eb="273">
      <t>ケッカ</t>
    </rPh>
    <rPh sb="281" eb="284">
      <t>スイセンカ</t>
    </rPh>
    <rPh sb="284" eb="285">
      <t>リツ</t>
    </rPh>
    <rPh sb="286" eb="288">
      <t>サクネン</t>
    </rPh>
    <rPh sb="290" eb="292">
      <t>ビゾウ</t>
    </rPh>
    <rPh sb="296" eb="298">
      <t>ルイジ</t>
    </rPh>
    <rPh sb="298" eb="300">
      <t>ダンタイ</t>
    </rPh>
    <phoneticPr fontId="4"/>
  </si>
  <si>
    <t>　平成4年から施設の供用を行っており、令和2年度で28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</si>
</sst>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0.53</c:v>
                </c:pt>
                <c:pt idx="1">
                  <c:v>0.92</c:v>
                </c:pt>
                <c:pt idx="2">
                  <c:v>0.36</c:v>
                </c:pt>
                <c:pt idx="3">
                  <c:v>0.35</c:v>
                </c:pt>
                <c:pt idx="4" formatCode="#,##0.00;&quot;△&quot;#,##0.00">
                  <c:v>0</c:v>
                </c:pt>
              </c:numCache>
            </c:numRef>
          </c:val>
          <c:extLst>
            <c:ext xmlns:c16="http://schemas.microsoft.com/office/drawing/2014/chart" uri="{C3380CC4-5D6E-409C-BE32-E72D297353CC}">
              <c16:uniqueId val="{00000000-0F21-4981-93EE-3B66AFC8DC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F21-4981-93EE-3B66AFC8DC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105.84</c:v>
                </c:pt>
                <c:pt idx="1">
                  <c:v>106.05</c:v>
                </c:pt>
                <c:pt idx="2">
                  <c:v>104.19</c:v>
                </c:pt>
                <c:pt idx="3">
                  <c:v>103.5</c:v>
                </c:pt>
                <c:pt idx="4">
                  <c:v>101.16</c:v>
                </c:pt>
              </c:numCache>
            </c:numRef>
          </c:val>
          <c:extLst>
            <c:ext xmlns:c16="http://schemas.microsoft.com/office/drawing/2014/chart" uri="{C3380CC4-5D6E-409C-BE32-E72D297353CC}">
              <c16:uniqueId val="{00000000-94DA-47D1-AFAE-83DB55CDDF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94DA-47D1-AFAE-83DB55CDDF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2.98</c:v>
                </c:pt>
                <c:pt idx="1">
                  <c:v>5.84</c:v>
                </c:pt>
                <c:pt idx="2">
                  <c:v>8.4700000000000006</c:v>
                </c:pt>
                <c:pt idx="3">
                  <c:v>11.09</c:v>
                </c:pt>
                <c:pt idx="4">
                  <c:v>13.75</c:v>
                </c:pt>
              </c:numCache>
            </c:numRef>
          </c:val>
          <c:extLst>
            <c:ext xmlns:c16="http://schemas.microsoft.com/office/drawing/2014/chart" uri="{C3380CC4-5D6E-409C-BE32-E72D297353CC}">
              <c16:uniqueId val="{00000000-8D3B-4D62-A29F-EA6B8C8140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8D3B-4D62-A29F-EA6B8C8140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E9-472F-AB57-736F5235CA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2BE9-472F-AB57-736F5235CA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5C-4656-ACBD-D78B03AB82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925C-4656-ACBD-D78B03AB82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44.01</c:v>
                </c:pt>
                <c:pt idx="1">
                  <c:v>52.74</c:v>
                </c:pt>
                <c:pt idx="2">
                  <c:v>58.99</c:v>
                </c:pt>
                <c:pt idx="3">
                  <c:v>55.58</c:v>
                </c:pt>
                <c:pt idx="4">
                  <c:v>49.36</c:v>
                </c:pt>
              </c:numCache>
            </c:numRef>
          </c:val>
          <c:extLst>
            <c:ext xmlns:c16="http://schemas.microsoft.com/office/drawing/2014/chart" uri="{C3380CC4-5D6E-409C-BE32-E72D297353CC}">
              <c16:uniqueId val="{00000000-B6E4-4F8E-AA6D-BAAA003992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B6E4-4F8E-AA6D-BAAA003992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1004.78</c:v>
                </c:pt>
                <c:pt idx="1">
                  <c:v>1056.8900000000001</c:v>
                </c:pt>
                <c:pt idx="2">
                  <c:v>983.03</c:v>
                </c:pt>
                <c:pt idx="3">
                  <c:v>673.09</c:v>
                </c:pt>
                <c:pt idx="4">
                  <c:v>734.52</c:v>
                </c:pt>
              </c:numCache>
            </c:numRef>
          </c:val>
          <c:extLst>
            <c:ext xmlns:c16="http://schemas.microsoft.com/office/drawing/2014/chart" uri="{C3380CC4-5D6E-409C-BE32-E72D297353CC}">
              <c16:uniqueId val="{00000000-5448-4BD5-AC77-BBA2718661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5448-4BD5-AC77-BBA2718661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108.26</c:v>
                </c:pt>
                <c:pt idx="1">
                  <c:v>112.95</c:v>
                </c:pt>
                <c:pt idx="2">
                  <c:v>105.13</c:v>
                </c:pt>
                <c:pt idx="3">
                  <c:v>105.75</c:v>
                </c:pt>
                <c:pt idx="4">
                  <c:v>103.03</c:v>
                </c:pt>
              </c:numCache>
            </c:numRef>
          </c:val>
          <c:extLst>
            <c:ext xmlns:c16="http://schemas.microsoft.com/office/drawing/2014/chart" uri="{C3380CC4-5D6E-409C-BE32-E72D297353CC}">
              <c16:uniqueId val="{00000000-99B7-4A0D-85EB-C4F8B42513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99B7-4A0D-85EB-C4F8B42513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145.15</c:v>
                </c:pt>
                <c:pt idx="1">
                  <c:v>137.19999999999999</c:v>
                </c:pt>
                <c:pt idx="2">
                  <c:v>148.47</c:v>
                </c:pt>
                <c:pt idx="3">
                  <c:v>148.6</c:v>
                </c:pt>
                <c:pt idx="4">
                  <c:v>150.27000000000001</c:v>
                </c:pt>
              </c:numCache>
            </c:numRef>
          </c:val>
          <c:extLst>
            <c:ext xmlns:c16="http://schemas.microsoft.com/office/drawing/2014/chart" uri="{C3380CC4-5D6E-409C-BE32-E72D297353CC}">
              <c16:uniqueId val="{00000000-AFDE-4E25-A9C2-0636365F1C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AFDE-4E25-A9C2-0636365F1C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91.53</c:v>
                </c:pt>
                <c:pt idx="1">
                  <c:v>91.44</c:v>
                </c:pt>
                <c:pt idx="2">
                  <c:v>92.73</c:v>
                </c:pt>
                <c:pt idx="3">
                  <c:v>93.4</c:v>
                </c:pt>
                <c:pt idx="4">
                  <c:v>87.75</c:v>
                </c:pt>
              </c:numCache>
            </c:numRef>
          </c:val>
          <c:extLst>
            <c:ext xmlns:c16="http://schemas.microsoft.com/office/drawing/2014/chart" uri="{C3380CC4-5D6E-409C-BE32-E72D297353CC}">
              <c16:uniqueId val="{00000000-6E1A-4725-B7E3-0E4C0D0676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6E1A-4725-B7E3-0E4C0D0676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88.11</c:v>
                </c:pt>
                <c:pt idx="1">
                  <c:v>89.04</c:v>
                </c:pt>
                <c:pt idx="2">
                  <c:v>89.14</c:v>
                </c:pt>
                <c:pt idx="3">
                  <c:v>89.61</c:v>
                </c:pt>
                <c:pt idx="4">
                  <c:v>90.14</c:v>
                </c:pt>
              </c:numCache>
            </c:numRef>
          </c:val>
          <c:extLst>
            <c:ext xmlns:c16="http://schemas.microsoft.com/office/drawing/2014/chart" uri="{C3380CC4-5D6E-409C-BE32-E72D297353CC}">
              <c16:uniqueId val="{00000000-39F3-45FB-B3ED-FA75383AFE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39F3-45FB-B3ED-FA75383AFE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2"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滋賀県　甲賀市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90194</v>
      </c>
      <c r="AM8" s="75"/>
      <c r="AN8" s="75"/>
      <c r="AO8" s="75"/>
      <c r="AP8" s="75"/>
      <c r="AQ8" s="75"/>
      <c r="AR8" s="75"/>
      <c r="AS8" s="75"/>
      <c r="AT8" s="74">
        <f>データ!T6</f>
        <v>481.62</v>
      </c>
      <c r="AU8" s="74"/>
      <c r="AV8" s="74"/>
      <c r="AW8" s="74"/>
      <c r="AX8" s="74"/>
      <c r="AY8" s="74"/>
      <c r="AZ8" s="74"/>
      <c r="BA8" s="74"/>
      <c r="BB8" s="74">
        <f>データ!U6</f>
        <v>187.27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63.57</v>
      </c>
      <c r="J10" s="74"/>
      <c r="K10" s="74"/>
      <c r="L10" s="74"/>
      <c r="M10" s="74"/>
      <c r="N10" s="74"/>
      <c r="O10" s="74"/>
      <c r="P10" s="74">
        <f>データ!P6</f>
        <v>39.020000000000003</v>
      </c>
      <c r="Q10" s="74"/>
      <c r="R10" s="74"/>
      <c r="S10" s="74"/>
      <c r="T10" s="74"/>
      <c r="U10" s="74"/>
      <c r="V10" s="74"/>
      <c r="W10" s="74">
        <f>データ!Q6</f>
        <v>86.61</v>
      </c>
      <c r="X10" s="74"/>
      <c r="Y10" s="74"/>
      <c r="Z10" s="74"/>
      <c r="AA10" s="74"/>
      <c r="AB10" s="74"/>
      <c r="AC10" s="74"/>
      <c r="AD10" s="75">
        <f>データ!R6</f>
        <v>2824</v>
      </c>
      <c r="AE10" s="75"/>
      <c r="AF10" s="75"/>
      <c r="AG10" s="75"/>
      <c r="AH10" s="75"/>
      <c r="AI10" s="75"/>
      <c r="AJ10" s="75"/>
      <c r="AK10" s="2"/>
      <c r="AL10" s="75">
        <f>データ!V6</f>
        <v>35078</v>
      </c>
      <c r="AM10" s="75"/>
      <c r="AN10" s="75"/>
      <c r="AO10" s="75"/>
      <c r="AP10" s="75"/>
      <c r="AQ10" s="75"/>
      <c r="AR10" s="75"/>
      <c r="AS10" s="75"/>
      <c r="AT10" s="74">
        <f>データ!W6</f>
        <v>10.48</v>
      </c>
      <c r="AU10" s="74"/>
      <c r="AV10" s="74"/>
      <c r="AW10" s="74"/>
      <c r="AX10" s="74"/>
      <c r="AY10" s="74"/>
      <c r="AZ10" s="74"/>
      <c r="BA10" s="74"/>
      <c r="BB10" s="74">
        <f>データ!X6</f>
        <v>3347.14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Bn4LphDZiSAfKKX6kK6vB0cpmbKyfcDrPJO049L50DnoV7TtVHYdYr+8sVabMHNS9/OcLbL5/ghIW5uWdYS16A==" saltValue="BpedUvh4XlSUPmmKiAL+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252093</v>
      </c>
      <c r="D6" s="33">
        <f t="shared" si="3"/>
        <v>46</v>
      </c>
      <c r="E6" s="33">
        <f t="shared" si="3"/>
        <v>17</v>
      </c>
      <c r="F6" s="33">
        <f t="shared" si="3"/>
        <v>4</v>
      </c>
      <c r="G6" s="33">
        <f t="shared" si="3"/>
        <v>0</v>
      </c>
      <c r="H6" s="33" t="str">
        <f t="shared" si="3"/>
        <v>滋賀県　甲賀市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63.57</v>
      </c>
      <c r="P6" s="34">
        <f t="shared" si="3"/>
        <v>39.020000000000003</v>
      </c>
      <c r="Q6" s="34">
        <f t="shared" si="3"/>
        <v>86.61</v>
      </c>
      <c r="R6" s="34">
        <f t="shared" si="3"/>
        <v>2824</v>
      </c>
      <c r="S6" s="34">
        <f t="shared" si="3"/>
        <v>90194</v>
      </c>
      <c r="T6" s="34">
        <f t="shared" si="3"/>
        <v>481.62</v>
      </c>
      <c r="U6" s="34">
        <f t="shared" si="3"/>
        <v>187.27</v>
      </c>
      <c r="V6" s="34">
        <f t="shared" si="3"/>
        <v>35078</v>
      </c>
      <c r="W6" s="34">
        <f t="shared" si="3"/>
        <v>10.48</v>
      </c>
      <c r="X6" s="34">
        <f t="shared" si="3"/>
        <v>3347.14</v>
      </c>
      <c r="Y6" s="35">
        <f>IF(Y7="",NA(),Y7)</f>
        <v>105.84</v>
      </c>
      <c r="Z6" s="35">
        <f t="shared" ref="Z6:AH6" si="4">IF(Z7="",NA(),Z7)</f>
        <v>106.05</v>
      </c>
      <c r="AA6" s="35">
        <f t="shared" si="4"/>
        <v>104.19</v>
      </c>
      <c r="AB6" s="35">
        <f t="shared" si="4"/>
        <v>103.5</v>
      </c>
      <c r="AC6" s="35">
        <f t="shared" si="4"/>
        <v>101.16</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44.01</v>
      </c>
      <c r="AV6" s="35">
        <f t="shared" ref="AV6:BD6" si="6">IF(AV7="",NA(),AV7)</f>
        <v>52.74</v>
      </c>
      <c r="AW6" s="35">
        <f t="shared" si="6"/>
        <v>58.99</v>
      </c>
      <c r="AX6" s="35">
        <f t="shared" si="6"/>
        <v>55.58</v>
      </c>
      <c r="AY6" s="35">
        <f t="shared" si="6"/>
        <v>49.36</v>
      </c>
      <c r="AZ6" s="35">
        <f t="shared" si="6"/>
        <v>46.78</v>
      </c>
      <c r="BA6" s="35">
        <f t="shared" si="6"/>
        <v>47.44</v>
      </c>
      <c r="BB6" s="35">
        <f t="shared" si="6"/>
        <v>49.18</v>
      </c>
      <c r="BC6" s="35">
        <f t="shared" si="6"/>
        <v>47.72</v>
      </c>
      <c r="BD6" s="35">
        <f t="shared" si="6"/>
        <v>44.24</v>
      </c>
      <c r="BE6" s="34" t="str">
        <f>IF(BE7="","",IF(BE7="-","【-】","【"&amp;SUBSTITUTE(TEXT(BE7,"#,##0.00"),"-","△")&amp;"】"))</f>
        <v>【45.34】</v>
      </c>
      <c r="BF6" s="35">
        <f>IF(BF7="",NA(),BF7)</f>
        <v>1004.78</v>
      </c>
      <c r="BG6" s="35">
        <f t="shared" ref="BG6:BO6" si="7">IF(BG7="",NA(),BG7)</f>
        <v>1056.8900000000001</v>
      </c>
      <c r="BH6" s="35">
        <f t="shared" si="7"/>
        <v>983.03</v>
      </c>
      <c r="BI6" s="35">
        <f t="shared" si="7"/>
        <v>673.09</v>
      </c>
      <c r="BJ6" s="35">
        <f t="shared" si="7"/>
        <v>734.52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108.26</v>
      </c>
      <c r="BR6" s="35">
        <f t="shared" ref="BR6:BZ6" si="8">IF(BR7="",NA(),BR7)</f>
        <v>112.95</v>
      </c>
      <c r="BS6" s="35">
        <f t="shared" si="8"/>
        <v>105.13</v>
      </c>
      <c r="BT6" s="35">
        <f t="shared" si="8"/>
        <v>105.75</v>
      </c>
      <c r="BU6" s="35">
        <f t="shared" si="8"/>
        <v>103.03</v>
      </c>
      <c r="BV6" s="35">
        <f t="shared" si="8"/>
        <v>69.87</v>
      </c>
      <c r="BW6" s="35">
        <f t="shared" si="8"/>
        <v>74.3</v>
      </c>
      <c r="BX6" s="35">
        <f t="shared" si="8"/>
        <v>72.260000000000005</v>
      </c>
      <c r="BY6" s="35">
        <f t="shared" si="8"/>
        <v>71.84</v>
      </c>
      <c r="BZ6" s="35">
        <f t="shared" si="8"/>
        <v>73.36</v>
      </c>
      <c r="CA6" s="34" t="str">
        <f>IF(CA7="","",IF(CA7="-","【-】","【"&amp;SUBSTITUTE(TEXT(CA7,"#,##0.00"),"-","△")&amp;"】"))</f>
        <v>【75.29】</v>
      </c>
      <c r="CB6" s="35">
        <f>IF(CB7="",NA(),CB7)</f>
        <v>145.15</v>
      </c>
      <c r="CC6" s="35">
        <f t="shared" ref="CC6:CK6" si="9">IF(CC7="",NA(),CC7)</f>
        <v>137.19999999999999</v>
      </c>
      <c r="CD6" s="35">
        <f t="shared" si="9"/>
        <v>148.47</v>
      </c>
      <c r="CE6" s="35">
        <f t="shared" si="9"/>
        <v>148.6</v>
      </c>
      <c r="CF6" s="35">
        <f t="shared" si="9"/>
        <v>150.27000000000001</v>
      </c>
      <c r="CG6" s="35">
        <f t="shared" si="9"/>
        <v>234.96</v>
      </c>
      <c r="CH6" s="35">
        <f t="shared" si="9"/>
        <v>221.81</v>
      </c>
      <c r="CI6" s="35">
        <f t="shared" si="9"/>
        <v>230.02</v>
      </c>
      <c r="CJ6" s="35">
        <f t="shared" si="9"/>
        <v>228.47</v>
      </c>
      <c r="CK6" s="35">
        <f t="shared" si="9"/>
        <v>224.88</v>
      </c>
      <c r="CL6" s="34" t="str">
        <f>IF(CL7="","",IF(CL7="-","【-】","【"&amp;SUBSTITUTE(TEXT(CL7,"#,##0.00"),"-","△")&amp;"】"))</f>
        <v>【215.41】</v>
      </c>
      <c r="CM6" s="35">
        <f>IF(CM7="",NA(),CM7)</f>
        <v>91.53</v>
      </c>
      <c r="CN6" s="35">
        <f t="shared" ref="CN6:CV6" si="10">IF(CN7="",NA(),CN7)</f>
        <v>91.44</v>
      </c>
      <c r="CO6" s="35">
        <f t="shared" si="10"/>
        <v>92.73</v>
      </c>
      <c r="CP6" s="35">
        <f t="shared" si="10"/>
        <v>93.4</v>
      </c>
      <c r="CQ6" s="35">
        <f t="shared" si="10"/>
        <v>87.75</v>
      </c>
      <c r="CR6" s="35">
        <f t="shared" si="10"/>
        <v>42.9</v>
      </c>
      <c r="CS6" s="35">
        <f t="shared" si="10"/>
        <v>43.36</v>
      </c>
      <c r="CT6" s="35">
        <f t="shared" si="10"/>
        <v>42.56</v>
      </c>
      <c r="CU6" s="35">
        <f t="shared" si="10"/>
        <v>42.47</v>
      </c>
      <c r="CV6" s="35">
        <f t="shared" si="10"/>
        <v>42.4</v>
      </c>
      <c r="CW6" s="34" t="str">
        <f>IF(CW7="","",IF(CW7="-","【-】","【"&amp;SUBSTITUTE(TEXT(CW7,"#,##0.00"),"-","△")&amp;"】"))</f>
        <v>【42.90】</v>
      </c>
      <c r="CX6" s="35">
        <f>IF(CX7="",NA(),CX7)</f>
        <v>88.11</v>
      </c>
      <c r="CY6" s="35">
        <f t="shared" ref="CY6:DG6" si="11">IF(CY7="",NA(),CY7)</f>
        <v>89.04</v>
      </c>
      <c r="CZ6" s="35">
        <f t="shared" si="11"/>
        <v>89.14</v>
      </c>
      <c r="DA6" s="35">
        <f t="shared" si="11"/>
        <v>89.61</v>
      </c>
      <c r="DB6" s="35">
        <f t="shared" si="11"/>
        <v>90.14</v>
      </c>
      <c r="DC6" s="35">
        <f t="shared" si="11"/>
        <v>83.5</v>
      </c>
      <c r="DD6" s="35">
        <f t="shared" si="11"/>
        <v>83.06</v>
      </c>
      <c r="DE6" s="35">
        <f t="shared" si="11"/>
        <v>83.32</v>
      </c>
      <c r="DF6" s="35">
        <f t="shared" si="11"/>
        <v>83.75</v>
      </c>
      <c r="DG6" s="35">
        <f t="shared" si="11"/>
        <v>84.19</v>
      </c>
      <c r="DH6" s="34" t="str">
        <f>IF(DH7="","",IF(DH7="-","【-】","【"&amp;SUBSTITUTE(TEXT(DH7,"#,##0.00"),"-","△")&amp;"】"))</f>
        <v>【84.75】</v>
      </c>
      <c r="DI6" s="35">
        <f>IF(DI7="",NA(),DI7)</f>
        <v>2.98</v>
      </c>
      <c r="DJ6" s="35">
        <f t="shared" ref="DJ6:DR6" si="12">IF(DJ7="",NA(),DJ7)</f>
        <v>5.84</v>
      </c>
      <c r="DK6" s="35">
        <f t="shared" si="12"/>
        <v>8.4700000000000006</v>
      </c>
      <c r="DL6" s="35">
        <f t="shared" si="12"/>
        <v>11.09</v>
      </c>
      <c r="DM6" s="35">
        <f t="shared" si="12"/>
        <v>13.75</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5">
        <f>IF(EE7="",NA(),EE7)</f>
        <v>0.53</v>
      </c>
      <c r="EF6" s="35">
        <f t="shared" ref="EF6:EN6" si="14">IF(EF7="",NA(),EF7)</f>
        <v>0.92</v>
      </c>
      <c r="EG6" s="35">
        <f t="shared" si="14"/>
        <v>0.36</v>
      </c>
      <c r="EH6" s="35">
        <f t="shared" si="14"/>
        <v>0.35</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2">
      <c r="A7" s="28"/>
      <c r="B7" s="37">
        <v>2020</v>
      </c>
      <c r="C7" s="37">
        <v>252093</v>
      </c>
      <c r="D7" s="37">
        <v>46</v>
      </c>
      <c r="E7" s="37">
        <v>17</v>
      </c>
      <c r="F7" s="37">
        <v>4</v>
      </c>
      <c r="G7" s="37">
        <v>0</v>
      </c>
      <c r="H7" s="37" t="s">
        <v>95</v>
      </c>
      <c r="I7" s="37" t="s">
        <v>96</v>
      </c>
      <c r="J7" s="37" t="s">
        <v>97</v>
      </c>
      <c r="K7" s="37" t="s">
        <v>98</v>
      </c>
      <c r="L7" s="37" t="s">
        <v>99</v>
      </c>
      <c r="M7" s="37" t="s">
        <v>100</v>
      </c>
      <c r="N7" s="38" t="s">
        <v>101</v>
      </c>
      <c r="O7" s="38">
        <v>63.57</v>
      </c>
      <c r="P7" s="38">
        <v>39.020000000000003</v>
      </c>
      <c r="Q7" s="38">
        <v>86.61</v>
      </c>
      <c r="R7" s="38">
        <v>2824</v>
      </c>
      <c r="S7" s="38">
        <v>90194</v>
      </c>
      <c r="T7" s="38">
        <v>481.62</v>
      </c>
      <c r="U7" s="38">
        <v>187.27</v>
      </c>
      <c r="V7" s="38">
        <v>35078</v>
      </c>
      <c r="W7" s="38">
        <v>10.48</v>
      </c>
      <c r="X7" s="38">
        <v>3347.14</v>
      </c>
      <c r="Y7" s="38">
        <v>105.84</v>
      </c>
      <c r="Z7" s="38">
        <v>106.05</v>
      </c>
      <c r="AA7" s="38">
        <v>104.19</v>
      </c>
      <c r="AB7" s="38">
        <v>103.5</v>
      </c>
      <c r="AC7" s="38">
        <v>101.16</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44.01</v>
      </c>
      <c r="AV7" s="38">
        <v>52.74</v>
      </c>
      <c r="AW7" s="38">
        <v>58.99</v>
      </c>
      <c r="AX7" s="38">
        <v>55.58</v>
      </c>
      <c r="AY7" s="38">
        <v>49.36</v>
      </c>
      <c r="AZ7" s="38">
        <v>46.78</v>
      </c>
      <c r="BA7" s="38">
        <v>47.44</v>
      </c>
      <c r="BB7" s="38">
        <v>49.18</v>
      </c>
      <c r="BC7" s="38">
        <v>47.72</v>
      </c>
      <c r="BD7" s="38">
        <v>44.24</v>
      </c>
      <c r="BE7" s="38">
        <v>45.34</v>
      </c>
      <c r="BF7" s="38">
        <v>1004.78</v>
      </c>
      <c r="BG7" s="38">
        <v>1056.8900000000001</v>
      </c>
      <c r="BH7" s="38">
        <v>983.03</v>
      </c>
      <c r="BI7" s="38">
        <v>673.09</v>
      </c>
      <c r="BJ7" s="38">
        <v>734.52</v>
      </c>
      <c r="BK7" s="38">
        <v>1298.9100000000001</v>
      </c>
      <c r="BL7" s="38">
        <v>1243.71</v>
      </c>
      <c r="BM7" s="38">
        <v>1194.1500000000001</v>
      </c>
      <c r="BN7" s="38">
        <v>1206.79</v>
      </c>
      <c r="BO7" s="38">
        <v>1258.43</v>
      </c>
      <c r="BP7" s="38">
        <v>1260.21</v>
      </c>
      <c r="BQ7" s="38">
        <v>108.26</v>
      </c>
      <c r="BR7" s="38">
        <v>112.95</v>
      </c>
      <c r="BS7" s="38">
        <v>105.13</v>
      </c>
      <c r="BT7" s="38">
        <v>105.75</v>
      </c>
      <c r="BU7" s="38">
        <v>103.03</v>
      </c>
      <c r="BV7" s="38">
        <v>69.87</v>
      </c>
      <c r="BW7" s="38">
        <v>74.3</v>
      </c>
      <c r="BX7" s="38">
        <v>72.260000000000005</v>
      </c>
      <c r="BY7" s="38">
        <v>71.84</v>
      </c>
      <c r="BZ7" s="38">
        <v>73.36</v>
      </c>
      <c r="CA7" s="38">
        <v>75.290000000000006</v>
      </c>
      <c r="CB7" s="38">
        <v>145.15</v>
      </c>
      <c r="CC7" s="38">
        <v>137.19999999999999</v>
      </c>
      <c r="CD7" s="38">
        <v>148.47</v>
      </c>
      <c r="CE7" s="38">
        <v>148.6</v>
      </c>
      <c r="CF7" s="38">
        <v>150.27000000000001</v>
      </c>
      <c r="CG7" s="38">
        <v>234.96</v>
      </c>
      <c r="CH7" s="38">
        <v>221.81</v>
      </c>
      <c r="CI7" s="38">
        <v>230.02</v>
      </c>
      <c r="CJ7" s="38">
        <v>228.47</v>
      </c>
      <c r="CK7" s="38">
        <v>224.88</v>
      </c>
      <c r="CL7" s="38">
        <v>215.41</v>
      </c>
      <c r="CM7" s="38">
        <v>91.53</v>
      </c>
      <c r="CN7" s="38">
        <v>91.44</v>
      </c>
      <c r="CO7" s="38">
        <v>92.73</v>
      </c>
      <c r="CP7" s="38">
        <v>93.4</v>
      </c>
      <c r="CQ7" s="38">
        <v>87.75</v>
      </c>
      <c r="CR7" s="38">
        <v>42.9</v>
      </c>
      <c r="CS7" s="38">
        <v>43.36</v>
      </c>
      <c r="CT7" s="38">
        <v>42.56</v>
      </c>
      <c r="CU7" s="38">
        <v>42.47</v>
      </c>
      <c r="CV7" s="38">
        <v>42.4</v>
      </c>
      <c r="CW7" s="38">
        <v>42.9</v>
      </c>
      <c r="CX7" s="38">
        <v>88.11</v>
      </c>
      <c r="CY7" s="38">
        <v>89.04</v>
      </c>
      <c r="CZ7" s="38">
        <v>89.14</v>
      </c>
      <c r="DA7" s="38">
        <v>89.61</v>
      </c>
      <c r="DB7" s="38">
        <v>90.14</v>
      </c>
      <c r="DC7" s="38">
        <v>83.5</v>
      </c>
      <c r="DD7" s="38">
        <v>83.06</v>
      </c>
      <c r="DE7" s="38">
        <v>83.32</v>
      </c>
      <c r="DF7" s="38">
        <v>83.75</v>
      </c>
      <c r="DG7" s="38">
        <v>84.19</v>
      </c>
      <c r="DH7" s="38">
        <v>84.75</v>
      </c>
      <c r="DI7" s="38">
        <v>2.98</v>
      </c>
      <c r="DJ7" s="38">
        <v>5.84</v>
      </c>
      <c r="DK7" s="38">
        <v>8.4700000000000006</v>
      </c>
      <c r="DL7" s="38">
        <v>11.09</v>
      </c>
      <c r="DM7" s="38">
        <v>13.75</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0.53</v>
      </c>
      <c r="EF7" s="38">
        <v>0.92</v>
      </c>
      <c r="EG7" s="38">
        <v>0.36</v>
      </c>
      <c r="EH7" s="38">
        <v>0.35</v>
      </c>
      <c r="EI7" s="38">
        <v>0</v>
      </c>
      <c r="EJ7" s="38">
        <v>0.09</v>
      </c>
      <c r="EK7" s="38">
        <v>0.09</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静香</cp:lastModifiedBy>
  <cp:lastPrinted>2022-01-25T08:37:06Z</cp:lastPrinted>
  <dcterms:created xsi:type="dcterms:W3CDTF">2021-12-03T07:25:24Z</dcterms:created>
  <dcterms:modified xsi:type="dcterms:W3CDTF">2022-02-10T04:44:40Z</dcterms:modified>
  <cp:category/>
</cp:coreProperties>
</file>