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4_財政係（旧財政係）\★★決算関係共有★★\R6\05 情報開示推進（財政状況資料等）\01　9月公表分\04　県HP掲載（9月公表分）\HP掲載用データ\"/>
    </mc:Choice>
  </mc:AlternateContent>
  <xr:revisionPtr revIDLastSave="0" documentId="13_ncr:1_{76484AC0-A4AD-45C8-A5FF-EC8E0A11B536}"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C36" i="10"/>
  <c r="BE35" i="10"/>
  <c r="CO34" i="10"/>
  <c r="CO35" i="10" s="1"/>
  <c r="CO36" i="10" s="1"/>
  <c r="CO37" i="10" s="1"/>
  <c r="BW34" i="10"/>
  <c r="BW35" i="10" s="1"/>
  <c r="BW36" i="10" s="1"/>
  <c r="BW37" i="10" s="1"/>
  <c r="BW38" i="10" s="1"/>
  <c r="BW39" i="10" s="1"/>
  <c r="BW40" i="10" s="1"/>
  <c r="BW41" i="10" s="1"/>
  <c r="BW42" i="10" s="1"/>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alcChain>
</file>

<file path=xl/sharedStrings.xml><?xml version="1.0" encoding="utf-8"?>
<sst xmlns="http://schemas.openxmlformats.org/spreadsheetml/2006/main" count="1140" uniqueCount="630">
  <si>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</si>
  <si>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</si>
  <si>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</si>
  <si>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</si>
  <si>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</si>
  <si>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</si>
  <si>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</si>
  <si>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</si>
  <si>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</si>
  <si>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</si>
  <si>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</si>
  <si>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</si>
  <si>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</si>
  <si>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</si>
  <si>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</si>
  <si>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</si>
  <si>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</si>
  <si>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</si>
  <si>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</si>
  <si>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</si>
  <si>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</si>
  <si>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</si>
  <si>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</si>
  <si>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</si>
  <si>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</si>
  <si>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</si>
  <si>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</si>
  <si>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</si>
  <si>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</si>
  <si>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</si>
  <si>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</si>
  <si>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</si>
  <si>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</si>
  <si>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</si>
  <si>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</si>
  <si>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</si>
  <si>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</si>
  <si>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</si>
  <si>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</si>
  <si>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</si>
  <si>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</si>
  <si>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</si>
  <si>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</si>
  <si>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</si>
  <si>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</si>
  <si>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</si>
  <si>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</si>
  <si>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</si>
  <si>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</si>
  <si>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</si>
  <si>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</si>
  <si>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</si>
  <si>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</si>
  <si>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</si>
  <si>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</si>
  <si>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</si>
  <si>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</si>
  <si>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</si>
  <si>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</si>
  <si>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</si>
  <si>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</si>
  <si>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</si>
  <si>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</si>
  <si>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</si>
  <si>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</si>
  <si>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</si>
  <si>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</si>
  <si>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</si>
  <si>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</si>
  <si>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</si>
  <si>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</si>
  <si>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</si>
  <si>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</si>
  <si>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</si>
  <si>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</si>
  <si>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</si>
  <si>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</si>
  <si>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</si>
  <si>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</si>
  <si>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</si>
  <si>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</si>
  <si>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</si>
  <si>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</si>
  <si>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</si>
  <si>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</si>
  <si>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</si>
  <si>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</si>
  <si>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</si>
  <si>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</si>
  <si>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</si>
  <si>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</si>
  <si>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</si>
  <si>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</si>
  <si>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</si>
  <si>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</si>
  <si>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</si>
  <si>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</si>
  <si>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</si>
  <si>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</si>
  <si>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</si>
  <si>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彦根市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</si>
  <si>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</si>
  <si>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</si>
  <si>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</si>
  <si>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</si>
  <si>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</si>
  <si>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</si>
  <si>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</si>
  <si>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</si>
  <si>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</si>
  <si>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</si>
  <si>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</si>
  <si>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</si>
  <si>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</si>
  <si>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</si>
  <si>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</si>
  <si>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</si>
  <si>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</si>
  <si>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</si>
  <si>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</si>
  <si>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</si>
  <si>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</si>
  <si>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</si>
  <si>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</si>
  <si>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</si>
  <si>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</si>
  <si>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</si>
  <si>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</si>
  <si>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</si>
  <si>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</si>
  <si>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</si>
  <si>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</si>
  <si>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</si>
  <si>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</si>
  <si>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</si>
  <si>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</si>
  <si>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</si>
  <si>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</si>
  <si>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</si>
  <si>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</si>
  <si>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</si>
  <si>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</si>
  <si>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</si>
  <si>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</si>
  <si>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</si>
  <si>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</si>
  <si>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</si>
  <si>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</si>
  <si>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</si>
  <si>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</si>
  <si>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</si>
  <si>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</si>
  <si>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</si>
  <si>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</si>
  <si>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</si>
  <si>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</si>
  <si>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</si>
  <si>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</si>
  <si>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</si>
  <si>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</si>
  <si>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</si>
  <si>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</si>
  <si>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</si>
  <si>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</si>
  <si>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</si>
  <si>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</si>
  <si>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</si>
  <si>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</si>
  <si>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</si>
  <si>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</si>
  <si>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</si>
  <si>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</si>
  <si>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</si>
  <si>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</si>
  <si>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</si>
  <si>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</si>
  <si>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</si>
  <si>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</si>
  <si>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</si>
  <si>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</si>
  <si>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</si>
  <si>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</si>
  <si>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</si>
  <si>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</si>
  <si>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</si>
  <si>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</si>
  <si>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</si>
  <si>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</si>
  <si>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</si>
  <si>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</si>
  <si>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</si>
  <si>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</si>
  <si>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</si>
  <si>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</si>
  <si>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</si>
  <si>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</si>
  <si>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</si>
  <si>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</si>
  <si>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</si>
  <si>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</si>
  <si>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</si>
  <si>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</si>
  <si>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</si>
  <si>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</si>
  <si>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</si>
  <si>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</si>
  <si>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</si>
  <si>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</si>
  <si>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</si>
  <si>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</si>
  <si>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</si>
  <si>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</si>
  <si>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</si>
  <si>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</si>
  <si>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</si>
  <si>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</si>
  <si>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</si>
  <si>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</si>
  <si>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</si>
  <si>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滋賀県彦根市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</si>
  <si>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</si>
  <si>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</si>
  <si>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</si>
  <si>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</si>
  <si>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</si>
  <si>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</si>
  <si>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</si>
  <si>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</si>
  <si>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</si>
  <si>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</si>
  <si>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</si>
  <si>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</si>
  <si>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</si>
  <si>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</si>
  <si>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</si>
  <si>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</si>
  <si>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</si>
  <si>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</si>
  <si>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</si>
  <si>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</si>
  <si>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</si>
  <si>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</si>
  <si>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</si>
  <si>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</si>
  <si>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</si>
  <si>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</si>
  <si>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</si>
  <si>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</si>
  <si>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</si>
  <si>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</si>
  <si>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</si>
  <si>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</si>
  <si>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</si>
  <si>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</si>
  <si>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</si>
  <si>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</si>
  <si>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</si>
  <si>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</si>
  <si>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</si>
  <si>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</si>
  <si>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</si>
  <si>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</si>
  <si>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</si>
  <si>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</si>
  <si>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</si>
  <si>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</si>
  <si>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</si>
  <si>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</si>
  <si>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</si>
  <si>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</si>
  <si>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</si>
  <si>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</si>
  <si>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</si>
  <si>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</si>
  <si>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</si>
  <si>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</si>
  <si>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</si>
  <si>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</si>
  <si>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</si>
  <si>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</si>
  <si>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</si>
  <si>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</si>
  <si>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</si>
  <si>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</si>
  <si>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</si>
  <si>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</si>
  <si>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</si>
  <si>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</si>
  <si>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</si>
  <si>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</si>
  <si>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</si>
  <si>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</si>
  <si>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</si>
  <si>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</si>
  <si>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</si>
  <si>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</si>
  <si>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</si>
  <si>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</si>
  <si>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</si>
  <si>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</si>
  <si>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</si>
  <si>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</si>
  <si>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</si>
  <si>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</si>
  <si>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</si>
  <si>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</si>
  <si>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</si>
  <si>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</si>
  <si>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</si>
  <si>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</si>
  <si>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</si>
  <si>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</si>
  <si>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</si>
  <si>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</si>
  <si>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</si>
  <si>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</si>
  <si>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</si>
  <si>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</si>
  <si>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</si>
  <si>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</si>
  <si>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</si>
  <si>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</si>
  <si>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</si>
  <si>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</si>
  <si>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</si>
  <si>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</si>
  <si>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</si>
  <si>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</si>
  <si>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</si>
  <si>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</si>
  <si>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</si>
  <si>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</si>
  <si>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</si>
  <si>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</si>
  <si>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</si>
  <si>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</si>
  <si>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</si>
  <si>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</si>
  <si>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</si>
  <si>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</si>
  <si>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</si>
  <si>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</si>
  <si>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</si>
  <si>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</si>
  <si>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</si>
  <si>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</si>
  <si>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</si>
  <si>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</si>
  <si>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</si>
  <si>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</si>
  <si>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</si>
  <si>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</si>
  <si>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</si>
  <si>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</si>
  <si>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</si>
  <si>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</si>
  <si>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</si>
  <si>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</si>
  <si>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</si>
  <si>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</si>
  <si>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</si>
  <si>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</si>
  <si>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</si>
  <si>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</si>
  <si>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</si>
  <si>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</si>
  <si>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</si>
  <si>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</si>
  <si>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</si>
  <si>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</si>
  <si>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</si>
  <si>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</si>
  <si>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</si>
  <si>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滋賀県彦根市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</si>
  <si>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</si>
  <si>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</si>
  <si>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</si>
  <si>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</si>
  <si>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</si>
  <si>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</si>
  <si>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</si>
  <si>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</si>
  <si>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</si>
  <si>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</si>
  <si>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</si>
  <si>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</si>
  <si>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</si>
  <si>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</si>
  <si>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</si>
  <si>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</si>
  <si>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</si>
  <si>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</si>
  <si>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</si>
  <si>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</si>
  <si>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休日急病診療所事業特別会計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</si>
  <si>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</si>
  <si>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</si>
  <si>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</si>
  <si>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</si>
  <si>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</si>
  <si>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</si>
  <si>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</si>
  <si>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</si>
  <si>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</si>
  <si>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</si>
  <si>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</si>
  <si>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</si>
  <si>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</si>
  <si>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</si>
  <si>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</si>
  <si>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</si>
  <si>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</si>
  <si>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</si>
  <si>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</si>
  <si>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</si>
  <si>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下水道事業会計</t>
    <phoneticPr fontId="5"/>
  </si>
  <si>
    <t>法適用企業</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</si>
  <si>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</si>
  <si>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</si>
  <si>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</si>
  <si>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</si>
  <si>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</si>
  <si>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</si>
  <si>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</si>
  <si>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</si>
  <si>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</si>
  <si>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</si>
  <si>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</si>
  <si>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</si>
  <si>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</si>
  <si>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</si>
  <si>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</si>
  <si>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</si>
  <si>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</si>
  <si>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</si>
  <si>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</si>
  <si>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</si>
  <si>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</si>
  <si>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</si>
  <si>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</si>
  <si>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</si>
  <si>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</si>
  <si>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</si>
  <si>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</si>
  <si>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</si>
  <si>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</si>
  <si>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</si>
  <si>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</si>
  <si>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</si>
  <si>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</si>
  <si>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</si>
  <si>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</si>
  <si>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</si>
  <si>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</si>
  <si>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</si>
  <si>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</si>
  <si>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</si>
  <si>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</si>
  <si>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</si>
  <si>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</si>
  <si>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</si>
  <si>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</si>
  <si>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</si>
  <si>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</si>
  <si>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</si>
  <si>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</si>
  <si>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</si>
  <si>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</si>
  <si>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</si>
  <si>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</si>
  <si>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</si>
  <si>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</si>
  <si>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</si>
  <si>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</si>
  <si>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</si>
  <si>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</si>
  <si>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</si>
  <si>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</si>
  <si>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</si>
  <si>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</si>
  <si>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</si>
  <si>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</si>
  <si>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</si>
  <si>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</si>
  <si>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</si>
  <si>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</si>
  <si>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</si>
  <si>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</si>
  <si>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</si>
  <si>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</si>
  <si>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</si>
  <si>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</si>
  <si>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</si>
  <si>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</si>
  <si>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</si>
  <si>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</si>
  <si>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</si>
  <si>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</si>
  <si>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</si>
  <si>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</si>
  <si>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</si>
  <si>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</si>
  <si>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</si>
  <si>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</si>
  <si>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</si>
  <si>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</si>
  <si>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</si>
  <si>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</si>
  <si>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</si>
  <si>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</si>
  <si>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</si>
  <si>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</si>
  <si>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</si>
  <si>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</si>
  <si>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</si>
  <si>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</si>
  <si>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</si>
  <si>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</si>
  <si>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</si>
  <si>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</si>
  <si>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</si>
  <si>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</si>
  <si>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</si>
  <si>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</si>
  <si>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</si>
  <si>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</si>
  <si>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</si>
  <si>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</si>
  <si>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</si>
  <si>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</si>
  <si>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</si>
  <si>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</si>
  <si>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</si>
  <si>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</si>
  <si>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</si>
  <si>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</si>
  <si>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</si>
  <si>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</si>
  <si>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</si>
  <si>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</si>
  <si>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</si>
  <si>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</si>
  <si>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</si>
  <si>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</si>
  <si>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</si>
  <si>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</si>
  <si>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</si>
  <si>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</si>
  <si>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</si>
  <si>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</si>
  <si>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</si>
  <si>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</si>
  <si>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</si>
  <si>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</si>
  <si>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</si>
  <si>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</si>
  <si>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</si>
  <si>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</si>
  <si>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</si>
  <si>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</si>
  <si>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</si>
  <si>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</si>
  <si>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</si>
  <si>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</si>
  <si>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</si>
  <si>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</si>
  <si>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</si>
  <si>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</si>
  <si>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</si>
  <si>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</si>
  <si>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</si>
  <si>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</si>
  <si>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</si>
  <si>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</si>
  <si>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</si>
  <si>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</si>
  <si>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</si>
  <si>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</si>
  <si>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</si>
  <si>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</si>
  <si>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</si>
  <si>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</si>
  <si>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2.82</t>
  </si>
  <si>
    <t>▲ 2.23</t>
  </si>
  <si>
    <t>病院事業会計</t>
  </si>
  <si>
    <t>水道事業会計</t>
  </si>
  <si>
    <t>一般会計</t>
  </si>
  <si>
    <t>下水道事業会計</t>
  </si>
  <si>
    <t>介護保険事業特別会計</t>
  </si>
  <si>
    <t>国民健康保険事業特別会計</t>
  </si>
  <si>
    <t>休日急病診療所事業特別会計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</si>
  <si>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</si>
  <si>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</si>
  <si>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</si>
  <si>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</si>
  <si>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</si>
  <si>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</si>
  <si>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</si>
  <si>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</si>
  <si>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</si>
  <si>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彦根愛知犬上広域行政組合（一般会計）</t>
    <rPh sb="11" eb="12">
      <t>ア</t>
    </rPh>
    <rPh sb="13" eb="15">
      <t>イッパン</t>
    </rPh>
    <rPh sb="15" eb="17">
      <t>カイケイ</t>
    </rPh>
    <phoneticPr fontId="19"/>
  </si>
  <si>
    <t>彦根市犬上郡営林組合（一般会計）</t>
    <rPh sb="9" eb="10">
      <t>ア</t>
    </rPh>
    <rPh sb="11" eb="13">
      <t>イッパン</t>
    </rPh>
    <rPh sb="13" eb="15">
      <t>カイケイ</t>
    </rPh>
    <phoneticPr fontId="19"/>
  </si>
  <si>
    <t>彦根市米原市山林組合（一般会計）</t>
    <rPh sb="9" eb="10">
      <t>ア</t>
    </rPh>
    <rPh sb="11" eb="13">
      <t>イッパン</t>
    </rPh>
    <rPh sb="13" eb="15">
      <t>カイケイ</t>
    </rPh>
    <phoneticPr fontId="19"/>
  </si>
  <si>
    <t>滋賀県市町村職員研修センター（一般会計）</t>
    <rPh sb="15" eb="17">
      <t>イッパン</t>
    </rPh>
    <rPh sb="17" eb="19">
      <t>カイケイ</t>
    </rPh>
    <phoneticPr fontId="19"/>
  </si>
  <si>
    <t>滋賀県後期高齢者医療広域連合（一般会計）</t>
    <rPh sb="15" eb="17">
      <t>イッパン</t>
    </rPh>
    <rPh sb="17" eb="19">
      <t>カイケイ</t>
    </rPh>
    <phoneticPr fontId="19"/>
  </si>
  <si>
    <t>滋賀県後期高齢者医療広域連合（後期高齢者医療特別会計）</t>
    <rPh sb="15" eb="17">
      <t>コウキ</t>
    </rPh>
    <rPh sb="17" eb="19">
      <t>コウレイ</t>
    </rPh>
    <rPh sb="19" eb="20">
      <t>シャ</t>
    </rPh>
    <rPh sb="20" eb="22">
      <t>イリョウ</t>
    </rPh>
    <rPh sb="22" eb="24">
      <t>トクベツ</t>
    </rPh>
    <rPh sb="24" eb="26">
      <t>カイケイ</t>
    </rPh>
    <phoneticPr fontId="19"/>
  </si>
  <si>
    <t>大滝山林組合（一般会計）</t>
    <rPh sb="0" eb="2">
      <t>オオタキ</t>
    </rPh>
    <rPh sb="2" eb="4">
      <t>サンリン</t>
    </rPh>
    <rPh sb="4" eb="6">
      <t>クミアイ</t>
    </rPh>
    <rPh sb="7" eb="9">
      <t>イッパン</t>
    </rPh>
    <rPh sb="9" eb="11">
      <t>カイケイ</t>
    </rPh>
    <phoneticPr fontId="19"/>
  </si>
  <si>
    <t>大滝山林組合（林産物栽培特別会計）</t>
    <rPh sb="0" eb="2">
      <t>オオタキ</t>
    </rPh>
    <rPh sb="2" eb="4">
      <t>サンリン</t>
    </rPh>
    <rPh sb="4" eb="6">
      <t>クミアイ</t>
    </rPh>
    <rPh sb="7" eb="8">
      <t>ハヤシ</t>
    </rPh>
    <rPh sb="8" eb="10">
      <t>サンブツ</t>
    </rPh>
    <rPh sb="10" eb="12">
      <t>サイバイ</t>
    </rPh>
    <rPh sb="12" eb="14">
      <t>トクベツ</t>
    </rPh>
    <rPh sb="14" eb="16">
      <t>カイケイ</t>
    </rPh>
    <phoneticPr fontId="19"/>
  </si>
  <si>
    <t>大滝山林組合（高取山森林空間利活用特別会計）</t>
    <rPh sb="0" eb="2">
      <t>オオタキ</t>
    </rPh>
    <rPh sb="2" eb="4">
      <t>サンリン</t>
    </rPh>
    <rPh sb="4" eb="6">
      <t>クミアイ</t>
    </rPh>
    <rPh sb="7" eb="9">
      <t>タカトリ</t>
    </rPh>
    <rPh sb="9" eb="10">
      <t>ヤマ</t>
    </rPh>
    <rPh sb="10" eb="12">
      <t>シンリン</t>
    </rPh>
    <rPh sb="12" eb="14">
      <t>クウカン</t>
    </rPh>
    <rPh sb="14" eb="17">
      <t>リカツヨウ</t>
    </rPh>
    <rPh sb="17" eb="19">
      <t>トクベツ</t>
    </rPh>
    <rPh sb="19" eb="21">
      <t>カイケイ</t>
    </rPh>
    <phoneticPr fontId="19"/>
  </si>
  <si>
    <t>夢京橋</t>
    <rPh sb="0" eb="1">
      <t>ユメ</t>
    </rPh>
    <rPh sb="1" eb="3">
      <t>キョウバシ</t>
    </rPh>
    <phoneticPr fontId="2"/>
  </si>
  <si>
    <t>彦根総合地方卸売市場</t>
    <rPh sb="0" eb="2">
      <t>ヒコネ</t>
    </rPh>
    <rPh sb="2" eb="4">
      <t>ソウゴウ</t>
    </rPh>
    <rPh sb="4" eb="6">
      <t>チホウ</t>
    </rPh>
    <rPh sb="6" eb="8">
      <t>オロシウリ</t>
    </rPh>
    <rPh sb="8" eb="10">
      <t>イチバ</t>
    </rPh>
    <phoneticPr fontId="2"/>
  </si>
  <si>
    <t>四番町スクエア</t>
    <rPh sb="0" eb="3">
      <t>ヨンバンチョウ</t>
    </rPh>
    <phoneticPr fontId="2"/>
  </si>
  <si>
    <t>彦根市事業公社</t>
    <rPh sb="0" eb="3">
      <t>ヒコネシ</t>
    </rPh>
    <rPh sb="3" eb="5">
      <t>ジギョウ</t>
    </rPh>
    <rPh sb="5" eb="7">
      <t>コウシャ</t>
    </rPh>
    <phoneticPr fontId="2"/>
  </si>
  <si>
    <t>彦根市一般廃棄物処理施設整備基金</t>
  </si>
  <si>
    <t>彦根市職員退職手当基金</t>
  </si>
  <si>
    <t>彦根市教育施設整備基金</t>
  </si>
  <si>
    <t>彦根市福祉・保健・医療基金</t>
  </si>
  <si>
    <t>彦根市国民スポーツ大会等運営基金</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</si>
  <si>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</si>
  <si>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</si>
  <si>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</si>
  <si>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</si>
  <si>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</si>
  <si>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</si>
  <si>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</si>
  <si>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</si>
  <si>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</si>
  <si>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0.9ポイント増加し、将来負担比率は8.8ポイント増加している。実質公債費比率では、令和元年度と比較して、分母である標準財政規模は増となったものの、元利償還金の額の増に伴い分子の増がこれを上回ったため、令和4年度の単年度実質公債費比率が令和元年度数値を上回る結果となったことから、3ヶ年平均は前年度より高く、類似団体と比較しても依然として高い状況にある。また、将来負担比率では、彦根市スポーツ・文化交流センター整備事業に係る起債（17.6億）およびごみ焼却整備事業に係る起債（10.1億）の借入により一般会計等に係る地方債の現在高について増加したことから前年度と比較して増加し、将来負担比率は類似団体平均と比較して56.1ポイントも上回っている状態である。
　今後については、国スポ・障スポ大会関連事業を始めとした大型の起債発行が見込まれる事業が控えていることから、両比率ともに上昇していくことが考えられるため、これまで以上に公債費の適正化に取り組んでいく必要がある。</t>
    <rPh sb="16" eb="18">
      <t>ゾウカ</t>
    </rPh>
    <rPh sb="51" eb="53">
      <t>レイワ</t>
    </rPh>
    <rPh sb="53" eb="55">
      <t>ガンネン</t>
    </rPh>
    <rPh sb="55" eb="56">
      <t>ド</t>
    </rPh>
    <rPh sb="57" eb="59">
      <t>ヒカク</t>
    </rPh>
    <rPh sb="62" eb="64">
      <t>ブンボ</t>
    </rPh>
    <rPh sb="67" eb="69">
      <t>ヒョウジュン</t>
    </rPh>
    <rPh sb="69" eb="71">
      <t>ザイセイ</t>
    </rPh>
    <rPh sb="71" eb="73">
      <t>キボ</t>
    </rPh>
    <rPh sb="74" eb="75">
      <t>ゾウ</t>
    </rPh>
    <rPh sb="83" eb="85">
      <t>ガンリ</t>
    </rPh>
    <rPh sb="85" eb="88">
      <t>ショウカンキン</t>
    </rPh>
    <rPh sb="89" eb="90">
      <t>ガク</t>
    </rPh>
    <rPh sb="91" eb="92">
      <t>ゾウ</t>
    </rPh>
    <rPh sb="93" eb="94">
      <t>トモナ</t>
    </rPh>
    <rPh sb="95" eb="97">
      <t>ブンシ</t>
    </rPh>
    <rPh sb="98" eb="99">
      <t>ゾウ</t>
    </rPh>
    <rPh sb="103" eb="105">
      <t>ウワマワ</t>
    </rPh>
    <rPh sb="110" eb="112">
      <t>レイワ</t>
    </rPh>
    <rPh sb="113" eb="114">
      <t>ネン</t>
    </rPh>
    <rPh sb="114" eb="115">
      <t>ド</t>
    </rPh>
    <rPh sb="116" eb="119">
      <t>タンネンド</t>
    </rPh>
    <rPh sb="119" eb="121">
      <t>ジッシツ</t>
    </rPh>
    <rPh sb="121" eb="124">
      <t>コウサイヒ</t>
    </rPh>
    <rPh sb="124" eb="126">
      <t>ヒリツ</t>
    </rPh>
    <rPh sb="127" eb="129">
      <t>レイワ</t>
    </rPh>
    <rPh sb="129" eb="131">
      <t>ガンネン</t>
    </rPh>
    <rPh sb="131" eb="132">
      <t>ド</t>
    </rPh>
    <rPh sb="132" eb="134">
      <t>スウチ</t>
    </rPh>
    <rPh sb="135" eb="137">
      <t>ウワマワ</t>
    </rPh>
    <rPh sb="138" eb="140">
      <t>ケッカ</t>
    </rPh>
    <rPh sb="155" eb="158">
      <t>ゼンネンド</t>
    </rPh>
    <rPh sb="160" eb="161">
      <t>タカ</t>
    </rPh>
    <rPh sb="235" eb="237">
      <t>ショウキャク</t>
    </rPh>
    <rPh sb="237" eb="239">
      <t>セイビ</t>
    </rPh>
    <rPh sb="239" eb="241">
      <t>ジギョウ</t>
    </rPh>
    <phoneticPr fontId="5"/>
  </si>
  <si>
    <t>実質公債費比率</t>
    <phoneticPr fontId="5"/>
  </si>
  <si>
    <t>　将来負担比率については、彦根市スポーツ・文化交流センター整備事業および市役所本庁舎耐震化整備事業に係る起債の借入により一般会計等に係る地方債の現在高について増加したことから前年度と比較して増加し、類似団体平均と比較して56.1ポイントも上回っている状態である。また、有形固定資産減価償却率については、近年実施した国スポ・障スポ大会関連事業や市役所本庁舎耐震化整備事業などにより、類似団体平均と比較し7.0ポイント下回っている状態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</si>
</sst>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27" fillId="0" borderId="41" xfId="16" applyFont="1" applyBorder="1" applyAlignment="1" applyProtection="1">
      <alignment horizontal="left" vertical="top" wrapText="1"/>
      <protection locked="0"/>
    </xf>
    <xf numFmtId="0" fontId="27" fillId="0" borderId="12" xfId="16" applyFont="1" applyBorder="1" applyAlignment="1" applyProtection="1">
      <alignment horizontal="left" vertical="top" wrapText="1"/>
      <protection locked="0"/>
    </xf>
    <xf numFmtId="0" fontId="27" fillId="0" borderId="51" xfId="16" applyFont="1" applyBorder="1" applyAlignment="1" applyProtection="1">
      <alignment horizontal="left" vertical="top" wrapText="1"/>
      <protection locked="0"/>
    </xf>
    <xf numFmtId="0" fontId="27" fillId="0" borderId="65" xfId="16" applyFont="1" applyBorder="1" applyAlignment="1" applyProtection="1">
      <alignment horizontal="left" vertical="top" wrapText="1"/>
      <protection locked="0"/>
    </xf>
    <xf numFmtId="0" fontId="27" fillId="0" borderId="0" xfId="16" applyFont="1" applyAlignment="1" applyProtection="1">
      <alignment horizontal="left" vertical="top" wrapText="1"/>
      <protection locked="0"/>
    </xf>
    <xf numFmtId="0" fontId="27" fillId="0" borderId="38" xfId="16" applyFont="1" applyBorder="1" applyAlignment="1" applyProtection="1">
      <alignment horizontal="left" vertical="top" wrapText="1"/>
      <protection locked="0"/>
    </xf>
    <xf numFmtId="0" fontId="27" fillId="0" borderId="37" xfId="16" applyFont="1" applyBorder="1" applyAlignment="1" applyProtection="1">
      <alignment horizontal="left" vertical="top" wrapText="1"/>
      <protection locked="0"/>
    </xf>
    <xf numFmtId="0" fontId="27" fillId="0" borderId="56" xfId="16" applyFont="1" applyBorder="1" applyAlignment="1" applyProtection="1">
      <alignment horizontal="left" vertical="top" wrapText="1"/>
      <protection locked="0"/>
    </xf>
    <xf numFmtId="0" fontId="27"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C4BC63D-7693-49C6-8325-637A377B249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46402</c:v>
                </c:pt>
                <c:pt idx="1">
                  <c:v>66343</c:v>
                </c:pt>
                <c:pt idx="2">
                  <c:v>56416</c:v>
                </c:pt>
                <c:pt idx="3">
                  <c:v>49217</c:v>
                </c:pt>
                <c:pt idx="4">
                  <c:v>49211</c:v>
                </c:pt>
              </c:numCache>
            </c:numRef>
          </c:val>
          <c:smooth val="0"/>
          <c:extLst>
            <c:ext xmlns:c16="http://schemas.microsoft.com/office/drawing/2014/chart" uri="{C3380CC4-5D6E-409C-BE32-E72D297353CC}">
              <c16:uniqueId val="{00000000-30D0-45E1-AE2F-65964D5234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40817</c:v>
                </c:pt>
                <c:pt idx="1">
                  <c:v>49448</c:v>
                </c:pt>
                <c:pt idx="2">
                  <c:v>87704</c:v>
                </c:pt>
                <c:pt idx="3">
                  <c:v>67988</c:v>
                </c:pt>
                <c:pt idx="4">
                  <c:v>69825</c:v>
                </c:pt>
              </c:numCache>
            </c:numRef>
          </c:val>
          <c:smooth val="0"/>
          <c:extLst>
            <c:ext xmlns:c16="http://schemas.microsoft.com/office/drawing/2014/chart" uri="{C3380CC4-5D6E-409C-BE32-E72D297353CC}">
              <c16:uniqueId val="{00000001-30D0-45E1-AE2F-65964D52340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3.8</c:v>
                </c:pt>
                <c:pt idx="1">
                  <c:v>4.55</c:v>
                </c:pt>
                <c:pt idx="2">
                  <c:v>2.62</c:v>
                </c:pt>
                <c:pt idx="3">
                  <c:v>8.4499999999999993</c:v>
                </c:pt>
                <c:pt idx="4">
                  <c:v>9.1</c:v>
                </c:pt>
              </c:numCache>
            </c:numRef>
          </c:val>
          <c:extLst>
            <c:ext xmlns:c16="http://schemas.microsoft.com/office/drawing/2014/chart" uri="{C3380CC4-5D6E-409C-BE32-E72D297353CC}">
              <c16:uniqueId val="{00000000-3471-484D-94D5-BF0AAA746DB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11.47</c:v>
                </c:pt>
                <c:pt idx="1">
                  <c:v>11.31</c:v>
                </c:pt>
                <c:pt idx="2">
                  <c:v>10.54</c:v>
                </c:pt>
                <c:pt idx="3">
                  <c:v>10.19</c:v>
                </c:pt>
                <c:pt idx="4">
                  <c:v>12.24</c:v>
                </c:pt>
              </c:numCache>
            </c:numRef>
          </c:val>
          <c:extLst>
            <c:ext xmlns:c16="http://schemas.microsoft.com/office/drawing/2014/chart" uri="{C3380CC4-5D6E-409C-BE32-E72D297353CC}">
              <c16:uniqueId val="{00000001-3471-484D-94D5-BF0AAA746DB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-2.82</c:v>
                </c:pt>
                <c:pt idx="1">
                  <c:v>2.2200000000000002</c:v>
                </c:pt>
                <c:pt idx="2">
                  <c:v>-2.23</c:v>
                </c:pt>
                <c:pt idx="3">
                  <c:v>6.11</c:v>
                </c:pt>
                <c:pt idx="4">
                  <c:v>2.1</c:v>
                </c:pt>
              </c:numCache>
            </c:numRef>
          </c:val>
          <c:smooth val="0"/>
          <c:extLst>
            <c:ext xmlns:c16="http://schemas.microsoft.com/office/drawing/2014/chart" uri="{C3380CC4-5D6E-409C-BE32-E72D297353CC}">
              <c16:uniqueId val="{00000002-3471-484D-94D5-BF0AAA746DB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1.17</c:v>
                </c:pt>
                <c:pt idx="2">
                  <c:v>#N/A</c:v>
                </c:pt>
                <c:pt idx="3">
                  <c:v>0.42</c:v>
                </c:pt>
                <c:pt idx="4">
                  <c:v>#N/A</c:v>
                </c:pt>
                <c:pt idx="5">
                  <c:v>0</c:v>
                </c:pt>
                <c:pt idx="6">
                  <c:v>#N/A</c:v>
                </c:pt>
                <c:pt idx="7">
                  <c:v>0</c:v>
                </c:pt>
                <c:pt idx="8">
                  <c:v>#N/A</c:v>
                </c:pt>
                <c:pt idx="9">
                  <c:v>0</c:v>
                </c:pt>
              </c:numCache>
            </c:numRef>
          </c:val>
          <c:extLst>
            <c:ext xmlns:c16="http://schemas.microsoft.com/office/drawing/2014/chart" uri="{C3380CC4-5D6E-409C-BE32-E72D297353CC}">
              <c16:uniqueId val="{00000000-1ACD-41DB-BD34-B14A5B534D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CD-41DB-BD34-B14A5B534D7A}"/>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0.08</c:v>
                </c:pt>
                <c:pt idx="2">
                  <c:v>#N/A</c:v>
                </c:pt>
                <c:pt idx="3">
                  <c:v>7.0000000000000007E-2</c:v>
                </c:pt>
                <c:pt idx="4">
                  <c:v>#N/A</c:v>
                </c:pt>
                <c:pt idx="5">
                  <c:v>0.08</c:v>
                </c:pt>
                <c:pt idx="6">
                  <c:v>#N/A</c:v>
                </c:pt>
                <c:pt idx="7">
                  <c:v>7.0000000000000007E-2</c:v>
                </c:pt>
                <c:pt idx="8">
                  <c:v>#N/A</c:v>
                </c:pt>
                <c:pt idx="9">
                  <c:v>0.09</c:v>
                </c:pt>
              </c:numCache>
            </c:numRef>
          </c:val>
          <c:extLst>
            <c:ext xmlns:c16="http://schemas.microsoft.com/office/drawing/2014/chart" uri="{C3380CC4-5D6E-409C-BE32-E72D297353CC}">
              <c16:uniqueId val="{00000002-1ACD-41DB-BD34-B14A5B534D7A}"/>
            </c:ext>
          </c:extLst>
        </c:ser>
        <c:ser>
          <c:idx val="3"/>
          <c:order val="3"/>
          <c:tx>
            <c:strRef>
              <c:f>データシート!$A$30</c:f>
              <c:strCache>
                <c:ptCount val="1"/>
                <c:pt idx="0">
                  <c:v>休日急病診療所事業特別会計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7.0000000000000007E-2</c:v>
                </c:pt>
                <c:pt idx="2">
                  <c:v>#N/A</c:v>
                </c:pt>
                <c:pt idx="3">
                  <c:v>0.06</c:v>
                </c:pt>
                <c:pt idx="4">
                  <c:v>#N/A</c:v>
                </c:pt>
                <c:pt idx="5">
                  <c:v>0</c:v>
                </c:pt>
                <c:pt idx="6">
                  <c:v>#N/A</c:v>
                </c:pt>
                <c:pt idx="7">
                  <c:v>0</c:v>
                </c:pt>
                <c:pt idx="8">
                  <c:v>#N/A</c:v>
                </c:pt>
                <c:pt idx="9">
                  <c:v>0.13</c:v>
                </c:pt>
              </c:numCache>
            </c:numRef>
          </c:val>
          <c:extLst>
            <c:ext xmlns:c16="http://schemas.microsoft.com/office/drawing/2014/chart" uri="{C3380CC4-5D6E-409C-BE32-E72D297353CC}">
              <c16:uniqueId val="{00000003-1ACD-41DB-BD34-B14A5B534D7A}"/>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0.14000000000000001</c:v>
                </c:pt>
                <c:pt idx="2">
                  <c:v>#N/A</c:v>
                </c:pt>
                <c:pt idx="3">
                  <c:v>0.18</c:v>
                </c:pt>
                <c:pt idx="4">
                  <c:v>#N/A</c:v>
                </c:pt>
                <c:pt idx="5">
                  <c:v>0.12</c:v>
                </c:pt>
                <c:pt idx="6">
                  <c:v>#N/A</c:v>
                </c:pt>
                <c:pt idx="7">
                  <c:v>0.43</c:v>
                </c:pt>
                <c:pt idx="8">
                  <c:v>#N/A</c:v>
                </c:pt>
                <c:pt idx="9">
                  <c:v>0.18</c:v>
                </c:pt>
              </c:numCache>
            </c:numRef>
          </c:val>
          <c:extLst>
            <c:ext xmlns:c16="http://schemas.microsoft.com/office/drawing/2014/chart" uri="{C3380CC4-5D6E-409C-BE32-E72D297353CC}">
              <c16:uniqueId val="{00000004-1ACD-41DB-BD34-B14A5B534D7A}"/>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0.32</c:v>
                </c:pt>
                <c:pt idx="2">
                  <c:v>#N/A</c:v>
                </c:pt>
                <c:pt idx="3">
                  <c:v>0.02</c:v>
                </c:pt>
                <c:pt idx="4">
                  <c:v>#N/A</c:v>
                </c:pt>
                <c:pt idx="5">
                  <c:v>0</c:v>
                </c:pt>
                <c:pt idx="6">
                  <c:v>#N/A</c:v>
                </c:pt>
                <c:pt idx="7">
                  <c:v>0.28000000000000003</c:v>
                </c:pt>
                <c:pt idx="8">
                  <c:v>#N/A</c:v>
                </c:pt>
                <c:pt idx="9">
                  <c:v>0.41</c:v>
                </c:pt>
              </c:numCache>
            </c:numRef>
          </c:val>
          <c:extLst>
            <c:ext xmlns:c16="http://schemas.microsoft.com/office/drawing/2014/chart" uri="{C3380CC4-5D6E-409C-BE32-E72D297353CC}">
              <c16:uniqueId val="{00000005-1ACD-41DB-BD34-B14A5B534D7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2.5</c:v>
                </c:pt>
                <c:pt idx="6">
                  <c:v>#N/A</c:v>
                </c:pt>
                <c:pt idx="7">
                  <c:v>3.24</c:v>
                </c:pt>
                <c:pt idx="8">
                  <c:v>#N/A</c:v>
                </c:pt>
                <c:pt idx="9">
                  <c:v>3.99</c:v>
                </c:pt>
              </c:numCache>
            </c:numRef>
          </c:val>
          <c:extLst>
            <c:ext xmlns:c16="http://schemas.microsoft.com/office/drawing/2014/chart" uri="{C3380CC4-5D6E-409C-BE32-E72D297353CC}">
              <c16:uniqueId val="{00000006-1ACD-41DB-BD34-B14A5B534D7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3.72</c:v>
                </c:pt>
                <c:pt idx="2">
                  <c:v>#N/A</c:v>
                </c:pt>
                <c:pt idx="3">
                  <c:v>4.4800000000000004</c:v>
                </c:pt>
                <c:pt idx="4">
                  <c:v>#N/A</c:v>
                </c:pt>
                <c:pt idx="5">
                  <c:v>2.62</c:v>
                </c:pt>
                <c:pt idx="6">
                  <c:v>#N/A</c:v>
                </c:pt>
                <c:pt idx="7">
                  <c:v>8.44</c:v>
                </c:pt>
                <c:pt idx="8">
                  <c:v>#N/A</c:v>
                </c:pt>
                <c:pt idx="9">
                  <c:v>8.9600000000000009</c:v>
                </c:pt>
              </c:numCache>
            </c:numRef>
          </c:val>
          <c:extLst>
            <c:ext xmlns:c16="http://schemas.microsoft.com/office/drawing/2014/chart" uri="{C3380CC4-5D6E-409C-BE32-E72D297353CC}">
              <c16:uniqueId val="{00000007-1ACD-41DB-BD34-B14A5B534D7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16.75</c:v>
                </c:pt>
                <c:pt idx="2">
                  <c:v>#N/A</c:v>
                </c:pt>
                <c:pt idx="3">
                  <c:v>17.21</c:v>
                </c:pt>
                <c:pt idx="4">
                  <c:v>#N/A</c:v>
                </c:pt>
                <c:pt idx="5">
                  <c:v>15.29</c:v>
                </c:pt>
                <c:pt idx="6">
                  <c:v>#N/A</c:v>
                </c:pt>
                <c:pt idx="7">
                  <c:v>14.19</c:v>
                </c:pt>
                <c:pt idx="8">
                  <c:v>#N/A</c:v>
                </c:pt>
                <c:pt idx="9">
                  <c:v>14.4</c:v>
                </c:pt>
              </c:numCache>
            </c:numRef>
          </c:val>
          <c:extLst>
            <c:ext xmlns:c16="http://schemas.microsoft.com/office/drawing/2014/chart" uri="{C3380CC4-5D6E-409C-BE32-E72D297353CC}">
              <c16:uniqueId val="{00000008-1ACD-41DB-BD34-B14A5B534D7A}"/>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4.5</c:v>
                </c:pt>
                <c:pt idx="2">
                  <c:v>#N/A</c:v>
                </c:pt>
                <c:pt idx="3">
                  <c:v>5.48</c:v>
                </c:pt>
                <c:pt idx="4">
                  <c:v>#N/A</c:v>
                </c:pt>
                <c:pt idx="5">
                  <c:v>11.61</c:v>
                </c:pt>
                <c:pt idx="6">
                  <c:v>#N/A</c:v>
                </c:pt>
                <c:pt idx="7">
                  <c:v>17.03</c:v>
                </c:pt>
                <c:pt idx="8">
                  <c:v>#N/A</c:v>
                </c:pt>
                <c:pt idx="9">
                  <c:v>22.66</c:v>
                </c:pt>
              </c:numCache>
            </c:numRef>
          </c:val>
          <c:extLst>
            <c:ext xmlns:c16="http://schemas.microsoft.com/office/drawing/2014/chart" uri="{C3380CC4-5D6E-409C-BE32-E72D297353CC}">
              <c16:uniqueId val="{00000009-1ACD-41DB-BD34-B14A5B534D7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5175</c:v>
                </c:pt>
                <c:pt idx="5">
                  <c:v>5253</c:v>
                </c:pt>
                <c:pt idx="8">
                  <c:v>5069</c:v>
                </c:pt>
                <c:pt idx="11">
                  <c:v>5019</c:v>
                </c:pt>
                <c:pt idx="14">
                  <c:v>4999</c:v>
                </c:pt>
              </c:numCache>
            </c:numRef>
          </c:val>
          <c:extLst>
            <c:ext xmlns:c16="http://schemas.microsoft.com/office/drawing/2014/chart" uri="{C3380CC4-5D6E-409C-BE32-E72D297353CC}">
              <c16:uniqueId val="{00000000-8676-41B0-A641-F9F8F7BE6D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4</c:v>
                </c:pt>
                <c:pt idx="9">
                  <c:v>0</c:v>
                </c:pt>
                <c:pt idx="12">
                  <c:v>0</c:v>
                </c:pt>
              </c:numCache>
            </c:numRef>
          </c:val>
          <c:extLst>
            <c:ext xmlns:c16="http://schemas.microsoft.com/office/drawing/2014/chart" uri="{C3380CC4-5D6E-409C-BE32-E72D297353CC}">
              <c16:uniqueId val="{00000001-8676-41B0-A641-F9F8F7BE6D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2</c:v>
                </c:pt>
                <c:pt idx="6">
                  <c:v>2</c:v>
                </c:pt>
                <c:pt idx="9">
                  <c:v>2</c:v>
                </c:pt>
                <c:pt idx="12">
                  <c:v>0</c:v>
                </c:pt>
              </c:numCache>
            </c:numRef>
          </c:val>
          <c:extLst>
            <c:ext xmlns:c16="http://schemas.microsoft.com/office/drawing/2014/chart" uri="{C3380CC4-5D6E-409C-BE32-E72D297353CC}">
              <c16:uniqueId val="{00000002-8676-41B0-A641-F9F8F7BE6D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c:v>
                </c:pt>
                <c:pt idx="3">
                  <c:v>1</c:v>
                </c:pt>
                <c:pt idx="6">
                  <c:v>1</c:v>
                </c:pt>
                <c:pt idx="9">
                  <c:v>0</c:v>
                </c:pt>
                <c:pt idx="12">
                  <c:v>0</c:v>
                </c:pt>
              </c:numCache>
            </c:numRef>
          </c:val>
          <c:extLst>
            <c:ext xmlns:c16="http://schemas.microsoft.com/office/drawing/2014/chart" uri="{C3380CC4-5D6E-409C-BE32-E72D297353CC}">
              <c16:uniqueId val="{00000003-8676-41B0-A641-F9F8F7BE6D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3504</c:v>
                </c:pt>
                <c:pt idx="3">
                  <c:v>2898</c:v>
                </c:pt>
                <c:pt idx="6">
                  <c:v>2938</c:v>
                </c:pt>
                <c:pt idx="9">
                  <c:v>2753</c:v>
                </c:pt>
                <c:pt idx="12">
                  <c:v>2918</c:v>
                </c:pt>
              </c:numCache>
            </c:numRef>
          </c:val>
          <c:extLst>
            <c:ext xmlns:c16="http://schemas.microsoft.com/office/drawing/2014/chart" uri="{C3380CC4-5D6E-409C-BE32-E72D297353CC}">
              <c16:uniqueId val="{00000004-8676-41B0-A641-F9F8F7BE6D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76-41B0-A641-F9F8F7BE6D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76-41B0-A641-F9F8F7BE6D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3358</c:v>
                </c:pt>
                <c:pt idx="3">
                  <c:v>3457</c:v>
                </c:pt>
                <c:pt idx="6">
                  <c:v>3491</c:v>
                </c:pt>
                <c:pt idx="9">
                  <c:v>3687</c:v>
                </c:pt>
                <c:pt idx="12">
                  <c:v>3883</c:v>
                </c:pt>
              </c:numCache>
            </c:numRef>
          </c:val>
          <c:extLst>
            <c:ext xmlns:c16="http://schemas.microsoft.com/office/drawing/2014/chart" uri="{C3380CC4-5D6E-409C-BE32-E72D297353CC}">
              <c16:uniqueId val="{00000007-8676-41B0-A641-F9F8F7BE6D9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1693</c:v>
                </c:pt>
                <c:pt idx="2">
                  <c:v>#N/A</c:v>
                </c:pt>
                <c:pt idx="3">
                  <c:v>#N/A</c:v>
                </c:pt>
                <c:pt idx="4">
                  <c:v>1105</c:v>
                </c:pt>
                <c:pt idx="5">
                  <c:v>#N/A</c:v>
                </c:pt>
                <c:pt idx="6">
                  <c:v>#N/A</c:v>
                </c:pt>
                <c:pt idx="7">
                  <c:v>1367</c:v>
                </c:pt>
                <c:pt idx="8">
                  <c:v>#N/A</c:v>
                </c:pt>
                <c:pt idx="9">
                  <c:v>#N/A</c:v>
                </c:pt>
                <c:pt idx="10">
                  <c:v>1423</c:v>
                </c:pt>
                <c:pt idx="11">
                  <c:v>#N/A</c:v>
                </c:pt>
                <c:pt idx="12">
                  <c:v>#N/A</c:v>
                </c:pt>
                <c:pt idx="13">
                  <c:v>1802</c:v>
                </c:pt>
                <c:pt idx="14">
                  <c:v>#N/A</c:v>
                </c:pt>
              </c:numCache>
            </c:numRef>
          </c:val>
          <c:smooth val="0"/>
          <c:extLst>
            <c:ext xmlns:c16="http://schemas.microsoft.com/office/drawing/2014/chart" uri="{C3380CC4-5D6E-409C-BE32-E72D297353CC}">
              <c16:uniqueId val="{00000008-8676-41B0-A641-F9F8F7BE6D9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52105</c:v>
                </c:pt>
                <c:pt idx="5">
                  <c:v>53208</c:v>
                </c:pt>
                <c:pt idx="8">
                  <c:v>54842</c:v>
                </c:pt>
                <c:pt idx="11">
                  <c:v>54353</c:v>
                </c:pt>
                <c:pt idx="14">
                  <c:v>53548</c:v>
                </c:pt>
              </c:numCache>
            </c:numRef>
          </c:val>
          <c:extLst>
            <c:ext xmlns:c16="http://schemas.microsoft.com/office/drawing/2014/chart" uri="{C3380CC4-5D6E-409C-BE32-E72D297353CC}">
              <c16:uniqueId val="{00000000-C8FC-4293-BD30-0A7A2C701D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13562</c:v>
                </c:pt>
                <c:pt idx="5">
                  <c:v>12753</c:v>
                </c:pt>
                <c:pt idx="8">
                  <c:v>12373</c:v>
                </c:pt>
                <c:pt idx="11">
                  <c:v>11710</c:v>
                </c:pt>
                <c:pt idx="14">
                  <c:v>11639</c:v>
                </c:pt>
              </c:numCache>
            </c:numRef>
          </c:val>
          <c:extLst>
            <c:ext xmlns:c16="http://schemas.microsoft.com/office/drawing/2014/chart" uri="{C3380CC4-5D6E-409C-BE32-E72D297353CC}">
              <c16:uniqueId val="{00000001-C8FC-4293-BD30-0A7A2C701D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8546</c:v>
                </c:pt>
                <c:pt idx="5">
                  <c:v>8464</c:v>
                </c:pt>
                <c:pt idx="8">
                  <c:v>8019</c:v>
                </c:pt>
                <c:pt idx="11">
                  <c:v>8692</c:v>
                </c:pt>
                <c:pt idx="14">
                  <c:v>9389</c:v>
                </c:pt>
              </c:numCache>
            </c:numRef>
          </c:val>
          <c:extLst>
            <c:ext xmlns:c16="http://schemas.microsoft.com/office/drawing/2014/chart" uri="{C3380CC4-5D6E-409C-BE32-E72D297353CC}">
              <c16:uniqueId val="{00000002-C8FC-4293-BD30-0A7A2C701D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FC-4293-BD30-0A7A2C701D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FC-4293-BD30-0A7A2C701D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FC-4293-BD30-0A7A2C701D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5251</c:v>
                </c:pt>
                <c:pt idx="3">
                  <c:v>5417</c:v>
                </c:pt>
                <c:pt idx="6">
                  <c:v>5005</c:v>
                </c:pt>
                <c:pt idx="9">
                  <c:v>4979</c:v>
                </c:pt>
                <c:pt idx="12">
                  <c:v>5004</c:v>
                </c:pt>
              </c:numCache>
            </c:numRef>
          </c:val>
          <c:extLst>
            <c:ext xmlns:c16="http://schemas.microsoft.com/office/drawing/2014/chart" uri="{C3380CC4-5D6E-409C-BE32-E72D297353CC}">
              <c16:uniqueId val="{00000006-C8FC-4293-BD30-0A7A2C701D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c:v>
                </c:pt>
                <c:pt idx="3">
                  <c:v>2</c:v>
                </c:pt>
                <c:pt idx="6">
                  <c:v>1</c:v>
                </c:pt>
                <c:pt idx="9">
                  <c:v>1</c:v>
                </c:pt>
                <c:pt idx="12">
                  <c:v>0</c:v>
                </c:pt>
              </c:numCache>
            </c:numRef>
          </c:val>
          <c:extLst>
            <c:ext xmlns:c16="http://schemas.microsoft.com/office/drawing/2014/chart" uri="{C3380CC4-5D6E-409C-BE32-E72D297353CC}">
              <c16:uniqueId val="{00000007-C8FC-4293-BD30-0A7A2C701D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39629</c:v>
                </c:pt>
                <c:pt idx="3">
                  <c:v>35893</c:v>
                </c:pt>
                <c:pt idx="6">
                  <c:v>32505</c:v>
                </c:pt>
                <c:pt idx="9">
                  <c:v>28998</c:v>
                </c:pt>
                <c:pt idx="12">
                  <c:v>28185</c:v>
                </c:pt>
              </c:numCache>
            </c:numRef>
          </c:val>
          <c:extLst>
            <c:ext xmlns:c16="http://schemas.microsoft.com/office/drawing/2014/chart" uri="{C3380CC4-5D6E-409C-BE32-E72D297353CC}">
              <c16:uniqueId val="{00000008-C8FC-4293-BD30-0A7A2C701D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c:v>
                </c:pt>
                <c:pt idx="3">
                  <c:v>4</c:v>
                </c:pt>
                <c:pt idx="6">
                  <c:v>2</c:v>
                </c:pt>
                <c:pt idx="9">
                  <c:v>0</c:v>
                </c:pt>
                <c:pt idx="12">
                  <c:v>0</c:v>
                </c:pt>
              </c:numCache>
            </c:numRef>
          </c:val>
          <c:extLst>
            <c:ext xmlns:c16="http://schemas.microsoft.com/office/drawing/2014/chart" uri="{C3380CC4-5D6E-409C-BE32-E72D297353CC}">
              <c16:uniqueId val="{00000009-C8FC-4293-BD30-0A7A2C701D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40155</c:v>
                </c:pt>
                <c:pt idx="3">
                  <c:v>41980</c:v>
                </c:pt>
                <c:pt idx="6">
                  <c:v>47728</c:v>
                </c:pt>
                <c:pt idx="9">
                  <c:v>51504</c:v>
                </c:pt>
                <c:pt idx="12">
                  <c:v>53708</c:v>
                </c:pt>
              </c:numCache>
            </c:numRef>
          </c:val>
          <c:extLst>
            <c:ext xmlns:c16="http://schemas.microsoft.com/office/drawing/2014/chart" uri="{C3380CC4-5D6E-409C-BE32-E72D297353CC}">
              <c16:uniqueId val="{0000000A-C8FC-4293-BD30-0A7A2C701DF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10831</c:v>
                </c:pt>
                <c:pt idx="2">
                  <c:v>#N/A</c:v>
                </c:pt>
                <c:pt idx="3">
                  <c:v>#N/A</c:v>
                </c:pt>
                <c:pt idx="4">
                  <c:v>8871</c:v>
                </c:pt>
                <c:pt idx="5">
                  <c:v>#N/A</c:v>
                </c:pt>
                <c:pt idx="6">
                  <c:v>#N/A</c:v>
                </c:pt>
                <c:pt idx="7">
                  <c:v>10006</c:v>
                </c:pt>
                <c:pt idx="8">
                  <c:v>#N/A</c:v>
                </c:pt>
                <c:pt idx="9">
                  <c:v>#N/A</c:v>
                </c:pt>
                <c:pt idx="10">
                  <c:v>10727</c:v>
                </c:pt>
                <c:pt idx="11">
                  <c:v>#N/A</c:v>
                </c:pt>
                <c:pt idx="12">
                  <c:v>#N/A</c:v>
                </c:pt>
                <c:pt idx="13">
                  <c:v>12321</c:v>
                </c:pt>
                <c:pt idx="14">
                  <c:v>#N/A</c:v>
                </c:pt>
              </c:numCache>
            </c:numRef>
          </c:val>
          <c:smooth val="0"/>
          <c:extLst>
            <c:ext xmlns:c16="http://schemas.microsoft.com/office/drawing/2014/chart" uri="{C3380CC4-5D6E-409C-BE32-E72D297353CC}">
              <c16:uniqueId val="{0000000B-C8FC-4293-BD30-0A7A2C701DF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2675</c:v>
                </c:pt>
                <c:pt idx="1">
                  <c:v>2716</c:v>
                </c:pt>
                <c:pt idx="2">
                  <c:v>3161</c:v>
                </c:pt>
              </c:numCache>
            </c:numRef>
          </c:val>
          <c:extLst>
            <c:ext xmlns:c16="http://schemas.microsoft.com/office/drawing/2014/chart" uri="{C3380CC4-5D6E-409C-BE32-E72D297353CC}">
              <c16:uniqueId val="{00000000-1C9D-45D9-BEAE-A1EBE087479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288</c:v>
                </c:pt>
                <c:pt idx="1">
                  <c:v>488</c:v>
                </c:pt>
                <c:pt idx="2">
                  <c:v>488</c:v>
                </c:pt>
              </c:numCache>
            </c:numRef>
          </c:val>
          <c:extLst>
            <c:ext xmlns:c16="http://schemas.microsoft.com/office/drawing/2014/chart" uri="{C3380CC4-5D6E-409C-BE32-E72D297353CC}">
              <c16:uniqueId val="{00000001-1C9D-45D9-BEAE-A1EBE087479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3526</c:v>
                </c:pt>
                <c:pt idx="1">
                  <c:v>3859</c:v>
                </c:pt>
                <c:pt idx="2">
                  <c:v>3869</c:v>
                </c:pt>
              </c:numCache>
            </c:numRef>
          </c:val>
          <c:extLst>
            <c:ext xmlns:c16="http://schemas.microsoft.com/office/drawing/2014/chart" uri="{C3380CC4-5D6E-409C-BE32-E72D297353CC}">
              <c16:uniqueId val="{00000002-1C9D-45D9-BEAE-A1EBE087479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{BAE232A7-A1A8-43C2-B2E0-FBC5BF2E2C7D}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76B-4377-9902-A08005E7A1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{FE8A89A4-ABBA-465E-A459-767CB416D125}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6B-4377-9902-A08005E7A1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{AB66DFE2-2412-48FD-AEDA-782F7ED6C348}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6B-4377-9902-A08005E7A1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{E0A53FD4-4EAA-4E3D-BC7D-0D7AEA43D063}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6B-4377-9902-A08005E7A1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{A76BE6CB-AEF8-4504-93A4-A29581746037}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6B-4377-9902-A08005E7A16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{010697AF-3938-4543-BE20-41476646229C}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76B-4377-9902-A08005E7A16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{306E946B-8A49-4344-A278-69BD7E2171EA}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76B-4377-9902-A08005E7A16F}"/>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{F1265771-8EE0-443C-9DE3-2E8824AB4BDE}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76B-4377-9902-A08005E7A16F}"/>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{A69A1BA6-C513-4714-A77C-9789049E3059}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76B-4377-9902-A08005E7A1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57</c:v>
                </c:pt>
                <c:pt idx="32">
                  <c:v>57.2</c:v>
                </c:pt>
              </c:numCache>
            </c:numRef>
          </c:xVal>
          <c:yVal>
            <c:numRef>
              <c:f>公会計指標分析・財政指標組合せ分析表!$BP$51:$DC$51</c:f>
              <c:numCache>
                <c:formatCode>#,##0.0;"▲ "#,##0.0</c:formatCode>
                <c:ptCount val="40"/>
                <c:pt idx="24">
                  <c:v>47.3</c:v>
                </c:pt>
                <c:pt idx="32">
                  <c:v>56.1</c:v>
                </c:pt>
              </c:numCache>
            </c:numRef>
          </c:yVal>
          <c:smooth val="0"/>
          <c:extLst>
            <c:ext xmlns:c16="http://schemas.microsoft.com/office/drawing/2014/chart" uri="{C3380CC4-5D6E-409C-BE32-E72D297353CC}">
              <c16:uniqueId val="{00000009-B76B-4377-9902-A08005E7A16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{D2CB5AC8-A95D-401C-B275-A0E430EF354A}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76B-4377-9902-A08005E7A16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{C10872DD-27F0-4469-8973-48A1ED118343}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6B-4377-9902-A08005E7A1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{32EFB133-9E81-4048-B14B-A8936474816C}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6B-4377-9902-A08005E7A1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{9A4B2F99-563B-4A4E-8143-5CC29FE9A361}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6B-4377-9902-A08005E7A1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{812CA856-5448-4E6C-A02A-23520D54AA2C}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6B-4377-9902-A08005E7A16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{CFEAA22B-AE34-462C-9152-79758B3D681B}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76B-4377-9902-A08005E7A16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{5DEF20A2-AADD-49C0-A086-DED997C60AFC}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76B-4377-9902-A08005E7A16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{9D5FFD65-378B-4FD8-A33B-69BA6DCDFADC}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76B-4377-9902-A08005E7A16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{3EEAAA58-D4EB-4C5F-BAC2-D4F3B08E56FD}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76B-4377-9902-A08005E7A1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63</c:v>
                </c:pt>
                <c:pt idx="32">
                  <c:v>64.2</c:v>
                </c:pt>
              </c:numCache>
            </c:numRef>
          </c:xVal>
          <c:yVal>
            <c:numRef>
              <c:f>公会計指標分析・財政指標組合せ分析表!$BP$55:$DC$55</c:f>
              <c:numCache>
                <c:formatCode>#,##0.0;"▲ "#,##0.0</c:formatCode>
                <c:ptCount val="40"/>
                <c:pt idx="24">
                  <c:v>4.0999999999999996</c:v>
                </c:pt>
                <c:pt idx="32">
                  <c:v>0</c:v>
                </c:pt>
              </c:numCache>
            </c:numRef>
          </c:yVal>
          <c:smooth val="0"/>
          <c:extLst>
            <c:ext xmlns:c16="http://schemas.microsoft.com/office/drawing/2014/chart" uri="{C3380CC4-5D6E-409C-BE32-E72D297353CC}">
              <c16:uniqueId val="{00000013-B76B-4377-9902-A08005E7A16F}"/>
            </c:ext>
          </c:extLst>
        </c:ser>
        <c:dLbls>
          <c:showLegendKey val="0"/>
          <c:showVal val="1"/>
          <c:showCatName val="0"/>
          <c:showSerName val="0"/>
          <c:showPercent val="0"/>
          <c:showBubbleSize val="0"/>
        </c:dLbls>
        <c:axId val="46179840"/>
        <c:axId val="46181760"/>
      </c:scatterChart>
      <c:valAx>
        <c:axId val="4617984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{06C554C9-EF05-49B6-A6C0-01A9116B6651}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0CB-49AB-839D-75BC4D8363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{10F82E42-F076-4192-A0A7-2AC65943972E}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CB-49AB-839D-75BC4D8363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{7529BD0B-731C-4694-97A7-CF50CF68FDC5}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CB-49AB-839D-75BC4D8363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{CB9096A1-EE6B-43C8-8F77-4E39034C06C0}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CB-49AB-839D-75BC4D8363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{A572F362-8F33-4087-BDF9-7EC4DEE9934D}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CB-49AB-839D-75BC4D83630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{5FA25D80-1388-4115-9167-39F4FD3B19C7}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0CB-49AB-839D-75BC4D83630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{E3CB65B6-17AA-490D-8CA3-97CC5395F69A}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0CB-49AB-839D-75BC4D83630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{7953BA71-1FAA-43FA-9FE0-8A82E6E7958B}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0CB-49AB-839D-75BC4D83630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{5D01AB60-DC4D-4425-BBD6-11F81EC7F7DB}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0CB-49AB-839D-75BC4D8363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7.3</c:v>
                </c:pt>
                <c:pt idx="16">
                  <c:v>6.6</c:v>
                </c:pt>
                <c:pt idx="24">
                  <c:v>6</c:v>
                </c:pt>
                <c:pt idx="32">
                  <c:v>6.9</c:v>
                </c:pt>
              </c:numCache>
            </c:numRef>
          </c:xVal>
          <c:yVal>
            <c:numRef>
              <c:f>公会計指標分析・財政指標組合せ分析表!$BP$73:$DC$73</c:f>
              <c:numCache>
                <c:formatCode>#,##0.0;"▲ "#,##0.0</c:formatCode>
                <c:ptCount val="40"/>
                <c:pt idx="0">
                  <c:v>53</c:v>
                </c:pt>
                <c:pt idx="8">
                  <c:v>42.9</c:v>
                </c:pt>
                <c:pt idx="16">
                  <c:v>46.7</c:v>
                </c:pt>
                <c:pt idx="24">
                  <c:v>47.3</c:v>
                </c:pt>
                <c:pt idx="32">
                  <c:v>56.1</c:v>
                </c:pt>
              </c:numCache>
            </c:numRef>
          </c:yVal>
          <c:smooth val="0"/>
          <c:extLst>
            <c:ext xmlns:c16="http://schemas.microsoft.com/office/drawing/2014/chart" uri="{C3380CC4-5D6E-409C-BE32-E72D297353CC}">
              <c16:uniqueId val="{00000009-50CB-49AB-839D-75BC4D83630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6647101494224355E-2"/>
                  <c:y val="-9.5720994556502598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{9AE1889C-F50B-4BE9-882F-51AF4766DF3A}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0CB-49AB-839D-75BC4D83630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{CB5BD17D-7460-46C7-8584-1D61542A3D7F}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CB-49AB-839D-75BC4D8363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{B6A43B41-355E-419D-B6B9-ACEBBE6B7EAE}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CB-49AB-839D-75BC4D8363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{1B1D3DFE-AE83-43F2-9221-FC1BD90D0276}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CB-49AB-839D-75BC4D8363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{00E5F098-51A1-4DDE-A5D2-1EEA42AB84A1}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CB-49AB-839D-75BC4D836300}"/>
                </c:ext>
              </c:extLst>
            </c:dLbl>
            <c:dLbl>
              <c:idx val="8"/>
              <c:layout>
                <c:manualLayout>
                  <c:x val="-2.9236406900449371E-2"/>
                  <c:y val="-5.28564490751808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{BF9F3109-868B-4069-BBE3-8D36D8C4CD2D}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0CB-49AB-839D-75BC4D836300}"/>
                </c:ext>
              </c:extLst>
            </c:dLbl>
            <c:dLbl>
              <c:idx val="16"/>
              <c:layout>
                <c:manualLayout>
                  <c:x val="-3.8955096881059505E-2"/>
                  <c:y val="-2.7438220379791354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{D22C7E5E-CBCB-4534-8F24-152C7EE75D0E}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0CB-49AB-839D-75BC4D836300}"/>
                </c:ext>
              </c:extLst>
            </c:dLbl>
            <c:dLbl>
              <c:idx val="24"/>
              <c:layout>
                <c:manualLayout>
                  <c:x val="-3.1570342725075584E-2"/>
                  <c:y val="-4.9696830003555022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{8C10AFE9-927D-476F-AA90-07A873BF9238}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0CB-49AB-839D-75BC4D836300}"/>
                </c:ext>
              </c:extLst>
            </c:dLbl>
            <c:dLbl>
              <c:idx val="32"/>
              <c:layout>
                <c:manualLayout>
                  <c:x val="-3.1570342725075584E-2"/>
                  <c:y val="-8.6369200229877652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{A0A307B5-4558-4EB6-8492-784CDFD921F7}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0CB-49AB-839D-75BC4D8363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5.0999999999999996</c:v>
                </c:pt>
                <c:pt idx="16">
                  <c:v>5.2</c:v>
                </c:pt>
                <c:pt idx="24">
                  <c:v>5.0999999999999996</c:v>
                </c:pt>
                <c:pt idx="32">
                  <c:v>5.2</c:v>
                </c:pt>
              </c:numCache>
            </c:numRef>
          </c:xVal>
          <c:yVal>
            <c:numRef>
              <c:f>公会計指標分析・財政指標組合せ分析表!$BP$77:$DC$77</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50CB-49AB-839D-75BC4D836300}"/>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111,648
108,502
196.87
55,179,232
52,658,201
2,351,087
25,831,868
53,707,806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以降は類似団体とほぼ同水準で推移している。新型コロナウイルス感染症の影響を受けていた法人の業績が徐々に回復してきたことから、市民税のうち法人税割が増加したことにより、基準財政収入額は増加したが、交付税の振り替わりである臨時財政対策債の発行可能額が減少したことにより、基準財政需要額が大きく増加したことから、数値は前年度より低下した。</a:t>
          </a:r>
        </a:p>
        <a:p>
          <a:r>
            <a:rPr kumimoji="1" lang="ja-JP" altLang="en-US" sz="1200">
              <a:latin typeface="ＭＳ Ｐゴシック" panose="020B0600070205080204" pitchFamily="50" charset="-128"/>
              <a:ea typeface="ＭＳ Ｐゴシック" panose="020B0600070205080204" pitchFamily="50" charset="-128"/>
            </a:rPr>
            <a:t>　今後は基準財政需要額に影響を与える公債費の抑制に努めるとともに、税収納率向上対策等を中心とした税収の確保と、税外収入の確保に関する取組の推進を図ることにより歳入確保に努める。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41</xdr:row>
      <xdr:rowOff>35983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0510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147108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447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106892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106892</xdr:rowOff>
    </xdr:from>
    <xdr:to>
      <xdr:col>11</xdr:col>
      <xdr:colOff>31750</xdr:colOff>
      <xdr:row>40</xdr:row>
      <xdr:rowOff>106892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128710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96308</xdr:rowOff>
    </xdr:from>
    <xdr:to>
      <xdr:col>19</xdr:col>
      <xdr:colOff>184150</xdr:colOff>
      <xdr:row>41</xdr:row>
      <xdr:rowOff>26458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142469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142469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経常収支比率については、歳入の経常一般財源においては、市税が</a:t>
          </a:r>
          <a:r>
            <a:rPr kumimoji="1" lang="en-US" altLang="ja-JP" sz="1100">
              <a:latin typeface="ＭＳ Ｐゴシック" panose="020B0600070205080204" pitchFamily="50" charset="-128"/>
              <a:ea typeface="ＭＳ Ｐゴシック" panose="020B0600070205080204" pitchFamily="50" charset="-128"/>
            </a:rPr>
            <a:t>984,238</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％）の増となったものの、臨時財政対策債が</a:t>
          </a:r>
          <a:r>
            <a:rPr kumimoji="1" lang="en-US" altLang="ja-JP" sz="1100">
              <a:latin typeface="ＭＳ Ｐゴシック" panose="020B0600070205080204" pitchFamily="50" charset="-128"/>
              <a:ea typeface="ＭＳ Ｐゴシック" panose="020B0600070205080204" pitchFamily="50" charset="-128"/>
            </a:rPr>
            <a:t>1,883,819</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73.8</a:t>
          </a:r>
          <a:r>
            <a:rPr kumimoji="1" lang="ja-JP" altLang="en-US" sz="1100">
              <a:latin typeface="ＭＳ Ｐゴシック" panose="020B0600070205080204" pitchFamily="50" charset="-128"/>
              <a:ea typeface="ＭＳ Ｐゴシック" panose="020B0600070205080204" pitchFamily="50" charset="-128"/>
            </a:rPr>
            <a:t>％）の減になり、前年度より減額となった。歳出の経常一般財源については、人件費が</a:t>
          </a:r>
          <a:r>
            <a:rPr kumimoji="1" lang="en-US" altLang="ja-JP" sz="1100">
              <a:latin typeface="ＭＳ Ｐゴシック" panose="020B0600070205080204" pitchFamily="50" charset="-128"/>
              <a:ea typeface="ＭＳ Ｐゴシック" panose="020B0600070205080204" pitchFamily="50" charset="-128"/>
            </a:rPr>
            <a:t>240,362</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％）の減となったものの、補助費等が</a:t>
          </a:r>
          <a:r>
            <a:rPr kumimoji="1" lang="en-US" altLang="ja-JP" sz="1100">
              <a:latin typeface="ＭＳ Ｐゴシック" panose="020B0600070205080204" pitchFamily="50" charset="-128"/>
              <a:ea typeface="ＭＳ Ｐゴシック" panose="020B0600070205080204" pitchFamily="50" charset="-128"/>
            </a:rPr>
            <a:t>827,046</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+34.3</a:t>
          </a:r>
          <a:r>
            <a:rPr kumimoji="1" lang="ja-JP" altLang="en-US" sz="1100">
              <a:latin typeface="ＭＳ Ｐゴシック" panose="020B0600070205080204" pitchFamily="50" charset="-128"/>
              <a:ea typeface="ＭＳ Ｐゴシック" panose="020B0600070205080204" pitchFamily="50" charset="-128"/>
            </a:rPr>
            <a:t>％）、物件費が</a:t>
          </a:r>
          <a:r>
            <a:rPr kumimoji="1" lang="en-US" altLang="ja-JP" sz="1100">
              <a:latin typeface="ＭＳ Ｐゴシック" panose="020B0600070205080204" pitchFamily="50" charset="-128"/>
              <a:ea typeface="ＭＳ Ｐゴシック" panose="020B0600070205080204" pitchFamily="50" charset="-128"/>
            </a:rPr>
            <a:t>532,172</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+11.8</a:t>
          </a:r>
          <a:r>
            <a:rPr kumimoji="1" lang="ja-JP" altLang="en-US" sz="1100">
              <a:latin typeface="ＭＳ Ｐゴシック" panose="020B0600070205080204" pitchFamily="50" charset="-128"/>
              <a:ea typeface="ＭＳ Ｐゴシック" panose="020B0600070205080204" pitchFamily="50" charset="-128"/>
            </a:rPr>
            <a:t>％）、公債費が</a:t>
          </a:r>
          <a:r>
            <a:rPr kumimoji="1" lang="en-US" altLang="ja-JP" sz="1100">
              <a:latin typeface="ＭＳ Ｐゴシック" panose="020B0600070205080204" pitchFamily="50" charset="-128"/>
              <a:ea typeface="ＭＳ Ｐゴシック" panose="020B0600070205080204" pitchFamily="50" charset="-128"/>
            </a:rPr>
            <a:t>198,126</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+5.5</a:t>
          </a:r>
          <a:r>
            <a:rPr kumimoji="1" lang="ja-JP" altLang="en-US" sz="1100">
              <a:latin typeface="ＭＳ Ｐゴシック" panose="020B0600070205080204" pitchFamily="50" charset="-128"/>
              <a:ea typeface="ＭＳ Ｐゴシック" panose="020B0600070205080204" pitchFamily="50" charset="-128"/>
            </a:rPr>
            <a:t>％）が増となったことで、全体として前年度より増額となり、前年度より</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％上昇した。　</a:t>
          </a:r>
        </a:p>
        <a:p>
          <a:r>
            <a:rPr kumimoji="1" lang="ja-JP" altLang="en-US" sz="1100">
              <a:latin typeface="ＭＳ Ｐゴシック" panose="020B0600070205080204" pitchFamily="50" charset="-128"/>
              <a:ea typeface="ＭＳ Ｐゴシック" panose="020B0600070205080204" pitchFamily="50" charset="-128"/>
            </a:rPr>
            <a:t>　類似団体平均と比較して高い水準であるため、引き続き事業見直しを行い、削減可能な支出について検討を重ね、経常経費の削減を図る。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112395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7945"/>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27322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112395</xdr:rowOff>
    </xdr:from>
    <xdr:to>
      <xdr:col>24</xdr:col>
      <xdr:colOff>12700</xdr:colOff>
      <xdr:row>59</xdr:row>
      <xdr:rowOff>112395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149543</xdr:rowOff>
    </xdr:from>
    <xdr:to>
      <xdr:col>23</xdr:col>
      <xdr:colOff>133350</xdr:colOff>
      <xdr:row>64</xdr:row>
      <xdr:rowOff>87630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607993"/>
          <a:ext cx="838200" cy="45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142892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149543</xdr:rowOff>
    </xdr:from>
    <xdr:to>
      <xdr:col>19</xdr:col>
      <xdr:colOff>133350</xdr:colOff>
      <xdr:row>65</xdr:row>
      <xdr:rowOff>91122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607993"/>
          <a:ext cx="889000" cy="62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62547</xdr:rowOff>
    </xdr:from>
    <xdr:to>
      <xdr:col>19</xdr:col>
      <xdr:colOff>184150</xdr:colOff>
      <xdr:row>61</xdr:row>
      <xdr:rowOff>164147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2874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75565</xdr:rowOff>
    </xdr:from>
    <xdr:to>
      <xdr:col>15</xdr:col>
      <xdr:colOff>82550</xdr:colOff>
      <xdr:row>65</xdr:row>
      <xdr:rowOff>91122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048365"/>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75565</xdr:rowOff>
    </xdr:from>
    <xdr:to>
      <xdr:col>11</xdr:col>
      <xdr:colOff>31750</xdr:colOff>
      <xdr:row>65</xdr:row>
      <xdr:rowOff>24765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04836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9207</xdr:rowOff>
    </xdr:from>
    <xdr:to>
      <xdr:col>11</xdr:col>
      <xdr:colOff>82550</xdr:colOff>
      <xdr:row>63</xdr:row>
      <xdr:rowOff>110807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120984</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98743</xdr:rowOff>
    </xdr:from>
    <xdr:to>
      <xdr:col>19</xdr:col>
      <xdr:colOff>184150</xdr:colOff>
      <xdr:row>62</xdr:row>
      <xdr:rowOff>28893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13670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64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40322</xdr:rowOff>
    </xdr:from>
    <xdr:to>
      <xdr:col>15</xdr:col>
      <xdr:colOff>133350</xdr:colOff>
      <xdr:row>65</xdr:row>
      <xdr:rowOff>141922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126699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2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24765</xdr:rowOff>
    </xdr:from>
    <xdr:to>
      <xdr:col>11</xdr:col>
      <xdr:colOff>82550</xdr:colOff>
      <xdr:row>64</xdr:row>
      <xdr:rowOff>126365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111142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145415</xdr:rowOff>
    </xdr:from>
    <xdr:to>
      <xdr:col>7</xdr:col>
      <xdr:colOff>31750</xdr:colOff>
      <xdr:row>65</xdr:row>
      <xdr:rowOff>75565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60342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ついては、期末手当等の減少により、前年度より減額となった。一方、物件費については、ふるさと納税額の増加に伴う返礼品等関連経費や地域経済の活性化等を目的としたキャッシュレス決済ポイント還元事業の実施に伴う委託料の増加により、全体で増額となった。人件費は前年度より減額となったものの、物件費の増加により類似団体平均と比べても高い水準となっている。</a:t>
          </a:r>
        </a:p>
        <a:p>
          <a:r>
            <a:rPr kumimoji="1" lang="ja-JP" altLang="en-US" sz="1200">
              <a:latin typeface="ＭＳ Ｐゴシック" panose="020B0600070205080204" pitchFamily="50" charset="-128"/>
              <a:ea typeface="ＭＳ Ｐゴシック" panose="020B0600070205080204" pitchFamily="50" charset="-128"/>
            </a:rPr>
            <a:t>　今後については、物件費の抑制に努め、ＤＸ（デジタル・トランスフォーメーション）の推進等により、業務の効率化を図るとともに、職員配置の適正化を行うことにより、人件費の抑制を図る。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73578</xdr:rowOff>
    </xdr:from>
    <xdr:to>
      <xdr:col>23</xdr:col>
      <xdr:colOff>133350</xdr:colOff>
      <xdr:row>89</xdr:row>
      <xdr:rowOff>493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9578"/>
          <a:ext cx="0" cy="1469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144020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493</xdr:rowOff>
    </xdr:from>
    <xdr:to>
      <xdr:col>24</xdr:col>
      <xdr:colOff>12700</xdr:colOff>
      <xdr:row>89</xdr:row>
      <xdr:rowOff>493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159955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73578</xdr:rowOff>
    </xdr:from>
    <xdr:to>
      <xdr:col>24</xdr:col>
      <xdr:colOff>12700</xdr:colOff>
      <xdr:row>80</xdr:row>
      <xdr:rowOff>73578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15342</xdr:rowOff>
    </xdr:from>
    <xdr:to>
      <xdr:col>23</xdr:col>
      <xdr:colOff>133350</xdr:colOff>
      <xdr:row>85</xdr:row>
      <xdr:rowOff>97831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88592"/>
          <a:ext cx="838200" cy="8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98249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81722</xdr:rowOff>
    </xdr:from>
    <xdr:to>
      <xdr:col>23</xdr:col>
      <xdr:colOff>184150</xdr:colOff>
      <xdr:row>84</xdr:row>
      <xdr:rowOff>11872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1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166236</xdr:rowOff>
    </xdr:from>
    <xdr:to>
      <xdr:col>19</xdr:col>
      <xdr:colOff>133350</xdr:colOff>
      <xdr:row>85</xdr:row>
      <xdr:rowOff>15342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96586"/>
          <a:ext cx="889000" cy="19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16140</xdr:rowOff>
    </xdr:from>
    <xdr:to>
      <xdr:col>19</xdr:col>
      <xdr:colOff>184150</xdr:colOff>
      <xdr:row>83</xdr:row>
      <xdr:rowOff>117740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127917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1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73031</xdr:rowOff>
    </xdr:from>
    <xdr:to>
      <xdr:col>15</xdr:col>
      <xdr:colOff>82550</xdr:colOff>
      <xdr:row>83</xdr:row>
      <xdr:rowOff>166236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31931"/>
          <a:ext cx="889000" cy="26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50774</xdr:rowOff>
    </xdr:from>
    <xdr:to>
      <xdr:col>15</xdr:col>
      <xdr:colOff>133350</xdr:colOff>
      <xdr:row>82</xdr:row>
      <xdr:rowOff>152374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162551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7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73031</xdr:rowOff>
    </xdr:from>
    <xdr:to>
      <xdr:col>11</xdr:col>
      <xdr:colOff>31750</xdr:colOff>
      <xdr:row>82</xdr:row>
      <xdr:rowOff>95938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131931"/>
          <a:ext cx="889000" cy="2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102298</xdr:rowOff>
    </xdr:from>
    <xdr:to>
      <xdr:col>11</xdr:col>
      <xdr:colOff>82550</xdr:colOff>
      <xdr:row>82</xdr:row>
      <xdr:rowOff>32448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42625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5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31855</xdr:rowOff>
    </xdr:from>
    <xdr:to>
      <xdr:col>7</xdr:col>
      <xdr:colOff>31750</xdr:colOff>
      <xdr:row>81</xdr:row>
      <xdr:rowOff>133455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143632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47031</xdr:rowOff>
    </xdr:from>
    <xdr:to>
      <xdr:col>23</xdr:col>
      <xdr:colOff>184150</xdr:colOff>
      <xdr:row>85</xdr:row>
      <xdr:rowOff>148631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2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19108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9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135992</xdr:rowOff>
    </xdr:from>
    <xdr:to>
      <xdr:col>19</xdr:col>
      <xdr:colOff>184150</xdr:colOff>
      <xdr:row>85</xdr:row>
      <xdr:rowOff>66142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3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50919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2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115436</xdr:rowOff>
    </xdr:from>
    <xdr:to>
      <xdr:col>15</xdr:col>
      <xdr:colOff>133350</xdr:colOff>
      <xdr:row>84</xdr:row>
      <xdr:rowOff>45586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30363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3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22231</xdr:rowOff>
    </xdr:from>
    <xdr:to>
      <xdr:col>11</xdr:col>
      <xdr:colOff>82550</xdr:colOff>
      <xdr:row>82</xdr:row>
      <xdr:rowOff>123831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8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108608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6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45138</xdr:rowOff>
    </xdr:from>
    <xdr:to>
      <xdr:col>7</xdr:col>
      <xdr:colOff>31750</xdr:colOff>
      <xdr:row>82</xdr:row>
      <xdr:rowOff>146738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131515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給与については、本市は従前から国家公務員制度に準拠しているが、類似団体の平均を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98.1</a:t>
          </a:r>
          <a:r>
            <a:rPr kumimoji="1" lang="ja-JP" altLang="en-US" sz="1300">
              <a:latin typeface="ＭＳ Ｐゴシック" panose="020B0600070205080204" pitchFamily="50" charset="-128"/>
              <a:ea typeface="ＭＳ Ｐゴシック" panose="020B0600070205080204" pitchFamily="50" charset="-128"/>
            </a:rPr>
            <a:t>ポイントとなっている。この要因は経験年数</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年以上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年未満の職員数において、ラスパイレス指数が相対的に低く、職員数も多いためである。今後も国家公務員制度準拠を基本とし、給与の適正化に努める。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130175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81100"/>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51859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60500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63093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07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132291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6050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132291</xdr:rowOff>
    </xdr:from>
    <xdr:to>
      <xdr:col>72</xdr:col>
      <xdr:colOff>203200</xdr:colOff>
      <xdr:row>86</xdr:row>
      <xdr:rowOff>61384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705541"/>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141816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8060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17586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41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81491</xdr:rowOff>
    </xdr:from>
    <xdr:to>
      <xdr:col>73</xdr:col>
      <xdr:colOff>44450</xdr:colOff>
      <xdr:row>86</xdr:row>
      <xdr:rowOff>11641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21818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122361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消防やごみの収集・処理業務を直営で行っており、特に消防については、近隣</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町から受託し実施していることから、類似団体平均を上回る結果となっている。今後は、財政の健全化を推進するにあたり、必要最小限の職員補充に努めるとともに、指定管理者制度などによる民間委託の拡充を図り、職員数の抑制を図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73116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895296"/>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45193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3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73116</xdr:rowOff>
    </xdr:from>
    <xdr:to>
      <xdr:col>81</xdr:col>
      <xdr:colOff>133350</xdr:colOff>
      <xdr:row>67</xdr:row>
      <xdr:rowOff>73116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6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138430</xdr:rowOff>
    </xdr:from>
    <xdr:to>
      <xdr:col>81</xdr:col>
      <xdr:colOff>44450</xdr:colOff>
      <xdr:row>63</xdr:row>
      <xdr:rowOff>169454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93978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67871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54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117747</xdr:rowOff>
    </xdr:from>
    <xdr:to>
      <xdr:col>77</xdr:col>
      <xdr:colOff>44450</xdr:colOff>
      <xdr:row>63</xdr:row>
      <xdr:rowOff>138430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91909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41003</xdr:rowOff>
    </xdr:from>
    <xdr:to>
      <xdr:col>77</xdr:col>
      <xdr:colOff>95250</xdr:colOff>
      <xdr:row>61</xdr:row>
      <xdr:rowOff>142603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152780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6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76381</xdr:rowOff>
    </xdr:from>
    <xdr:to>
      <xdr:col>72</xdr:col>
      <xdr:colOff>203200</xdr:colOff>
      <xdr:row>63</xdr:row>
      <xdr:rowOff>117747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87773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129722</xdr:rowOff>
    </xdr:from>
    <xdr:to>
      <xdr:col>73</xdr:col>
      <xdr:colOff>44450</xdr:colOff>
      <xdr:row>61</xdr:row>
      <xdr:rowOff>59872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70049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72934</xdr:rowOff>
    </xdr:from>
    <xdr:to>
      <xdr:col>68</xdr:col>
      <xdr:colOff>152400</xdr:colOff>
      <xdr:row>63</xdr:row>
      <xdr:rowOff>76381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87428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56260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118654</xdr:rowOff>
    </xdr:from>
    <xdr:to>
      <xdr:col>81</xdr:col>
      <xdr:colOff>95250</xdr:colOff>
      <xdr:row>64</xdr:row>
      <xdr:rowOff>48804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90731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87630</xdr:rowOff>
    </xdr:from>
    <xdr:to>
      <xdr:col>77</xdr:col>
      <xdr:colOff>95250</xdr:colOff>
      <xdr:row>64</xdr:row>
      <xdr:rowOff>17780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2557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66947</xdr:rowOff>
    </xdr:from>
    <xdr:to>
      <xdr:col>73</xdr:col>
      <xdr:colOff>44450</xdr:colOff>
      <xdr:row>63</xdr:row>
      <xdr:rowOff>168547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153324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25581</xdr:rowOff>
    </xdr:from>
    <xdr:to>
      <xdr:col>68</xdr:col>
      <xdr:colOff>203200</xdr:colOff>
      <xdr:row>63</xdr:row>
      <xdr:rowOff>127181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111958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22134</xdr:rowOff>
    </xdr:from>
    <xdr:to>
      <xdr:col>64</xdr:col>
      <xdr:colOff>152400</xdr:colOff>
      <xdr:row>63</xdr:row>
      <xdr:rowOff>123734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108511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9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の単年度実質公債費比率でみると、元利償還金の額が増となったほか、公営企業債の元利償還金に対する繰入金も増となったことから、分子は増となった。また、臨時財政対策債発行可能額が大幅な減となったことから分母は減となり、前年度と比べて</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％増加した。</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年度の単年度数値が令和元年度の単年度数値を上回ったことから、</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ヵ年平均は前年度より</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％の増となった。起債の許可基準である</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％は下回っているものの、近年実施した大型の投資事業に係る市債の償還が増加するため、今後の数値の推移に注視しながら財政運営を行う必要がある。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45</xdr:row>
      <xdr:rowOff>33867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76200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9850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156932</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67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35983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9850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129822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065433"/>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140405</xdr:rowOff>
    </xdr:from>
    <xdr:to>
      <xdr:col>73</xdr:col>
      <xdr:colOff>44450</xdr:colOff>
      <xdr:row>40</xdr:row>
      <xdr:rowOff>70555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80732</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129822</xdr:rowOff>
    </xdr:from>
    <xdr:to>
      <xdr:col>68</xdr:col>
      <xdr:colOff>152400</xdr:colOff>
      <xdr:row>42</xdr:row>
      <xdr:rowOff>105833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159272"/>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113595</xdr:rowOff>
    </xdr:from>
    <xdr:to>
      <xdr:col>64</xdr:col>
      <xdr:colOff>152400</xdr:colOff>
      <xdr:row>40</xdr:row>
      <xdr:rowOff>43745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53922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79022</xdr:rowOff>
    </xdr:from>
    <xdr:to>
      <xdr:col>68</xdr:col>
      <xdr:colOff>203200</xdr:colOff>
      <xdr:row>42</xdr:row>
      <xdr:rowOff>9172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下水道事業会計の地方債残高が減少したことにより、公営企業等繰入見込額が減少する一方で、一般会計等に係る地方債残高については、彦根市スポーツ・文化交流センター整備事業やごみ焼却場整備事業に係る起債により、大きく増加した。</a:t>
          </a:r>
        </a:p>
        <a:p>
          <a:r>
            <a:rPr kumimoji="1" lang="ja-JP" altLang="en-US" sz="1200">
              <a:latin typeface="ＭＳ Ｐゴシック" panose="020B0600070205080204" pitchFamily="50" charset="-128"/>
              <a:ea typeface="ＭＳ Ｐゴシック" panose="020B0600070205080204" pitchFamily="50" charset="-128"/>
            </a:rPr>
            <a:t>　全体として、将来負担比率は</a:t>
          </a:r>
          <a:r>
            <a:rPr kumimoji="1" lang="en-US" altLang="ja-JP" sz="1200">
              <a:latin typeface="ＭＳ Ｐゴシック" panose="020B0600070205080204" pitchFamily="50" charset="-128"/>
              <a:ea typeface="ＭＳ Ｐゴシック" panose="020B0600070205080204" pitchFamily="50" charset="-128"/>
            </a:rPr>
            <a:t>8.8</a:t>
          </a:r>
          <a:r>
            <a:rPr kumimoji="1" lang="ja-JP" altLang="en-US" sz="1200">
              <a:latin typeface="ＭＳ Ｐゴシック" panose="020B0600070205080204" pitchFamily="50" charset="-128"/>
              <a:ea typeface="ＭＳ Ｐゴシック" panose="020B0600070205080204" pitchFamily="50" charset="-128"/>
            </a:rPr>
            <a:t>ポイント上昇し、依然として高い水準である。近年実施した大型の投資事業の影響により、数値の改善が見込めないため、これまで以上に自主財源の確保に努めるとともに、起債についても交付税算入率の高いメニューを活用するなど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148449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49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120526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9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148449</xdr:rowOff>
    </xdr:from>
    <xdr:to>
      <xdr:col>81</xdr:col>
      <xdr:colOff>133350</xdr:colOff>
      <xdr:row>22</xdr:row>
      <xdr:rowOff>148449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2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90100</xdr:rowOff>
    </xdr:from>
    <xdr:to>
      <xdr:col>81</xdr:col>
      <xdr:colOff>44450</xdr:colOff>
      <xdr:row>18</xdr:row>
      <xdr:rowOff>36618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3004750"/>
          <a:ext cx="838200" cy="1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82056</xdr:rowOff>
    </xdr:from>
    <xdr:to>
      <xdr:col>77</xdr:col>
      <xdr:colOff>44450</xdr:colOff>
      <xdr:row>17</xdr:row>
      <xdr:rowOff>90100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9967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145979</xdr:rowOff>
    </xdr:from>
    <xdr:to>
      <xdr:col>77</xdr:col>
      <xdr:colOff>95250</xdr:colOff>
      <xdr:row>14</xdr:row>
      <xdr:rowOff>76129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86306</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43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31115</xdr:rowOff>
    </xdr:from>
    <xdr:to>
      <xdr:col>72</xdr:col>
      <xdr:colOff>203200</xdr:colOff>
      <xdr:row>17</xdr:row>
      <xdr:rowOff>82056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2945765"/>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170109</xdr:rowOff>
    </xdr:from>
    <xdr:to>
      <xdr:col>73</xdr:col>
      <xdr:colOff>44450</xdr:colOff>
      <xdr:row>14</xdr:row>
      <xdr:rowOff>100259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110436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31115</xdr:rowOff>
    </xdr:from>
    <xdr:to>
      <xdr:col>68</xdr:col>
      <xdr:colOff>152400</xdr:colOff>
      <xdr:row>17</xdr:row>
      <xdr:rowOff>166511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945765"/>
          <a:ext cx="889000" cy="13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97719</xdr:rowOff>
    </xdr:from>
    <xdr:to>
      <xdr:col>68</xdr:col>
      <xdr:colOff>203200</xdr:colOff>
      <xdr:row>14</xdr:row>
      <xdr:rowOff>27869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38046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127212</xdr:rowOff>
    </xdr:from>
    <xdr:to>
      <xdr:col>64</xdr:col>
      <xdr:colOff>152400</xdr:colOff>
      <xdr:row>14</xdr:row>
      <xdr:rowOff>57362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67539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157268</xdr:rowOff>
    </xdr:from>
    <xdr:to>
      <xdr:col>81</xdr:col>
      <xdr:colOff>95250</xdr:colOff>
      <xdr:row>18</xdr:row>
      <xdr:rowOff>87418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0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129345</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04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39300</xdr:rowOff>
    </xdr:from>
    <xdr:to>
      <xdr:col>77</xdr:col>
      <xdr:colOff>95250</xdr:colOff>
      <xdr:row>17</xdr:row>
      <xdr:rowOff>140900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9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125677</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040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31256</xdr:rowOff>
    </xdr:from>
    <xdr:to>
      <xdr:col>73</xdr:col>
      <xdr:colOff>44450</xdr:colOff>
      <xdr:row>17</xdr:row>
      <xdr:rowOff>132856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94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117633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03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151765</xdr:rowOff>
    </xdr:from>
    <xdr:to>
      <xdr:col>68</xdr:col>
      <xdr:colOff>203200</xdr:colOff>
      <xdr:row>17</xdr:row>
      <xdr:rowOff>81915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8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66692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98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115711</xdr:rowOff>
    </xdr:from>
    <xdr:to>
      <xdr:col>64</xdr:col>
      <xdr:colOff>152400</xdr:colOff>
      <xdr:row>18</xdr:row>
      <xdr:rowOff>45861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03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30638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11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111,648
108,502
196.87
55,179,232
52,658,201
2,351,087
25,831,868
53,707,806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ついては、退職金や期末手当等の減少により、前年度より減少したものの、割合は前年度と同額となった。類似団体と比較すると、本市は、消防業務とごみの収集・処理に関わる業務を直営で行っているため、一部事務組合への負担金は少なくなっているものの、直接の人件費は高くなる傾向にある。財政の健全化を推進するため、事業量に見合った人員配置に努めつつ、ＤＸ（デジタル・トランスフォーメーション）の推進等により、業務の効率化を図るとともに、職員配置の適正化を行うことにより、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19050</xdr:rowOff>
    </xdr:from>
    <xdr:to>
      <xdr:col>24</xdr:col>
      <xdr:colOff>25400</xdr:colOff>
      <xdr:row>40</xdr:row>
      <xdr:rowOff>139700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769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111777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139700</xdr:rowOff>
    </xdr:from>
    <xdr:to>
      <xdr:col>24</xdr:col>
      <xdr:colOff>114300</xdr:colOff>
      <xdr:row>40</xdr:row>
      <xdr:rowOff>139700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105427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19050</xdr:rowOff>
    </xdr:from>
    <xdr:to>
      <xdr:col>24</xdr:col>
      <xdr:colOff>114300</xdr:colOff>
      <xdr:row>33</xdr:row>
      <xdr:rowOff>19050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101600</xdr:rowOff>
    </xdr:from>
    <xdr:to>
      <xdr:col>24</xdr:col>
      <xdr:colOff>25400</xdr:colOff>
      <xdr:row>38</xdr:row>
      <xdr:rowOff>101600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1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127000</xdr:rowOff>
    </xdr:from>
    <xdr:to>
      <xdr:col>24</xdr:col>
      <xdr:colOff>76200</xdr:colOff>
      <xdr:row>37</xdr:row>
      <xdr:rowOff>57150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101600</xdr:rowOff>
    </xdr:from>
    <xdr:to>
      <xdr:col>19</xdr:col>
      <xdr:colOff>187325</xdr:colOff>
      <xdr:row>40</xdr:row>
      <xdr:rowOff>76200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167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63500</xdr:rowOff>
    </xdr:from>
    <xdr:to>
      <xdr:col>20</xdr:col>
      <xdr:colOff>38100</xdr:colOff>
      <xdr:row>36</xdr:row>
      <xdr:rowOff>165100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101600</xdr:rowOff>
    </xdr:from>
    <xdr:to>
      <xdr:col>15</xdr:col>
      <xdr:colOff>98425</xdr:colOff>
      <xdr:row>40</xdr:row>
      <xdr:rowOff>76200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73800"/>
          <a:ext cx="889000" cy="66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101600</xdr:rowOff>
    </xdr:from>
    <xdr:to>
      <xdr:col>11</xdr:col>
      <xdr:colOff>9525</xdr:colOff>
      <xdr:row>37</xdr:row>
      <xdr:rowOff>95250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73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50800</xdr:rowOff>
    </xdr:from>
    <xdr:to>
      <xdr:col>24</xdr:col>
      <xdr:colOff>76200</xdr:colOff>
      <xdr:row>38</xdr:row>
      <xdr:rowOff>152400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22877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50800</xdr:rowOff>
    </xdr:from>
    <xdr:to>
      <xdr:col>20</xdr:col>
      <xdr:colOff>38100</xdr:colOff>
      <xdr:row>38</xdr:row>
      <xdr:rowOff>152400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137177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5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25400</xdr:rowOff>
    </xdr:from>
    <xdr:to>
      <xdr:col>15</xdr:col>
      <xdr:colOff>149225</xdr:colOff>
      <xdr:row>40</xdr:row>
      <xdr:rowOff>127000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111777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50800</xdr:rowOff>
    </xdr:from>
    <xdr:to>
      <xdr:col>11</xdr:col>
      <xdr:colOff>60325</xdr:colOff>
      <xdr:row>36</xdr:row>
      <xdr:rowOff>152400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137177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44450</xdr:rowOff>
    </xdr:from>
    <xdr:to>
      <xdr:col>6</xdr:col>
      <xdr:colOff>171450</xdr:colOff>
      <xdr:row>37</xdr:row>
      <xdr:rowOff>146050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物件費については、ふるさと納税額の増加に伴うふるさと彦根応援寄附事業の事業費の増加や</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関連経費の増加等により、経常経費に占める割合は</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類似団体平均と比較すると依然として高い水準であることから、今年度についても、削減可能な支出について検討を重ねることで、経常的な物件費の抑制を図っていく。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16</xdr:row>
      <xdr:rowOff>143329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03500"/>
          <a:ext cx="8382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8363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0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140607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035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32657</xdr:rowOff>
    </xdr:from>
    <xdr:to>
      <xdr:col>78</xdr:col>
      <xdr:colOff>120650</xdr:colOff>
      <xdr:row>14</xdr:row>
      <xdr:rowOff>134257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144434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20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140607</xdr:rowOff>
    </xdr:from>
    <xdr:to>
      <xdr:col>73</xdr:col>
      <xdr:colOff>180975</xdr:colOff>
      <xdr:row>16</xdr:row>
      <xdr:rowOff>132443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123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119743</xdr:rowOff>
    </xdr:from>
    <xdr:to>
      <xdr:col>74</xdr:col>
      <xdr:colOff>31750</xdr:colOff>
      <xdr:row>15</xdr:row>
      <xdr:rowOff>49893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60070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132443</xdr:rowOff>
    </xdr:from>
    <xdr:to>
      <xdr:col>69</xdr:col>
      <xdr:colOff>92075</xdr:colOff>
      <xdr:row>17</xdr:row>
      <xdr:rowOff>69850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75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100693</xdr:rowOff>
    </xdr:from>
    <xdr:to>
      <xdr:col>69</xdr:col>
      <xdr:colOff>142875</xdr:colOff>
      <xdr:row>16</xdr:row>
      <xdr:rowOff>30843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64606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67327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89807</xdr:rowOff>
    </xdr:from>
    <xdr:to>
      <xdr:col>74</xdr:col>
      <xdr:colOff>31750</xdr:colOff>
      <xdr:row>16</xdr:row>
      <xdr:rowOff>19957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4734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81643</xdr:rowOff>
    </xdr:from>
    <xdr:to>
      <xdr:col>69</xdr:col>
      <xdr:colOff>142875</xdr:colOff>
      <xdr:row>17</xdr:row>
      <xdr:rowOff>11793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168020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扶助費については、障害福祉サービス等給付事業等が増加したものの、児童手当支給事業等が減少し、経常経費に占める割合については、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本市の特徴として、生活困窮者の自立支援事業や次世代対策を重点施策としていることから、これまで類似団体平均と比較し高い水準で推移していたものの、近年では類似団体平均を下回っている。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8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24130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28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59707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8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24130</xdr:rowOff>
    </xdr:from>
    <xdr:to>
      <xdr:col>19</xdr:col>
      <xdr:colOff>187325</xdr:colOff>
      <xdr:row>59</xdr:row>
      <xdr:rowOff>1270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967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xdr:rowOff>
    </xdr:from>
    <xdr:to>
      <xdr:col>15</xdr:col>
      <xdr:colOff>98425</xdr:colOff>
      <xdr:row>59</xdr:row>
      <xdr:rowOff>115570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16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115570</xdr:rowOff>
    </xdr:from>
    <xdr:to>
      <xdr:col>11</xdr:col>
      <xdr:colOff>9525</xdr:colOff>
      <xdr:row>60</xdr:row>
      <xdr:rowOff>58420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231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121920</xdr:rowOff>
    </xdr:from>
    <xdr:to>
      <xdr:col>11</xdr:col>
      <xdr:colOff>60325</xdr:colOff>
      <xdr:row>59</xdr:row>
      <xdr:rowOff>52070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62247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119397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144780</xdr:rowOff>
    </xdr:from>
    <xdr:to>
      <xdr:col>20</xdr:col>
      <xdr:colOff>38100</xdr:colOff>
      <xdr:row>57</xdr:row>
      <xdr:rowOff>74930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121920</xdr:rowOff>
    </xdr:from>
    <xdr:to>
      <xdr:col>15</xdr:col>
      <xdr:colOff>149225</xdr:colOff>
      <xdr:row>59</xdr:row>
      <xdr:rowOff>52070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36847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64770</xdr:rowOff>
    </xdr:from>
    <xdr:to>
      <xdr:col>11</xdr:col>
      <xdr:colOff>60325</xdr:colOff>
      <xdr:row>59</xdr:row>
      <xdr:rowOff>166370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151147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xdr:rowOff>
    </xdr:from>
    <xdr:to>
      <xdr:col>6</xdr:col>
      <xdr:colOff>171450</xdr:colOff>
      <xdr:row>60</xdr:row>
      <xdr:rowOff>109220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93997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年度については、下水道事業会計の公営企業会計移行に伴い、繰出金の性質が変更となったことから</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ポイントの減となった。令和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年度については、同水準で推移しているものの、依然として類似団体平均は上回っていることから、他の特別会計においても事務事業の見直しを行うことなどにより、繰出金の削減を図る必要がある。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59</xdr:row>
      <xdr:rowOff>97065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13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69142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18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97065</xdr:rowOff>
    </xdr:from>
    <xdr:to>
      <xdr:col>82</xdr:col>
      <xdr:colOff>196850</xdr:colOff>
      <xdr:row>59</xdr:row>
      <xdr:rowOff>97065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21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80735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880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15422</xdr:rowOff>
    </xdr:from>
    <xdr:to>
      <xdr:col>78</xdr:col>
      <xdr:colOff>69850</xdr:colOff>
      <xdr:row>57</xdr:row>
      <xdr:rowOff>156935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880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156935</xdr:rowOff>
    </xdr:from>
    <xdr:to>
      <xdr:col>73</xdr:col>
      <xdr:colOff>180975</xdr:colOff>
      <xdr:row>61</xdr:row>
      <xdr:rowOff>69850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29585"/>
          <a:ext cx="889000" cy="59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15422</xdr:rowOff>
    </xdr:from>
    <xdr:to>
      <xdr:col>69</xdr:col>
      <xdr:colOff>92075</xdr:colOff>
      <xdr:row>61</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473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29935</xdr:rowOff>
    </xdr:from>
    <xdr:to>
      <xdr:col>65</xdr:col>
      <xdr:colOff>53975</xdr:colOff>
      <xdr:row>57</xdr:row>
      <xdr:rowOff>131535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141712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2012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50999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106135</xdr:rowOff>
    </xdr:from>
    <xdr:to>
      <xdr:col>74</xdr:col>
      <xdr:colOff>31750</xdr:colOff>
      <xdr:row>58</xdr:row>
      <xdr:rowOff>36285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19050</xdr:rowOff>
    </xdr:from>
    <xdr:to>
      <xdr:col>69</xdr:col>
      <xdr:colOff>142875</xdr:colOff>
      <xdr:row>61</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136072</xdr:rowOff>
    </xdr:from>
    <xdr:to>
      <xdr:col>65</xdr:col>
      <xdr:colOff>53975</xdr:colOff>
      <xdr:row>61</xdr:row>
      <xdr:rowOff>66222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50999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補助費については、消防業務とごみ収集・処理に関わる業務を直営で行っているため、一部事務組合への負担金が少なくなっていることと、平成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年度の間に補助金総額の削減を徹底して進めたことにより、類似団体平均と比較して低い数値となっていた。しかしながら、令和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年度については、下水道事業会計の算定方法の見直しによる基準内繰出の増加により</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165100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98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96520</xdr:rowOff>
    </xdr:from>
    <xdr:to>
      <xdr:col>82</xdr:col>
      <xdr:colOff>107950</xdr:colOff>
      <xdr:row>36</xdr:row>
      <xdr:rowOff>12700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92582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119397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948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96520</xdr:rowOff>
    </xdr:from>
    <xdr:to>
      <xdr:col>78</xdr:col>
      <xdr:colOff>69850</xdr:colOff>
      <xdr:row>36</xdr:row>
      <xdr:rowOff>12700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9258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49530</xdr:rowOff>
    </xdr:from>
    <xdr:to>
      <xdr:col>78</xdr:col>
      <xdr:colOff>120650</xdr:colOff>
      <xdr:row>35</xdr:row>
      <xdr:rowOff>151130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135907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3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123190</xdr:rowOff>
    </xdr:from>
    <xdr:to>
      <xdr:col>73</xdr:col>
      <xdr:colOff>180975</xdr:colOff>
      <xdr:row>36</xdr:row>
      <xdr:rowOff>12700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78104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102870</xdr:rowOff>
    </xdr:from>
    <xdr:to>
      <xdr:col>74</xdr:col>
      <xdr:colOff>31750</xdr:colOff>
      <xdr:row>36</xdr:row>
      <xdr:rowOff>33020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43197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123190</xdr:rowOff>
    </xdr:from>
    <xdr:to>
      <xdr:col>69</xdr:col>
      <xdr:colOff>92075</xdr:colOff>
      <xdr:row>33</xdr:row>
      <xdr:rowOff>130810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781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41910</xdr:rowOff>
    </xdr:from>
    <xdr:to>
      <xdr:col>69</xdr:col>
      <xdr:colOff>142875</xdr:colOff>
      <xdr:row>35</xdr:row>
      <xdr:rowOff>143510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128287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105427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105427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45720</xdr:rowOff>
    </xdr:from>
    <xdr:to>
      <xdr:col>78</xdr:col>
      <xdr:colOff>120650</xdr:colOff>
      <xdr:row>34</xdr:row>
      <xdr:rowOff>147320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157497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72390</xdr:rowOff>
    </xdr:from>
    <xdr:to>
      <xdr:col>69</xdr:col>
      <xdr:colOff>142875</xdr:colOff>
      <xdr:row>34</xdr:row>
      <xdr:rowOff>2540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12717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80010</xdr:rowOff>
    </xdr:from>
    <xdr:to>
      <xdr:col>65</xdr:col>
      <xdr:colOff>53975</xdr:colOff>
      <xdr:row>34</xdr:row>
      <xdr:rowOff>10160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20337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地方交付税の振り替わりである臨時財政対策債の借入に対する償還が増加傾向にあるものの、公債費負担適正化計画に基づき、新規借入額の抑制や平成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年度および令和元年度において繰上償還を実施したことにより、類似団体平均と比較すると、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ポイント低い割合となっている。しかしながら、近年の大型投資事業の影響により公債費は増加しており、今後の数値の推移に注視しながら財政運営を行う必要がある。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3952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77</xdr:row>
      <xdr:rowOff>1270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1114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142239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1114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134620</xdr:rowOff>
    </xdr:from>
    <xdr:to>
      <xdr:col>15</xdr:col>
      <xdr:colOff>98425</xdr:colOff>
      <xdr:row>76</xdr:row>
      <xdr:rowOff>142239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164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49530</xdr:rowOff>
    </xdr:from>
    <xdr:to>
      <xdr:col>15</xdr:col>
      <xdr:colOff>149225</xdr:colOff>
      <xdr:row>77</xdr:row>
      <xdr:rowOff>151130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134620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1343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138447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91439</xdr:rowOff>
    </xdr:from>
    <xdr:to>
      <xdr:col>15</xdr:col>
      <xdr:colOff>149225</xdr:colOff>
      <xdr:row>77</xdr:row>
      <xdr:rowOff>21589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83820</xdr:rowOff>
    </xdr:from>
    <xdr:to>
      <xdr:col>11</xdr:col>
      <xdr:colOff>60325</xdr:colOff>
      <xdr:row>77</xdr:row>
      <xdr:rowOff>13970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ふるさと納税額の増加に伴うふるさと彦根応援寄附事業の事業費の増加などにより、物件費が増となったことと、補助費等が高い数値となっていることから、類似団体平均と比較して高い数値となっている。</a:t>
          </a:r>
        </a:p>
        <a:p>
          <a:r>
            <a:rPr kumimoji="1" lang="ja-JP" altLang="en-US" sz="1300">
              <a:latin typeface="ＭＳ Ｐゴシック" panose="020B0600070205080204" pitchFamily="50" charset="-128"/>
              <a:ea typeface="ＭＳ Ｐゴシック" panose="020B0600070205080204" pitchFamily="50" charset="-128"/>
            </a:rPr>
            <a:t>　今後については、削減可能な支出について検討を重ねることで、経常経費の抑制に努める必要がある。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131572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097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78</xdr:row>
      <xdr:rowOff>140715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25780"/>
          <a:ext cx="838200" cy="28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79</xdr:row>
      <xdr:rowOff>120142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225780"/>
          <a:ext cx="889000" cy="4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154432</xdr:rowOff>
    </xdr:from>
    <xdr:to>
      <xdr:col>73</xdr:col>
      <xdr:colOff>180975</xdr:colOff>
      <xdr:row>79</xdr:row>
      <xdr:rowOff>120142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52753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154432</xdr:rowOff>
    </xdr:from>
    <xdr:to>
      <xdr:col>69</xdr:col>
      <xdr:colOff>92075</xdr:colOff>
      <xdr:row>79</xdr:row>
      <xdr:rowOff>92711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527532"/>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89915</xdr:rowOff>
    </xdr:from>
    <xdr:to>
      <xdr:col>82</xdr:col>
      <xdr:colOff>158750</xdr:colOff>
      <xdr:row>79</xdr:row>
      <xdr:rowOff>20065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61992</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69342</xdr:rowOff>
    </xdr:from>
    <xdr:to>
      <xdr:col>74</xdr:col>
      <xdr:colOff>31750</xdr:colOff>
      <xdr:row>79</xdr:row>
      <xdr:rowOff>170942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155719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103632</xdr:rowOff>
    </xdr:from>
    <xdr:to>
      <xdr:col>69</xdr:col>
      <xdr:colOff>142875</xdr:colOff>
      <xdr:row>79</xdr:row>
      <xdr:rowOff>33782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18559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41911</xdr:rowOff>
    </xdr:from>
    <xdr:to>
      <xdr:col>65</xdr:col>
      <xdr:colOff>53975</xdr:colOff>
      <xdr:row>79</xdr:row>
      <xdr:rowOff>143511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128288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115380</xdr:rowOff>
    </xdr:from>
    <xdr:to>
      <xdr:col>29</xdr:col>
      <xdr:colOff>127000</xdr:colOff>
      <xdr:row>18</xdr:row>
      <xdr:rowOff>143764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0405"/>
          <a:ext cx="0" cy="1057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115841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143764</xdr:rowOff>
    </xdr:from>
    <xdr:to>
      <xdr:col>30</xdr:col>
      <xdr:colOff>25400</xdr:colOff>
      <xdr:row>18</xdr:row>
      <xdr:rowOff>143764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7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30307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115380</xdr:rowOff>
    </xdr:from>
    <xdr:to>
      <xdr:col>30</xdr:col>
      <xdr:colOff>25400</xdr:colOff>
      <xdr:row>12</xdr:row>
      <xdr:rowOff>115380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0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77699</xdr:rowOff>
    </xdr:from>
    <xdr:to>
      <xdr:col>29</xdr:col>
      <xdr:colOff>127000</xdr:colOff>
      <xdr:row>16</xdr:row>
      <xdr:rowOff>92558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68524"/>
          <a:ext cx="647700" cy="14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77335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8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93631</xdr:rowOff>
    </xdr:from>
    <xdr:to>
      <xdr:col>29</xdr:col>
      <xdr:colOff>177800</xdr:colOff>
      <xdr:row>17</xdr:row>
      <xdr:rowOff>23781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8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77699</xdr:rowOff>
    </xdr:from>
    <xdr:to>
      <xdr:col>26</xdr:col>
      <xdr:colOff>50800</xdr:colOff>
      <xdr:row>16</xdr:row>
      <xdr:rowOff>89167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68524"/>
          <a:ext cx="698500" cy="11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103156</xdr:rowOff>
    </xdr:from>
    <xdr:to>
      <xdr:col>26</xdr:col>
      <xdr:colOff>101600</xdr:colOff>
      <xdr:row>17</xdr:row>
      <xdr:rowOff>33306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18083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80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89167</xdr:rowOff>
    </xdr:from>
    <xdr:to>
      <xdr:col>22</xdr:col>
      <xdr:colOff>114300</xdr:colOff>
      <xdr:row>16</xdr:row>
      <xdr:rowOff>151574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79992"/>
          <a:ext cx="698500" cy="62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163906</xdr:rowOff>
    </xdr:from>
    <xdr:to>
      <xdr:col>22</xdr:col>
      <xdr:colOff>165100</xdr:colOff>
      <xdr:row>17</xdr:row>
      <xdr:rowOff>94056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78833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4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109283</xdr:rowOff>
    </xdr:from>
    <xdr:to>
      <xdr:col>18</xdr:col>
      <xdr:colOff>177800</xdr:colOff>
      <xdr:row>16</xdr:row>
      <xdr:rowOff>151574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00108"/>
          <a:ext cx="698500" cy="4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13564</xdr:rowOff>
    </xdr:from>
    <xdr:to>
      <xdr:col>19</xdr:col>
      <xdr:colOff>38100</xdr:colOff>
      <xdr:row>17</xdr:row>
      <xdr:rowOff>115164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99941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52940</xdr:rowOff>
    </xdr:from>
    <xdr:to>
      <xdr:col>15</xdr:col>
      <xdr:colOff>101600</xdr:colOff>
      <xdr:row>17</xdr:row>
      <xdr:rowOff>154540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139317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41758</xdr:rowOff>
    </xdr:from>
    <xdr:to>
      <xdr:col>29</xdr:col>
      <xdr:colOff>177800</xdr:colOff>
      <xdr:row>16</xdr:row>
      <xdr:rowOff>143358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32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58285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7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26899</xdr:rowOff>
    </xdr:from>
    <xdr:to>
      <xdr:col>26</xdr:col>
      <xdr:colOff>101600</xdr:colOff>
      <xdr:row>16</xdr:row>
      <xdr:rowOff>128499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17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138676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86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38367</xdr:rowOff>
    </xdr:from>
    <xdr:to>
      <xdr:col>22</xdr:col>
      <xdr:colOff>165100</xdr:colOff>
      <xdr:row>16</xdr:row>
      <xdr:rowOff>139967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29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150144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9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100774</xdr:rowOff>
    </xdr:from>
    <xdr:to>
      <xdr:col>19</xdr:col>
      <xdr:colOff>38100</xdr:colOff>
      <xdr:row>17</xdr:row>
      <xdr:rowOff>30924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91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41101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6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58483</xdr:rowOff>
    </xdr:from>
    <xdr:to>
      <xdr:col>15</xdr:col>
      <xdr:colOff>101600</xdr:colOff>
      <xdr:row>16</xdr:row>
      <xdr:rowOff>160083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49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170260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1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55677</xdr:rowOff>
    </xdr:from>
    <xdr:to>
      <xdr:col>29</xdr:col>
      <xdr:colOff>127000</xdr:colOff>
      <xdr:row>37</xdr:row>
      <xdr:rowOff>342021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23127"/>
          <a:ext cx="0" cy="1143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314098</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342021</xdr:rowOff>
    </xdr:from>
    <xdr:to>
      <xdr:col>30</xdr:col>
      <xdr:colOff>25400</xdr:colOff>
      <xdr:row>37</xdr:row>
      <xdr:rowOff>342021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66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142054</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6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55677</xdr:rowOff>
    </xdr:from>
    <xdr:to>
      <xdr:col>30</xdr:col>
      <xdr:colOff>25400</xdr:colOff>
      <xdr:row>34</xdr:row>
      <xdr:rowOff>55677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2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132029</xdr:rowOff>
    </xdr:from>
    <xdr:to>
      <xdr:col>29</xdr:col>
      <xdr:colOff>127000</xdr:colOff>
      <xdr:row>35</xdr:row>
      <xdr:rowOff>288346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42379"/>
          <a:ext cx="647700" cy="156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285335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95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313258</xdr:rowOff>
    </xdr:from>
    <xdr:to>
      <xdr:col>29</xdr:col>
      <xdr:colOff>177800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288346</xdr:rowOff>
    </xdr:from>
    <xdr:to>
      <xdr:col>26</xdr:col>
      <xdr:colOff>50800</xdr:colOff>
      <xdr:row>35</xdr:row>
      <xdr:rowOff>314955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898696"/>
          <a:ext cx="698500" cy="26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327751</xdr:rowOff>
    </xdr:from>
    <xdr:to>
      <xdr:col>26</xdr:col>
      <xdr:colOff>101600</xdr:colOff>
      <xdr:row>36</xdr:row>
      <xdr:rowOff>86451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71228</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24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314955</xdr:rowOff>
    </xdr:from>
    <xdr:to>
      <xdr:col>22</xdr:col>
      <xdr:colOff>114300</xdr:colOff>
      <xdr:row>36</xdr:row>
      <xdr:rowOff>80183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25305"/>
          <a:ext cx="698500" cy="108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17450</xdr:rowOff>
    </xdr:from>
    <xdr:to>
      <xdr:col>22</xdr:col>
      <xdr:colOff>165100</xdr:colOff>
      <xdr:row>36</xdr:row>
      <xdr:rowOff>119050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103827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186116</xdr:rowOff>
    </xdr:from>
    <xdr:to>
      <xdr:col>18</xdr:col>
      <xdr:colOff>177800</xdr:colOff>
      <xdr:row>36</xdr:row>
      <xdr:rowOff>80183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796466"/>
          <a:ext cx="698500" cy="236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27966</xdr:rowOff>
    </xdr:from>
    <xdr:to>
      <xdr:col>19</xdr:col>
      <xdr:colOff>38100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139743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64953</xdr:rowOff>
    </xdr:from>
    <xdr:to>
      <xdr:col>15</xdr:col>
      <xdr:colOff>101600</xdr:colOff>
      <xdr:row>36</xdr:row>
      <xdr:rowOff>166553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151330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81229</xdr:rowOff>
    </xdr:from>
    <xdr:to>
      <xdr:col>29</xdr:col>
      <xdr:colOff>177800</xdr:colOff>
      <xdr:row>35</xdr:row>
      <xdr:rowOff>182829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691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269206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3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237546</xdr:rowOff>
    </xdr:from>
    <xdr:to>
      <xdr:col>26</xdr:col>
      <xdr:colOff>101600</xdr:colOff>
      <xdr:row>35</xdr:row>
      <xdr:rowOff>339146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47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6423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61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264155</xdr:rowOff>
    </xdr:from>
    <xdr:to>
      <xdr:col>22</xdr:col>
      <xdr:colOff>165100</xdr:colOff>
      <xdr:row>36</xdr:row>
      <xdr:rowOff>22855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74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33032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64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29383</xdr:rowOff>
    </xdr:from>
    <xdr:to>
      <xdr:col>19</xdr:col>
      <xdr:colOff>38100</xdr:colOff>
      <xdr:row>36</xdr:row>
      <xdr:rowOff>130983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82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115760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6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135316</xdr:rowOff>
    </xdr:from>
    <xdr:to>
      <xdr:col>15</xdr:col>
      <xdr:colOff>101600</xdr:colOff>
      <xdr:row>35</xdr:row>
      <xdr:rowOff>236916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45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247093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1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111,648
108,502
196.87
55,179,232
52,658,201
2,351,087
25,831,868
53,707,806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42393</xdr:rowOff>
    </xdr:from>
    <xdr:to>
      <xdr:col>24</xdr:col>
      <xdr:colOff>62865</xdr:colOff>
      <xdr:row>39</xdr:row>
      <xdr:rowOff>38430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5893"/>
          <a:ext cx="1270" cy="1539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42257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38430</xdr:rowOff>
    </xdr:from>
    <xdr:to>
      <xdr:col>24</xdr:col>
      <xdr:colOff>152400</xdr:colOff>
      <xdr:row>39</xdr:row>
      <xdr:rowOff>38430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160520</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6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42393</xdr:rowOff>
    </xdr:from>
    <xdr:to>
      <xdr:col>24</xdr:col>
      <xdr:colOff>152400</xdr:colOff>
      <xdr:row>30</xdr:row>
      <xdr:rowOff>42393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74092</xdr:rowOff>
    </xdr:from>
    <xdr:to>
      <xdr:col>24</xdr:col>
      <xdr:colOff>63500</xdr:colOff>
      <xdr:row>33</xdr:row>
      <xdr:rowOff>155016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731942"/>
          <a:ext cx="8382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38866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60439</xdr:rowOff>
    </xdr:from>
    <xdr:to>
      <xdr:col>24</xdr:col>
      <xdr:colOff>114300</xdr:colOff>
      <xdr:row>35</xdr:row>
      <xdr:rowOff>162039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74092</xdr:rowOff>
    </xdr:from>
    <xdr:to>
      <xdr:col>19</xdr:col>
      <xdr:colOff>177800</xdr:colOff>
      <xdr:row>34</xdr:row>
      <xdr:rowOff>44298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31942"/>
          <a:ext cx="889000" cy="1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61049</xdr:rowOff>
    </xdr:from>
    <xdr:to>
      <xdr:col>20</xdr:col>
      <xdr:colOff>38100</xdr:colOff>
      <xdr:row>35</xdr:row>
      <xdr:rowOff>162649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153776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44298</xdr:rowOff>
    </xdr:from>
    <xdr:to>
      <xdr:col>15</xdr:col>
      <xdr:colOff>50800</xdr:colOff>
      <xdr:row>36</xdr:row>
      <xdr:rowOff>75692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73598"/>
          <a:ext cx="889000" cy="3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171005</xdr:rowOff>
    </xdr:from>
    <xdr:to>
      <xdr:col>15</xdr:col>
      <xdr:colOff>101600</xdr:colOff>
      <xdr:row>36</xdr:row>
      <xdr:rowOff>101155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92282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37478</xdr:rowOff>
    </xdr:from>
    <xdr:to>
      <xdr:col>10</xdr:col>
      <xdr:colOff>114300</xdr:colOff>
      <xdr:row>36</xdr:row>
      <xdr:rowOff>75692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09678"/>
          <a:ext cx="889000" cy="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82309</xdr:rowOff>
    </xdr:from>
    <xdr:to>
      <xdr:col>10</xdr:col>
      <xdr:colOff>165100</xdr:colOff>
      <xdr:row>38</xdr:row>
      <xdr:rowOff>12458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3586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106464</xdr:rowOff>
    </xdr:from>
    <xdr:to>
      <xdr:col>6</xdr:col>
      <xdr:colOff>38100</xdr:colOff>
      <xdr:row>38</xdr:row>
      <xdr:rowOff>36614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27741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104216</xdr:rowOff>
    </xdr:from>
    <xdr:to>
      <xdr:col>24</xdr:col>
      <xdr:colOff>114300</xdr:colOff>
      <xdr:row>34</xdr:row>
      <xdr:rowOff>34366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6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127093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1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23292</xdr:rowOff>
    </xdr:from>
    <xdr:to>
      <xdr:col>20</xdr:col>
      <xdr:colOff>38100</xdr:colOff>
      <xdr:row>33</xdr:row>
      <xdr:rowOff>124892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8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141419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5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164948</xdr:rowOff>
    </xdr:from>
    <xdr:to>
      <xdr:col>15</xdr:col>
      <xdr:colOff>101600</xdr:colOff>
      <xdr:row>34</xdr:row>
      <xdr:rowOff>95098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2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111625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24892</xdr:rowOff>
    </xdr:from>
    <xdr:to>
      <xdr:col>10</xdr:col>
      <xdr:colOff>165100</xdr:colOff>
      <xdr:row>36</xdr:row>
      <xdr:rowOff>126492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143019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7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158128</xdr:rowOff>
    </xdr:from>
    <xdr:to>
      <xdr:col>6</xdr:col>
      <xdr:colOff>38100</xdr:colOff>
      <xdr:row>36</xdr:row>
      <xdr:rowOff>88278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5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104805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3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48750</xdr:rowOff>
    </xdr:from>
    <xdr:to>
      <xdr:col>24</xdr:col>
      <xdr:colOff>62865</xdr:colOff>
      <xdr:row>59</xdr:row>
      <xdr:rowOff>115370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92700"/>
          <a:ext cx="1270" cy="143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115370</xdr:rowOff>
    </xdr:from>
    <xdr:to>
      <xdr:col>24</xdr:col>
      <xdr:colOff>152400</xdr:colOff>
      <xdr:row>59</xdr:row>
      <xdr:rowOff>115370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166877</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48750</xdr:rowOff>
    </xdr:from>
    <xdr:to>
      <xdr:col>24</xdr:col>
      <xdr:colOff>152400</xdr:colOff>
      <xdr:row>51</xdr:row>
      <xdr:rowOff>48750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113966</xdr:rowOff>
    </xdr:from>
    <xdr:to>
      <xdr:col>24</xdr:col>
      <xdr:colOff>63500</xdr:colOff>
      <xdr:row>54</xdr:row>
      <xdr:rowOff>165564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200816"/>
          <a:ext cx="838200" cy="22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149689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79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171262</xdr:rowOff>
    </xdr:from>
    <xdr:to>
      <xdr:col>24</xdr:col>
      <xdr:colOff>114300</xdr:colOff>
      <xdr:row>56</xdr:row>
      <xdr:rowOff>101412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165564</xdr:rowOff>
    </xdr:from>
    <xdr:to>
      <xdr:col>19</xdr:col>
      <xdr:colOff>177800</xdr:colOff>
      <xdr:row>56</xdr:row>
      <xdr:rowOff>28241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23864"/>
          <a:ext cx="889000" cy="20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113622</xdr:rowOff>
    </xdr:from>
    <xdr:to>
      <xdr:col>20</xdr:col>
      <xdr:colOff>38100</xdr:colOff>
      <xdr:row>57</xdr:row>
      <xdr:rowOff>43772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1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34899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0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28241</xdr:rowOff>
    </xdr:from>
    <xdr:to>
      <xdr:col>15</xdr:col>
      <xdr:colOff>50800</xdr:colOff>
      <xdr:row>57</xdr:row>
      <xdr:rowOff>58188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29441"/>
          <a:ext cx="889000" cy="20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94713</xdr:rowOff>
    </xdr:from>
    <xdr:to>
      <xdr:col>15</xdr:col>
      <xdr:colOff>101600</xdr:colOff>
      <xdr:row>58</xdr:row>
      <xdr:rowOff>24863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6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15990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6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31376</xdr:rowOff>
    </xdr:from>
    <xdr:to>
      <xdr:col>10</xdr:col>
      <xdr:colOff>114300</xdr:colOff>
      <xdr:row>57</xdr:row>
      <xdr:rowOff>58188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0402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95431</xdr:rowOff>
    </xdr:from>
    <xdr:to>
      <xdr:col>10</xdr:col>
      <xdr:colOff>165100</xdr:colOff>
      <xdr:row>58</xdr:row>
      <xdr:rowOff>25581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16708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6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20124</xdr:rowOff>
    </xdr:from>
    <xdr:to>
      <xdr:col>6</xdr:col>
      <xdr:colOff>38100</xdr:colOff>
      <xdr:row>58</xdr:row>
      <xdr:rowOff>121724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112851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63166</xdr:rowOff>
    </xdr:from>
    <xdr:to>
      <xdr:col>24</xdr:col>
      <xdr:colOff>114300</xdr:colOff>
      <xdr:row>53</xdr:row>
      <xdr:rowOff>164766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15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86043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114764</xdr:rowOff>
    </xdr:from>
    <xdr:to>
      <xdr:col>20</xdr:col>
      <xdr:colOff>38100</xdr:colOff>
      <xdr:row>55</xdr:row>
      <xdr:rowOff>44914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61441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14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148891</xdr:rowOff>
    </xdr:from>
    <xdr:to>
      <xdr:col>15</xdr:col>
      <xdr:colOff>101600</xdr:colOff>
      <xdr:row>56</xdr:row>
      <xdr:rowOff>79041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7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95568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5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7388</xdr:rowOff>
    </xdr:from>
    <xdr:to>
      <xdr:col>10</xdr:col>
      <xdr:colOff>165100</xdr:colOff>
      <xdr:row>57</xdr:row>
      <xdr:rowOff>108988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8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125515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5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152026</xdr:rowOff>
    </xdr:from>
    <xdr:to>
      <xdr:col>6</xdr:col>
      <xdr:colOff>38100</xdr:colOff>
      <xdr:row>57</xdr:row>
      <xdr:rowOff>82176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5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98703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2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xdr:rowOff>
    </xdr:from>
    <xdr:to>
      <xdr:col>24</xdr:col>
      <xdr:colOff>62865</xdr:colOff>
      <xdr:row>78</xdr:row>
      <xdr:rowOff>31114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02897"/>
          <a:ext cx="1270" cy="140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34941</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31114</xdr:rowOff>
    </xdr:from>
    <xdr:to>
      <xdr:col>24</xdr:col>
      <xdr:colOff>152400</xdr:colOff>
      <xdr:row>78</xdr:row>
      <xdr:rowOff>31114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0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119524</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1397</xdr:rowOff>
    </xdr:from>
    <xdr:to>
      <xdr:col>24</xdr:col>
      <xdr:colOff>152400</xdr:colOff>
      <xdr:row>70</xdr:row>
      <xdr:rowOff>1397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0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39115</xdr:rowOff>
    </xdr:from>
    <xdr:to>
      <xdr:col>24</xdr:col>
      <xdr:colOff>63500</xdr:colOff>
      <xdr:row>77</xdr:row>
      <xdr:rowOff>167767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240765"/>
          <a:ext cx="838200" cy="12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101617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8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78740</xdr:rowOff>
    </xdr:from>
    <xdr:to>
      <xdr:col>24</xdr:col>
      <xdr:colOff>114300</xdr:colOff>
      <xdr:row>76</xdr:row>
      <xdr:rowOff>8889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39115</xdr:rowOff>
    </xdr:from>
    <xdr:to>
      <xdr:col>19</xdr:col>
      <xdr:colOff>177800</xdr:colOff>
      <xdr:row>78</xdr:row>
      <xdr:rowOff>110362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40765"/>
          <a:ext cx="889000" cy="24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87376</xdr:rowOff>
    </xdr:from>
    <xdr:to>
      <xdr:col>20</xdr:col>
      <xdr:colOff>38100</xdr:colOff>
      <xdr:row>76</xdr:row>
      <xdr:rowOff>17526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34053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2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110362</xdr:rowOff>
    </xdr:from>
    <xdr:to>
      <xdr:col>15</xdr:col>
      <xdr:colOff>50800</xdr:colOff>
      <xdr:row>78</xdr:row>
      <xdr:rowOff>114808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83462"/>
          <a:ext cx="889000" cy="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148717</xdr:rowOff>
    </xdr:from>
    <xdr:to>
      <xdr:col>15</xdr:col>
      <xdr:colOff>101600</xdr:colOff>
      <xdr:row>76</xdr:row>
      <xdr:rowOff>78867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95394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96647</xdr:rowOff>
    </xdr:from>
    <xdr:to>
      <xdr:col>10</xdr:col>
      <xdr:colOff>114300</xdr:colOff>
      <xdr:row>78</xdr:row>
      <xdr:rowOff>114808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69747"/>
          <a:ext cx="889000" cy="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156463</xdr:rowOff>
    </xdr:from>
    <xdr:to>
      <xdr:col>10</xdr:col>
      <xdr:colOff>165100</xdr:colOff>
      <xdr:row>76</xdr:row>
      <xdr:rowOff>86613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103141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139700</xdr:rowOff>
    </xdr:from>
    <xdr:to>
      <xdr:col>6</xdr:col>
      <xdr:colOff>38100</xdr:colOff>
      <xdr:row>76</xdr:row>
      <xdr:rowOff>69850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86377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77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116967</xdr:rowOff>
    </xdr:from>
    <xdr:to>
      <xdr:col>24</xdr:col>
      <xdr:colOff>114300</xdr:colOff>
      <xdr:row>78</xdr:row>
      <xdr:rowOff>47117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1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31894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3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159765</xdr:rowOff>
    </xdr:from>
    <xdr:to>
      <xdr:col>20</xdr:col>
      <xdr:colOff>38100</xdr:colOff>
      <xdr:row>77</xdr:row>
      <xdr:rowOff>89915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8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81042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28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59562</xdr:rowOff>
    </xdr:from>
    <xdr:to>
      <xdr:col>15</xdr:col>
      <xdr:colOff>101600</xdr:colOff>
      <xdr:row>78</xdr:row>
      <xdr:rowOff>161162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152289</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719017" y="13525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64008</xdr:rowOff>
    </xdr:from>
    <xdr:to>
      <xdr:col>10</xdr:col>
      <xdr:colOff>165100</xdr:colOff>
      <xdr:row>78</xdr:row>
      <xdr:rowOff>165608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3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156735</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529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45847</xdr:rowOff>
    </xdr:from>
    <xdr:to>
      <xdr:col>6</xdr:col>
      <xdr:colOff>38100</xdr:colOff>
      <xdr:row>78</xdr:row>
      <xdr:rowOff>147447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1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138574</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511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46431</xdr:rowOff>
    </xdr:from>
    <xdr:to>
      <xdr:col>24</xdr:col>
      <xdr:colOff>62865</xdr:colOff>
      <xdr:row>98</xdr:row>
      <xdr:rowOff>111277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76931"/>
          <a:ext cx="1270" cy="143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115104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1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111277</xdr:rowOff>
    </xdr:from>
    <xdr:to>
      <xdr:col>24</xdr:col>
      <xdr:colOff>152400</xdr:colOff>
      <xdr:row>98</xdr:row>
      <xdr:rowOff>111277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1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164558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46431</xdr:rowOff>
    </xdr:from>
    <xdr:to>
      <xdr:col>24</xdr:col>
      <xdr:colOff>152400</xdr:colOff>
      <xdr:row>90</xdr:row>
      <xdr:rowOff>46431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7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43878</xdr:rowOff>
    </xdr:from>
    <xdr:to>
      <xdr:col>24</xdr:col>
      <xdr:colOff>63500</xdr:colOff>
      <xdr:row>93</xdr:row>
      <xdr:rowOff>36601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5474378"/>
          <a:ext cx="838200" cy="50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51134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674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72707</xdr:rowOff>
    </xdr:from>
    <xdr:to>
      <xdr:col>24</xdr:col>
      <xdr:colOff>114300</xdr:colOff>
      <xdr:row>95</xdr:row>
      <xdr:rowOff>2857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8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43878</xdr:rowOff>
    </xdr:from>
    <xdr:to>
      <xdr:col>19</xdr:col>
      <xdr:colOff>177800</xdr:colOff>
      <xdr:row>95</xdr:row>
      <xdr:rowOff>127966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474378"/>
          <a:ext cx="889000" cy="9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122580</xdr:rowOff>
    </xdr:from>
    <xdr:to>
      <xdr:col>20</xdr:col>
      <xdr:colOff>38100</xdr:colOff>
      <xdr:row>92</xdr:row>
      <xdr:rowOff>52730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57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43857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581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127966</xdr:rowOff>
    </xdr:from>
    <xdr:to>
      <xdr:col>15</xdr:col>
      <xdr:colOff>50800</xdr:colOff>
      <xdr:row>96</xdr:row>
      <xdr:rowOff>30048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15716"/>
          <a:ext cx="889000" cy="7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163957</xdr:rowOff>
    </xdr:from>
    <xdr:to>
      <xdr:col>15</xdr:col>
      <xdr:colOff>101600</xdr:colOff>
      <xdr:row>97</xdr:row>
      <xdr:rowOff>94107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85234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7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30048</xdr:rowOff>
    </xdr:from>
    <xdr:to>
      <xdr:col>10</xdr:col>
      <xdr:colOff>114300</xdr:colOff>
      <xdr:row>96</xdr:row>
      <xdr:rowOff>131660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89248"/>
          <a:ext cx="889000" cy="10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138545</xdr:rowOff>
    </xdr:from>
    <xdr:to>
      <xdr:col>10</xdr:col>
      <xdr:colOff>165100</xdr:colOff>
      <xdr:row>98</xdr:row>
      <xdr:rowOff>68695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59822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6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1918</xdr:rowOff>
    </xdr:from>
    <xdr:to>
      <xdr:col>6</xdr:col>
      <xdr:colOff>38100</xdr:colOff>
      <xdr:row>99</xdr:row>
      <xdr:rowOff>103518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7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94645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6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157251</xdr:rowOff>
    </xdr:from>
    <xdr:to>
      <xdr:col>24</xdr:col>
      <xdr:colOff>114300</xdr:colOff>
      <xdr:row>93</xdr:row>
      <xdr:rowOff>87401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9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8678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782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164528</xdr:rowOff>
    </xdr:from>
    <xdr:to>
      <xdr:col>20</xdr:col>
      <xdr:colOff>38100</xdr:colOff>
      <xdr:row>90</xdr:row>
      <xdr:rowOff>94678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42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111205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19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77166</xdr:rowOff>
    </xdr:from>
    <xdr:to>
      <xdr:col>15</xdr:col>
      <xdr:colOff>101600</xdr:colOff>
      <xdr:row>96</xdr:row>
      <xdr:rowOff>7316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23843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14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150698</xdr:rowOff>
    </xdr:from>
    <xdr:to>
      <xdr:col>10</xdr:col>
      <xdr:colOff>165100</xdr:colOff>
      <xdr:row>96</xdr:row>
      <xdr:rowOff>80848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97375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2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80860</xdr:rowOff>
    </xdr:from>
    <xdr:to>
      <xdr:col>6</xdr:col>
      <xdr:colOff>38100</xdr:colOff>
      <xdr:row>97</xdr:row>
      <xdr:rowOff>11010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27537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67778</xdr:rowOff>
    </xdr:from>
    <xdr:to>
      <xdr:col>54</xdr:col>
      <xdr:colOff>189865</xdr:colOff>
      <xdr:row>38</xdr:row>
      <xdr:rowOff>25162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11278"/>
          <a:ext cx="1270" cy="132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28989</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4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25162</xdr:rowOff>
    </xdr:from>
    <xdr:to>
      <xdr:col>55</xdr:col>
      <xdr:colOff>88900</xdr:colOff>
      <xdr:row>38</xdr:row>
      <xdr:rowOff>25162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4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14455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67778</xdr:rowOff>
    </xdr:from>
    <xdr:to>
      <xdr:col>55</xdr:col>
      <xdr:colOff>88900</xdr:colOff>
      <xdr:row>30</xdr:row>
      <xdr:rowOff>67778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91794</xdr:rowOff>
    </xdr:from>
    <xdr:to>
      <xdr:col>55</xdr:col>
      <xdr:colOff>0</xdr:colOff>
      <xdr:row>37</xdr:row>
      <xdr:rowOff>99325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435444"/>
          <a:ext cx="838200" cy="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38616</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15739</xdr:rowOff>
    </xdr:from>
    <xdr:to>
      <xdr:col>55</xdr:col>
      <xdr:colOff>50800</xdr:colOff>
      <xdr:row>37</xdr:row>
      <xdr:rowOff>117339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5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138717</xdr:rowOff>
    </xdr:from>
    <xdr:to>
      <xdr:col>50</xdr:col>
      <xdr:colOff>114300</xdr:colOff>
      <xdr:row>37</xdr:row>
      <xdr:rowOff>99325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968017"/>
          <a:ext cx="889000" cy="47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23721</xdr:rowOff>
    </xdr:from>
    <xdr:to>
      <xdr:col>50</xdr:col>
      <xdr:colOff>165100</xdr:colOff>
      <xdr:row>37</xdr:row>
      <xdr:rowOff>125321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141848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14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138717</xdr:rowOff>
    </xdr:from>
    <xdr:to>
      <xdr:col>45</xdr:col>
      <xdr:colOff>177800</xdr:colOff>
      <xdr:row>38</xdr:row>
      <xdr:rowOff>42934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968017"/>
          <a:ext cx="889000" cy="59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86303</xdr:rowOff>
    </xdr:from>
    <xdr:to>
      <xdr:col>46</xdr:col>
      <xdr:colOff>38100</xdr:colOff>
      <xdr:row>35</xdr:row>
      <xdr:rowOff>16453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32980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6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35061</xdr:rowOff>
    </xdr:from>
    <xdr:to>
      <xdr:col>41</xdr:col>
      <xdr:colOff>50800</xdr:colOff>
      <xdr:row>38</xdr:row>
      <xdr:rowOff>42934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550161"/>
          <a:ext cx="889000" cy="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74727</xdr:rowOff>
    </xdr:from>
    <xdr:to>
      <xdr:col>41</xdr:col>
      <xdr:colOff>101600</xdr:colOff>
      <xdr:row>38</xdr:row>
      <xdr:rowOff>4877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21404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1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87917</xdr:rowOff>
    </xdr:from>
    <xdr:to>
      <xdr:col>36</xdr:col>
      <xdr:colOff>165100</xdr:colOff>
      <xdr:row>38</xdr:row>
      <xdr:rowOff>18067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34594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2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40994</xdr:rowOff>
    </xdr:from>
    <xdr:to>
      <xdr:col>55</xdr:col>
      <xdr:colOff>50800</xdr:colOff>
      <xdr:row>37</xdr:row>
      <xdr:rowOff>142594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8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165615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3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48525</xdr:rowOff>
    </xdr:from>
    <xdr:to>
      <xdr:col>50</xdr:col>
      <xdr:colOff>165100</xdr:colOff>
      <xdr:row>37</xdr:row>
      <xdr:rowOff>150125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141252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8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87917</xdr:rowOff>
    </xdr:from>
    <xdr:to>
      <xdr:col>46</xdr:col>
      <xdr:colOff>38100</xdr:colOff>
      <xdr:row>35</xdr:row>
      <xdr:rowOff>18067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91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9194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600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163584</xdr:rowOff>
    </xdr:from>
    <xdr:to>
      <xdr:col>41</xdr:col>
      <xdr:colOff>101600</xdr:colOff>
      <xdr:row>38</xdr:row>
      <xdr:rowOff>93734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0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84861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9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155711</xdr:rowOff>
    </xdr:from>
    <xdr:to>
      <xdr:col>36</xdr:col>
      <xdr:colOff>165100</xdr:colOff>
      <xdr:row>38</xdr:row>
      <xdr:rowOff>85861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9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76988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9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90189</xdr:rowOff>
    </xdr:from>
    <xdr:to>
      <xdr:col>54</xdr:col>
      <xdr:colOff>189865</xdr:colOff>
      <xdr:row>59</xdr:row>
      <xdr:rowOff>83941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62689"/>
          <a:ext cx="1270" cy="15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87768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20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83941</xdr:rowOff>
    </xdr:from>
    <xdr:to>
      <xdr:col>55</xdr:col>
      <xdr:colOff>88900</xdr:colOff>
      <xdr:row>59</xdr:row>
      <xdr:rowOff>83941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9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36866</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90189</xdr:rowOff>
    </xdr:from>
    <xdr:to>
      <xdr:col>55</xdr:col>
      <xdr:colOff>88900</xdr:colOff>
      <xdr:row>50</xdr:row>
      <xdr:rowOff>90189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6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123984</xdr:rowOff>
    </xdr:from>
    <xdr:to>
      <xdr:col>55</xdr:col>
      <xdr:colOff>0</xdr:colOff>
      <xdr:row>53</xdr:row>
      <xdr:rowOff>158979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210834"/>
          <a:ext cx="838200" cy="3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101407</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3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122980</xdr:rowOff>
    </xdr:from>
    <xdr:to>
      <xdr:col>55</xdr:col>
      <xdr:colOff>50800</xdr:colOff>
      <xdr:row>56</xdr:row>
      <xdr:rowOff>53130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126288</xdr:rowOff>
    </xdr:from>
    <xdr:to>
      <xdr:col>50</xdr:col>
      <xdr:colOff>114300</xdr:colOff>
      <xdr:row>53</xdr:row>
      <xdr:rowOff>158979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8870238"/>
          <a:ext cx="889000" cy="37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122866</xdr:rowOff>
    </xdr:from>
    <xdr:to>
      <xdr:col>50</xdr:col>
      <xdr:colOff>165100</xdr:colOff>
      <xdr:row>56</xdr:row>
      <xdr:rowOff>53016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5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44143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6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126288</xdr:rowOff>
    </xdr:from>
    <xdr:to>
      <xdr:col>45</xdr:col>
      <xdr:colOff>177800</xdr:colOff>
      <xdr:row>55</xdr:row>
      <xdr:rowOff>169266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8870238"/>
          <a:ext cx="889000" cy="7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157175</xdr:rowOff>
    </xdr:from>
    <xdr:to>
      <xdr:col>46</xdr:col>
      <xdr:colOff>38100</xdr:colOff>
      <xdr:row>55</xdr:row>
      <xdr:rowOff>87325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4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78452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0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169266</xdr:rowOff>
    </xdr:from>
    <xdr:to>
      <xdr:col>41</xdr:col>
      <xdr:colOff>50800</xdr:colOff>
      <xdr:row>56</xdr:row>
      <xdr:rowOff>162236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599016"/>
          <a:ext cx="889000" cy="16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139516</xdr:rowOff>
    </xdr:from>
    <xdr:to>
      <xdr:col>41</xdr:col>
      <xdr:colOff>101600</xdr:colOff>
      <xdr:row>54</xdr:row>
      <xdr:rowOff>69666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22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86193</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00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5042</xdr:rowOff>
    </xdr:from>
    <xdr:to>
      <xdr:col>36</xdr:col>
      <xdr:colOff>165100</xdr:colOff>
      <xdr:row>56</xdr:row>
      <xdr:rowOff>106642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123169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38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73184</xdr:rowOff>
    </xdr:from>
    <xdr:to>
      <xdr:col>55</xdr:col>
      <xdr:colOff>50800</xdr:colOff>
      <xdr:row>54</xdr:row>
      <xdr:rowOff>3334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16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96061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01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108179</xdr:rowOff>
    </xdr:from>
    <xdr:to>
      <xdr:col>50</xdr:col>
      <xdr:colOff>165100</xdr:colOff>
      <xdr:row>54</xdr:row>
      <xdr:rowOff>38329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19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54856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897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75488</xdr:rowOff>
    </xdr:from>
    <xdr:to>
      <xdr:col>46</xdr:col>
      <xdr:colOff>38100</xdr:colOff>
      <xdr:row>52</xdr:row>
      <xdr:rowOff>5638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881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22165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859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118466</xdr:rowOff>
    </xdr:from>
    <xdr:to>
      <xdr:col>41</xdr:col>
      <xdr:colOff>101600</xdr:colOff>
      <xdr:row>56</xdr:row>
      <xdr:rowOff>48616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54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39743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64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111436</xdr:rowOff>
    </xdr:from>
    <xdr:to>
      <xdr:col>36</xdr:col>
      <xdr:colOff>165100</xdr:colOff>
      <xdr:row>57</xdr:row>
      <xdr:rowOff>41586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1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32713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0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72949</xdr:rowOff>
    </xdr:from>
    <xdr:to>
      <xdr:col>54</xdr:col>
      <xdr:colOff>189865</xdr:colOff>
      <xdr:row>79</xdr:row>
      <xdr:rowOff>43174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45899"/>
          <a:ext cx="1270" cy="1341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47001</xdr:rowOff>
    </xdr:from>
    <xdr:ext cx="313932"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15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43174</xdr:rowOff>
    </xdr:from>
    <xdr:to>
      <xdr:col>55</xdr:col>
      <xdr:colOff>88900</xdr:colOff>
      <xdr:row>79</xdr:row>
      <xdr:rowOff>43174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19626</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72949</xdr:rowOff>
    </xdr:from>
    <xdr:to>
      <xdr:col>55</xdr:col>
      <xdr:colOff>88900</xdr:colOff>
      <xdr:row>71</xdr:row>
      <xdr:rowOff>72949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4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22619</xdr:rowOff>
    </xdr:from>
    <xdr:to>
      <xdr:col>55</xdr:col>
      <xdr:colOff>0</xdr:colOff>
      <xdr:row>79</xdr:row>
      <xdr:rowOff>25324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67169"/>
          <a:ext cx="8382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162983</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3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140106</xdr:rowOff>
    </xdr:from>
    <xdr:to>
      <xdr:col>55</xdr:col>
      <xdr:colOff>50800</xdr:colOff>
      <xdr:row>78</xdr:row>
      <xdr:rowOff>70256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23437</xdr:rowOff>
    </xdr:from>
    <xdr:to>
      <xdr:col>50</xdr:col>
      <xdr:colOff>114300</xdr:colOff>
      <xdr:row>79</xdr:row>
      <xdr:rowOff>25324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567987"/>
          <a:ext cx="889000" cy="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113742</xdr:rowOff>
    </xdr:from>
    <xdr:to>
      <xdr:col>50</xdr:col>
      <xdr:colOff>165100</xdr:colOff>
      <xdr:row>78</xdr:row>
      <xdr:rowOff>43892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1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60419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105868</xdr:rowOff>
    </xdr:from>
    <xdr:to>
      <xdr:col>45</xdr:col>
      <xdr:colOff>177800</xdr:colOff>
      <xdr:row>79</xdr:row>
      <xdr:rowOff>23437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478968"/>
          <a:ext cx="889000" cy="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36074</xdr:rowOff>
    </xdr:from>
    <xdr:to>
      <xdr:col>46</xdr:col>
      <xdr:colOff>38100</xdr:colOff>
      <xdr:row>77</xdr:row>
      <xdr:rowOff>137674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154201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45593</xdr:rowOff>
    </xdr:from>
    <xdr:to>
      <xdr:col>41</xdr:col>
      <xdr:colOff>50800</xdr:colOff>
      <xdr:row>78</xdr:row>
      <xdr:rowOff>105868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18693"/>
          <a:ext cx="889000" cy="6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46323</xdr:rowOff>
    </xdr:from>
    <xdr:to>
      <xdr:col>41</xdr:col>
      <xdr:colOff>101600</xdr:colOff>
      <xdr:row>76</xdr:row>
      <xdr:rowOff>147923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07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164451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8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92520</xdr:rowOff>
    </xdr:from>
    <xdr:to>
      <xdr:col>36</xdr:col>
      <xdr:colOff>165100</xdr:colOff>
      <xdr:row>78</xdr:row>
      <xdr:rowOff>22670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39197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143269</xdr:rowOff>
    </xdr:from>
    <xdr:to>
      <xdr:col>55</xdr:col>
      <xdr:colOff>50800</xdr:colOff>
      <xdr:row>79</xdr:row>
      <xdr:rowOff>73419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1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58196</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3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145974</xdr:rowOff>
    </xdr:from>
    <xdr:to>
      <xdr:col>50</xdr:col>
      <xdr:colOff>165100</xdr:colOff>
      <xdr:row>79</xdr:row>
      <xdr:rowOff>76124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1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67251</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61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144087</xdr:rowOff>
    </xdr:from>
    <xdr:to>
      <xdr:col>46</xdr:col>
      <xdr:colOff>38100</xdr:colOff>
      <xdr:row>79</xdr:row>
      <xdr:rowOff>74237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1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65364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60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55068</xdr:rowOff>
    </xdr:from>
    <xdr:to>
      <xdr:col>41</xdr:col>
      <xdr:colOff>101600</xdr:colOff>
      <xdr:row>78</xdr:row>
      <xdr:rowOff>156668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147795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2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166243</xdr:rowOff>
    </xdr:from>
    <xdr:to>
      <xdr:col>36</xdr:col>
      <xdr:colOff>165100</xdr:colOff>
      <xdr:row>78</xdr:row>
      <xdr:rowOff>96393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6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87520</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46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151301</xdr:rowOff>
    </xdr:from>
    <xdr:to>
      <xdr:col>54</xdr:col>
      <xdr:colOff>189865</xdr:colOff>
      <xdr:row>98</xdr:row>
      <xdr:rowOff>106172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753251"/>
          <a:ext cx="1270" cy="1155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109999</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106172</xdr:rowOff>
    </xdr:from>
    <xdr:to>
      <xdr:col>55</xdr:col>
      <xdr:colOff>88900</xdr:colOff>
      <xdr:row>98</xdr:row>
      <xdr:rowOff>106172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97978</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151301</xdr:rowOff>
    </xdr:from>
    <xdr:to>
      <xdr:col>55</xdr:col>
      <xdr:colOff>88900</xdr:colOff>
      <xdr:row>91</xdr:row>
      <xdr:rowOff>151301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75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2254</xdr:rowOff>
    </xdr:from>
    <xdr:to>
      <xdr:col>55</xdr:col>
      <xdr:colOff>0</xdr:colOff>
      <xdr:row>93</xdr:row>
      <xdr:rowOff>18466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5947104"/>
          <a:ext cx="838200" cy="1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92491</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0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114064</xdr:rowOff>
    </xdr:from>
    <xdr:to>
      <xdr:col>55</xdr:col>
      <xdr:colOff>50800</xdr:colOff>
      <xdr:row>96</xdr:row>
      <xdr:rowOff>44214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89046</xdr:rowOff>
    </xdr:from>
    <xdr:to>
      <xdr:col>50</xdr:col>
      <xdr:colOff>114300</xdr:colOff>
      <xdr:row>93</xdr:row>
      <xdr:rowOff>18466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5519546"/>
          <a:ext cx="889000" cy="44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168948</xdr:rowOff>
    </xdr:from>
    <xdr:to>
      <xdr:col>50</xdr:col>
      <xdr:colOff>165100</xdr:colOff>
      <xdr:row>96</xdr:row>
      <xdr:rowOff>99098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90225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54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89046</xdr:rowOff>
    </xdr:from>
    <xdr:to>
      <xdr:col>45</xdr:col>
      <xdr:colOff>177800</xdr:colOff>
      <xdr:row>95</xdr:row>
      <xdr:rowOff>59728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5519546"/>
          <a:ext cx="889000" cy="82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77451</xdr:rowOff>
    </xdr:from>
    <xdr:to>
      <xdr:col>46</xdr:col>
      <xdr:colOff>38100</xdr:colOff>
      <xdr:row>96</xdr:row>
      <xdr:rowOff>7601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170178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4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59728</xdr:rowOff>
    </xdr:from>
    <xdr:to>
      <xdr:col>41</xdr:col>
      <xdr:colOff>50800</xdr:colOff>
      <xdr:row>96</xdr:row>
      <xdr:rowOff>98419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347478"/>
          <a:ext cx="889000" cy="21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156851</xdr:rowOff>
    </xdr:from>
    <xdr:to>
      <xdr:col>41</xdr:col>
      <xdr:colOff>101600</xdr:colOff>
      <xdr:row>96</xdr:row>
      <xdr:rowOff>87001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78128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5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76079</xdr:rowOff>
    </xdr:from>
    <xdr:to>
      <xdr:col>36</xdr:col>
      <xdr:colOff>165100</xdr:colOff>
      <xdr:row>97</xdr:row>
      <xdr:rowOff>6229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168806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6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122904</xdr:rowOff>
    </xdr:from>
    <xdr:to>
      <xdr:col>55</xdr:col>
      <xdr:colOff>50800</xdr:colOff>
      <xdr:row>93</xdr:row>
      <xdr:rowOff>53054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58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145781</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574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139116</xdr:rowOff>
    </xdr:from>
    <xdr:to>
      <xdr:col>50</xdr:col>
      <xdr:colOff>165100</xdr:colOff>
      <xdr:row>93</xdr:row>
      <xdr:rowOff>69266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591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85793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568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38246</xdr:rowOff>
    </xdr:from>
    <xdr:to>
      <xdr:col>46</xdr:col>
      <xdr:colOff>38100</xdr:colOff>
      <xdr:row>90</xdr:row>
      <xdr:rowOff>139846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54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88</xdr:row>
      <xdr:rowOff>156373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524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8928</xdr:rowOff>
    </xdr:from>
    <xdr:to>
      <xdr:col>41</xdr:col>
      <xdr:colOff>101600</xdr:colOff>
      <xdr:row>95</xdr:row>
      <xdr:rowOff>110528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29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127055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0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47619</xdr:rowOff>
    </xdr:from>
    <xdr:to>
      <xdr:col>36</xdr:col>
      <xdr:colOff>165100</xdr:colOff>
      <xdr:row>96</xdr:row>
      <xdr:rowOff>149219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5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165746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28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76378</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19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23055</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9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76378</xdr:rowOff>
    </xdr:from>
    <xdr:to>
      <xdr:col>86</xdr:col>
      <xdr:colOff>25400</xdr:colOff>
      <xdr:row>30</xdr:row>
      <xdr:rowOff>76378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19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59275</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02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36399</xdr:rowOff>
    </xdr:from>
    <xdr:to>
      <xdr:col>85</xdr:col>
      <xdr:colOff>177800</xdr:colOff>
      <xdr:row>38</xdr:row>
      <xdr:rowOff>137999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5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41631</xdr:rowOff>
    </xdr:from>
    <xdr:to>
      <xdr:col>81</xdr:col>
      <xdr:colOff>50800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28181"/>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110617</xdr:rowOff>
    </xdr:from>
    <xdr:to>
      <xdr:col>81</xdr:col>
      <xdr:colOff>101600</xdr:colOff>
      <xdr:row>39</xdr:row>
      <xdr:rowOff>40767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57294</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2017" y="6400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33096</xdr:rowOff>
    </xdr:from>
    <xdr:to>
      <xdr:col>76</xdr:col>
      <xdr:colOff>114300</xdr:colOff>
      <xdr:row>39</xdr:row>
      <xdr:rowOff>41631</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19646"/>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30607</xdr:rowOff>
    </xdr:from>
    <xdr:to>
      <xdr:col>76</xdr:col>
      <xdr:colOff>165100</xdr:colOff>
      <xdr:row>38</xdr:row>
      <xdr:rowOff>132207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148734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32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119279</xdr:rowOff>
    </xdr:from>
    <xdr:to>
      <xdr:col>71</xdr:col>
      <xdr:colOff>177800</xdr:colOff>
      <xdr:row>39</xdr:row>
      <xdr:rowOff>33096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634379"/>
          <a:ext cx="889000" cy="8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1956</xdr:rowOff>
    </xdr:from>
    <xdr:to>
      <xdr:col>72</xdr:col>
      <xdr:colOff>38100</xdr:colOff>
      <xdr:row>36</xdr:row>
      <xdr:rowOff>103556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1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120083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59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66345</xdr:rowOff>
    </xdr:from>
    <xdr:to>
      <xdr:col>67</xdr:col>
      <xdr:colOff>101600</xdr:colOff>
      <xdr:row>38</xdr:row>
      <xdr:rowOff>167945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13022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3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162281</xdr:rowOff>
    </xdr:from>
    <xdr:to>
      <xdr:col>76</xdr:col>
      <xdr:colOff>165100</xdr:colOff>
      <xdr:row>39</xdr:row>
      <xdr:rowOff>92431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7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83558</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35333" y="6770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153746</xdr:rowOff>
    </xdr:from>
    <xdr:to>
      <xdr:col>72</xdr:col>
      <xdr:colOff>38100</xdr:colOff>
      <xdr:row>39</xdr:row>
      <xdr:rowOff>83896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75023</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761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68479</xdr:rowOff>
    </xdr:from>
    <xdr:to>
      <xdr:col>67</xdr:col>
      <xdr:colOff>101600</xdr:colOff>
      <xdr:row>38</xdr:row>
      <xdr:rowOff>170079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58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161206</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67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119621</xdr:rowOff>
    </xdr:from>
    <xdr:to>
      <xdr:col>85</xdr:col>
      <xdr:colOff>126364</xdr:colOff>
      <xdr:row>78</xdr:row>
      <xdr:rowOff>48718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292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52545</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48718</xdr:rowOff>
    </xdr:from>
    <xdr:to>
      <xdr:col>86</xdr:col>
      <xdr:colOff>25400</xdr:colOff>
      <xdr:row>78</xdr:row>
      <xdr:rowOff>48718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21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66298</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20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119621</xdr:rowOff>
    </xdr:from>
    <xdr:to>
      <xdr:col>86</xdr:col>
      <xdr:colOff>25400</xdr:colOff>
      <xdr:row>71</xdr:row>
      <xdr:rowOff>119621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292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67787</xdr:rowOff>
    </xdr:from>
    <xdr:to>
      <xdr:col>85</xdr:col>
      <xdr:colOff>127000</xdr:colOff>
      <xdr:row>75</xdr:row>
      <xdr:rowOff>102095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926537"/>
          <a:ext cx="838200" cy="3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135399</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651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112522</xdr:rowOff>
    </xdr:from>
    <xdr:to>
      <xdr:col>85</xdr:col>
      <xdr:colOff>177800</xdr:colOff>
      <xdr:row>75</xdr:row>
      <xdr:rowOff>42672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102095</xdr:rowOff>
    </xdr:from>
    <xdr:to>
      <xdr:col>81</xdr:col>
      <xdr:colOff>50800</xdr:colOff>
      <xdr:row>75</xdr:row>
      <xdr:rowOff>138652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960845"/>
          <a:ext cx="889000" cy="3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113455</xdr:rowOff>
    </xdr:from>
    <xdr:to>
      <xdr:col>81</xdr:col>
      <xdr:colOff>101600</xdr:colOff>
      <xdr:row>75</xdr:row>
      <xdr:rowOff>43605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60132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5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84550</xdr:rowOff>
    </xdr:from>
    <xdr:to>
      <xdr:col>76</xdr:col>
      <xdr:colOff>114300</xdr:colOff>
      <xdr:row>75</xdr:row>
      <xdr:rowOff>138652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943300"/>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157328</xdr:rowOff>
    </xdr:from>
    <xdr:to>
      <xdr:col>76</xdr:col>
      <xdr:colOff>165100</xdr:colOff>
      <xdr:row>75</xdr:row>
      <xdr:rowOff>87478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104005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6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84550</xdr:rowOff>
    </xdr:from>
    <xdr:to>
      <xdr:col>71</xdr:col>
      <xdr:colOff>177800</xdr:colOff>
      <xdr:row>75</xdr:row>
      <xdr:rowOff>164960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2943300"/>
          <a:ext cx="889000" cy="8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168510</xdr:rowOff>
    </xdr:from>
    <xdr:to>
      <xdr:col>72</xdr:col>
      <xdr:colOff>38100</xdr:colOff>
      <xdr:row>75</xdr:row>
      <xdr:rowOff>98660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115187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6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17043</xdr:rowOff>
    </xdr:from>
    <xdr:to>
      <xdr:col>67</xdr:col>
      <xdr:colOff>101600</xdr:colOff>
      <xdr:row>75</xdr:row>
      <xdr:rowOff>118643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135170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6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16987</xdr:rowOff>
    </xdr:from>
    <xdr:to>
      <xdr:col>85</xdr:col>
      <xdr:colOff>177800</xdr:colOff>
      <xdr:row>75</xdr:row>
      <xdr:rowOff>118587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87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166864</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85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51295</xdr:rowOff>
    </xdr:from>
    <xdr:to>
      <xdr:col>81</xdr:col>
      <xdr:colOff>101600</xdr:colOff>
      <xdr:row>75</xdr:row>
      <xdr:rowOff>152896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9100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144022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00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87852</xdr:rowOff>
    </xdr:from>
    <xdr:to>
      <xdr:col>76</xdr:col>
      <xdr:colOff>165100</xdr:colOff>
      <xdr:row>76</xdr:row>
      <xdr:rowOff>18002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94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9129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0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33750</xdr:rowOff>
    </xdr:from>
    <xdr:to>
      <xdr:col>72</xdr:col>
      <xdr:colOff>38100</xdr:colOff>
      <xdr:row>75</xdr:row>
      <xdr:rowOff>135350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8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126477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98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114160</xdr:rowOff>
    </xdr:from>
    <xdr:to>
      <xdr:col>67</xdr:col>
      <xdr:colOff>101600</xdr:colOff>
      <xdr:row>76</xdr:row>
      <xdr:rowOff>44310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9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35437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06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129908</xdr:rowOff>
    </xdr:from>
    <xdr:to>
      <xdr:col>85</xdr:col>
      <xdr:colOff>126364</xdr:colOff>
      <xdr:row>99</xdr:row>
      <xdr:rowOff>19286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388958"/>
          <a:ext cx="1269" cy="1603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23113</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9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19286</xdr:rowOff>
    </xdr:from>
    <xdr:to>
      <xdr:col>86</xdr:col>
      <xdr:colOff>25400</xdr:colOff>
      <xdr:row>99</xdr:row>
      <xdr:rowOff>19286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9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76585</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1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129908</xdr:rowOff>
    </xdr:from>
    <xdr:to>
      <xdr:col>86</xdr:col>
      <xdr:colOff>25400</xdr:colOff>
      <xdr:row>89</xdr:row>
      <xdr:rowOff>129908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38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154636</xdr:rowOff>
    </xdr:from>
    <xdr:to>
      <xdr:col>85</xdr:col>
      <xdr:colOff>127000</xdr:colOff>
      <xdr:row>97</xdr:row>
      <xdr:rowOff>86283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442386"/>
          <a:ext cx="838200" cy="27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102328</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390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79451</xdr:rowOff>
    </xdr:from>
    <xdr:to>
      <xdr:col>85</xdr:col>
      <xdr:colOff>177800</xdr:colOff>
      <xdr:row>97</xdr:row>
      <xdr:rowOff>9601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154636</xdr:rowOff>
    </xdr:from>
    <xdr:to>
      <xdr:col>81</xdr:col>
      <xdr:colOff>50800</xdr:colOff>
      <xdr:row>97</xdr:row>
      <xdr:rowOff>50946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442386"/>
          <a:ext cx="889000" cy="23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63545</xdr:rowOff>
    </xdr:from>
    <xdr:to>
      <xdr:col>81</xdr:col>
      <xdr:colOff>101600</xdr:colOff>
      <xdr:row>96</xdr:row>
      <xdr:rowOff>165145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156272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50946</xdr:rowOff>
    </xdr:from>
    <xdr:to>
      <xdr:col>76</xdr:col>
      <xdr:colOff>114300</xdr:colOff>
      <xdr:row>97</xdr:row>
      <xdr:rowOff>160789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681596"/>
          <a:ext cx="889000" cy="10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88348</xdr:rowOff>
    </xdr:from>
    <xdr:to>
      <xdr:col>76</xdr:col>
      <xdr:colOff>165100</xdr:colOff>
      <xdr:row>98</xdr:row>
      <xdr:rowOff>18498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9625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8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160179</xdr:rowOff>
    </xdr:from>
    <xdr:to>
      <xdr:col>71</xdr:col>
      <xdr:colOff>177800</xdr:colOff>
      <xdr:row>97</xdr:row>
      <xdr:rowOff>160789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790829"/>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72689</xdr:rowOff>
    </xdr:from>
    <xdr:to>
      <xdr:col>72</xdr:col>
      <xdr:colOff>38100</xdr:colOff>
      <xdr:row>97</xdr:row>
      <xdr:rowOff>2839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19366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135973</xdr:rowOff>
    </xdr:from>
    <xdr:to>
      <xdr:col>67</xdr:col>
      <xdr:colOff>101600</xdr:colOff>
      <xdr:row>98</xdr:row>
      <xdr:rowOff>66123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57250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35483</xdr:rowOff>
    </xdr:from>
    <xdr:to>
      <xdr:col>85</xdr:col>
      <xdr:colOff>177800</xdr:colOff>
      <xdr:row>97</xdr:row>
      <xdr:rowOff>137083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66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13910</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103836</xdr:rowOff>
    </xdr:from>
    <xdr:to>
      <xdr:col>81</xdr:col>
      <xdr:colOff>101600</xdr:colOff>
      <xdr:row>96</xdr:row>
      <xdr:rowOff>33986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39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50513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16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xdr:rowOff>
    </xdr:from>
    <xdr:to>
      <xdr:col>76</xdr:col>
      <xdr:colOff>165100</xdr:colOff>
      <xdr:row>97</xdr:row>
      <xdr:rowOff>101746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118273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40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109989</xdr:rowOff>
    </xdr:from>
    <xdr:to>
      <xdr:col>72</xdr:col>
      <xdr:colOff>38100</xdr:colOff>
      <xdr:row>98</xdr:row>
      <xdr:rowOff>40139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4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31266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83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109379</xdr:rowOff>
    </xdr:from>
    <xdr:to>
      <xdr:col>67</xdr:col>
      <xdr:colOff>101600</xdr:colOff>
      <xdr:row>98</xdr:row>
      <xdr:rowOff>39529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4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56056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51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53975</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68925"/>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652</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53975</xdr:rowOff>
    </xdr:from>
    <xdr:to>
      <xdr:col>116</xdr:col>
      <xdr:colOff>152400</xdr:colOff>
      <xdr:row>31</xdr:row>
      <xdr:rowOff>53975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6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138049</xdr:rowOff>
    </xdr:from>
    <xdr:to>
      <xdr:col>116</xdr:col>
      <xdr:colOff>63500</xdr:colOff>
      <xdr:row>34</xdr:row>
      <xdr:rowOff>163957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5967349"/>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93870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266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115443</xdr:rowOff>
    </xdr:from>
    <xdr:to>
      <xdr:col>116</xdr:col>
      <xdr:colOff>114300</xdr:colOff>
      <xdr:row>37</xdr:row>
      <xdr:rowOff>45593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2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163957</xdr:rowOff>
    </xdr:from>
    <xdr:to>
      <xdr:col>111</xdr:col>
      <xdr:colOff>177800</xdr:colOff>
      <xdr:row>35</xdr:row>
      <xdr:rowOff>34925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5993257"/>
          <a:ext cx="889000" cy="4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160274</xdr:rowOff>
    </xdr:from>
    <xdr:to>
      <xdr:col>112</xdr:col>
      <xdr:colOff>38100</xdr:colOff>
      <xdr:row>37</xdr:row>
      <xdr:rowOff>90424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81551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42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34925</xdr:rowOff>
    </xdr:from>
    <xdr:to>
      <xdr:col>107</xdr:col>
      <xdr:colOff>50800</xdr:colOff>
      <xdr:row>35</xdr:row>
      <xdr:rowOff>44323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035675"/>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5842</xdr:rowOff>
    </xdr:from>
    <xdr:to>
      <xdr:col>107</xdr:col>
      <xdr:colOff>101600</xdr:colOff>
      <xdr:row>37</xdr:row>
      <xdr:rowOff>107442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98569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148844</xdr:rowOff>
    </xdr:from>
    <xdr:to>
      <xdr:col>102</xdr:col>
      <xdr:colOff>114300</xdr:colOff>
      <xdr:row>35</xdr:row>
      <xdr:rowOff>44323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5635244"/>
          <a:ext cx="889000" cy="40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35941</xdr:rowOff>
    </xdr:from>
    <xdr:to>
      <xdr:col>102</xdr:col>
      <xdr:colOff>165100</xdr:colOff>
      <xdr:row>37</xdr:row>
      <xdr:rowOff>137541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128668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47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69977</xdr:rowOff>
    </xdr:from>
    <xdr:to>
      <xdr:col>98</xdr:col>
      <xdr:colOff>38100</xdr:colOff>
      <xdr:row>38</xdr:row>
      <xdr:rowOff>127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162704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50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87249</xdr:rowOff>
    </xdr:from>
    <xdr:to>
      <xdr:col>116</xdr:col>
      <xdr:colOff>114300</xdr:colOff>
      <xdr:row>35</xdr:row>
      <xdr:rowOff>17399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591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110126</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576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113157</xdr:rowOff>
    </xdr:from>
    <xdr:to>
      <xdr:col>112</xdr:col>
      <xdr:colOff>38100</xdr:colOff>
      <xdr:row>35</xdr:row>
      <xdr:rowOff>43307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594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59834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571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155575</xdr:rowOff>
    </xdr:from>
    <xdr:to>
      <xdr:col>107</xdr:col>
      <xdr:colOff>101600</xdr:colOff>
      <xdr:row>35</xdr:row>
      <xdr:rowOff>85725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59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102252</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576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164973</xdr:rowOff>
    </xdr:from>
    <xdr:to>
      <xdr:col>102</xdr:col>
      <xdr:colOff>165100</xdr:colOff>
      <xdr:row>35</xdr:row>
      <xdr:rowOff>95123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599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111650</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576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98044</xdr:rowOff>
    </xdr:from>
    <xdr:to>
      <xdr:col>98</xdr:col>
      <xdr:colOff>38100</xdr:colOff>
      <xdr:row>33</xdr:row>
      <xdr:rowOff>28194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55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44721</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535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36430</xdr:rowOff>
    </xdr:from>
    <xdr:to>
      <xdr:col>116</xdr:col>
      <xdr:colOff>62864</xdr:colOff>
      <xdr:row>58</xdr:row>
      <xdr:rowOff>25057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80380"/>
          <a:ext cx="1269"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28884</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9972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25057</xdr:rowOff>
    </xdr:from>
    <xdr:to>
      <xdr:col>116</xdr:col>
      <xdr:colOff>152400</xdr:colOff>
      <xdr:row>58</xdr:row>
      <xdr:rowOff>25057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996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154557</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5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36430</xdr:rowOff>
    </xdr:from>
    <xdr:to>
      <xdr:col>116</xdr:col>
      <xdr:colOff>152400</xdr:colOff>
      <xdr:row>51</xdr:row>
      <xdr:rowOff>36430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25057</xdr:rowOff>
    </xdr:from>
    <xdr:to>
      <xdr:col>116</xdr:col>
      <xdr:colOff>63500</xdr:colOff>
      <xdr:row>58</xdr:row>
      <xdr:rowOff>25171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9969157"/>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53598</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483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30721</xdr:rowOff>
    </xdr:from>
    <xdr:to>
      <xdr:col>116</xdr:col>
      <xdr:colOff>114300</xdr:colOff>
      <xdr:row>56</xdr:row>
      <xdr:rowOff>132321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25171</xdr:rowOff>
    </xdr:from>
    <xdr:to>
      <xdr:col>111</xdr:col>
      <xdr:colOff>177800</xdr:colOff>
      <xdr:row>58</xdr:row>
      <xdr:rowOff>25171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9692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29064</xdr:rowOff>
    </xdr:from>
    <xdr:to>
      <xdr:col>112</xdr:col>
      <xdr:colOff>38100</xdr:colOff>
      <xdr:row>56</xdr:row>
      <xdr:rowOff>130664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147191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24885</xdr:rowOff>
    </xdr:from>
    <xdr:to>
      <xdr:col>107</xdr:col>
      <xdr:colOff>50800</xdr:colOff>
      <xdr:row>58</xdr:row>
      <xdr:rowOff>25171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9968985"/>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31521</xdr:rowOff>
    </xdr:from>
    <xdr:to>
      <xdr:col>107</xdr:col>
      <xdr:colOff>101600</xdr:colOff>
      <xdr:row>56</xdr:row>
      <xdr:rowOff>133121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149648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2140</xdr:rowOff>
    </xdr:from>
    <xdr:to>
      <xdr:col>102</xdr:col>
      <xdr:colOff>114300</xdr:colOff>
      <xdr:row>58</xdr:row>
      <xdr:rowOff>24885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9946240"/>
          <a:ext cx="889000" cy="2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47752</xdr:rowOff>
    </xdr:from>
    <xdr:to>
      <xdr:col>102</xdr:col>
      <xdr:colOff>165100</xdr:colOff>
      <xdr:row>56</xdr:row>
      <xdr:rowOff>149352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165879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xdr:rowOff>
    </xdr:from>
    <xdr:to>
      <xdr:col>98</xdr:col>
      <xdr:colOff>38100</xdr:colOff>
      <xdr:row>56</xdr:row>
      <xdr:rowOff>101689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118216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145707</xdr:rowOff>
    </xdr:from>
    <xdr:to>
      <xdr:col>116</xdr:col>
      <xdr:colOff>114300</xdr:colOff>
      <xdr:row>58</xdr:row>
      <xdr:rowOff>75857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91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60634</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833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145821</xdr:rowOff>
    </xdr:from>
    <xdr:to>
      <xdr:col>112</xdr:col>
      <xdr:colOff>38100</xdr:colOff>
      <xdr:row>58</xdr:row>
      <xdr:rowOff>75971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9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67098</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011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145821</xdr:rowOff>
    </xdr:from>
    <xdr:to>
      <xdr:col>107</xdr:col>
      <xdr:colOff>101600</xdr:colOff>
      <xdr:row>58</xdr:row>
      <xdr:rowOff>75971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9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67098</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011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145535</xdr:rowOff>
    </xdr:from>
    <xdr:to>
      <xdr:col>102</xdr:col>
      <xdr:colOff>165100</xdr:colOff>
      <xdr:row>58</xdr:row>
      <xdr:rowOff>75685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66812</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01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122790</xdr:rowOff>
    </xdr:from>
    <xdr:to>
      <xdr:col>98</xdr:col>
      <xdr:colOff>38100</xdr:colOff>
      <xdr:row>58</xdr:row>
      <xdr:rowOff>52940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8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44067</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9988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65862</xdr:rowOff>
    </xdr:from>
    <xdr:to>
      <xdr:col>116</xdr:col>
      <xdr:colOff>62864</xdr:colOff>
      <xdr:row>79</xdr:row>
      <xdr:rowOff>73558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410262"/>
          <a:ext cx="1269" cy="1207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77385</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2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73558</xdr:rowOff>
    </xdr:from>
    <xdr:to>
      <xdr:col>116</xdr:col>
      <xdr:colOff>152400</xdr:colOff>
      <xdr:row>79</xdr:row>
      <xdr:rowOff>73558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1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12539</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218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65862</xdr:rowOff>
    </xdr:from>
    <xdr:to>
      <xdr:col>116</xdr:col>
      <xdr:colOff>152400</xdr:colOff>
      <xdr:row>72</xdr:row>
      <xdr:rowOff>65862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41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56871</xdr:rowOff>
    </xdr:from>
    <xdr:to>
      <xdr:col>116</xdr:col>
      <xdr:colOff>63500</xdr:colOff>
      <xdr:row>76</xdr:row>
      <xdr:rowOff>81598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087071"/>
          <a:ext cx="8382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83659</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70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60782</xdr:rowOff>
    </xdr:from>
    <xdr:to>
      <xdr:col>116</xdr:col>
      <xdr:colOff>114300</xdr:colOff>
      <xdr:row>75</xdr:row>
      <xdr:rowOff>162382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81598</xdr:rowOff>
    </xdr:from>
    <xdr:to>
      <xdr:col>111</xdr:col>
      <xdr:colOff>177800</xdr:colOff>
      <xdr:row>76</xdr:row>
      <xdr:rowOff>101828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111798"/>
          <a:ext cx="889000" cy="2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86690</xdr:rowOff>
    </xdr:from>
    <xdr:to>
      <xdr:col>112</xdr:col>
      <xdr:colOff>38100</xdr:colOff>
      <xdr:row>76</xdr:row>
      <xdr:rowOff>16839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454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33367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72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140386</xdr:rowOff>
    </xdr:from>
    <xdr:to>
      <xdr:col>107</xdr:col>
      <xdr:colOff>50800</xdr:colOff>
      <xdr:row>76</xdr:row>
      <xdr:rowOff>101828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313336"/>
          <a:ext cx="889000" cy="81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136068</xdr:rowOff>
    </xdr:from>
    <xdr:to>
      <xdr:col>107</xdr:col>
      <xdr:colOff>101600</xdr:colOff>
      <xdr:row>76</xdr:row>
      <xdr:rowOff>66218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82745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77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140386</xdr:rowOff>
    </xdr:from>
    <xdr:to>
      <xdr:col>102</xdr:col>
      <xdr:colOff>114300</xdr:colOff>
      <xdr:row>71</xdr:row>
      <xdr:rowOff>143853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313336"/>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1956</xdr:rowOff>
    </xdr:from>
    <xdr:to>
      <xdr:col>102</xdr:col>
      <xdr:colOff>165100</xdr:colOff>
      <xdr:row>73</xdr:row>
      <xdr:rowOff>103556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5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94683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1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146469</xdr:rowOff>
    </xdr:from>
    <xdr:to>
      <xdr:col>98</xdr:col>
      <xdr:colOff>38100</xdr:colOff>
      <xdr:row>75</xdr:row>
      <xdr:rowOff>76619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3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67746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92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6071</xdr:rowOff>
    </xdr:from>
    <xdr:to>
      <xdr:col>116</xdr:col>
      <xdr:colOff>114300</xdr:colOff>
      <xdr:row>76</xdr:row>
      <xdr:rowOff>107671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3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155948</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01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30798</xdr:rowOff>
    </xdr:from>
    <xdr:to>
      <xdr:col>112</xdr:col>
      <xdr:colOff>38100</xdr:colOff>
      <xdr:row>76</xdr:row>
      <xdr:rowOff>132398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123525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15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51028</xdr:rowOff>
    </xdr:from>
    <xdr:to>
      <xdr:col>107</xdr:col>
      <xdr:colOff>101600</xdr:colOff>
      <xdr:row>76</xdr:row>
      <xdr:rowOff>152628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0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143755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1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89586</xdr:rowOff>
    </xdr:from>
    <xdr:to>
      <xdr:col>102</xdr:col>
      <xdr:colOff>165100</xdr:colOff>
      <xdr:row>72</xdr:row>
      <xdr:rowOff>19736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26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36263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03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93053</xdr:rowOff>
    </xdr:from>
    <xdr:to>
      <xdr:col>98</xdr:col>
      <xdr:colOff>38100</xdr:colOff>
      <xdr:row>72</xdr:row>
      <xdr:rowOff>23203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26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39730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04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前年度に比べ希望退職者が減ったこと等による退職金の減少や期末手当等の減少により対前年度比で減となっている。消防業務とごみの収集・処理に関わる業務を直営で行っているため、直接の人件費は類似団体平均と比べ高くなる傾向にある。</a:t>
          </a:r>
        </a:p>
        <a:p>
          <a:r>
            <a:rPr kumimoji="1" lang="ja-JP" altLang="en-US" sz="1300">
              <a:latin typeface="ＭＳ Ｐゴシック" panose="020B0600070205080204" pitchFamily="50" charset="-128"/>
              <a:ea typeface="ＭＳ Ｐゴシック" panose="020B0600070205080204" pitchFamily="50" charset="-128"/>
            </a:rPr>
            <a:t>　物件費については、ふるさと納税額の増加に伴う返礼品等関連経費の増加や地域経済の活性化等を目的としたキャッシュレス決済ポイント還元事業の実施に伴う委託料の増加が主な要因。　</a:t>
          </a:r>
        </a:p>
        <a:p>
          <a:r>
            <a:rPr kumimoji="1" lang="ja-JP" altLang="en-US" sz="1300">
              <a:latin typeface="ＭＳ Ｐゴシック" panose="020B0600070205080204" pitchFamily="50" charset="-128"/>
              <a:ea typeface="ＭＳ Ｐゴシック" panose="020B0600070205080204" pitchFamily="50" charset="-128"/>
            </a:rPr>
            <a:t>　扶助費については、生活困窮者の自立支援事業や次世代対策を重点施策として推進していることで、類似団体平均と比較し高い水準で推移している。また、障害福祉サービス等給付事業等は増加したものの、新型コロナウイルス感染症に係る給付金の減少により、全体としても減少している。</a:t>
          </a:r>
        </a:p>
        <a:p>
          <a:r>
            <a:rPr kumimoji="1" lang="ja-JP" altLang="en-US" sz="1300">
              <a:latin typeface="ＭＳ Ｐゴシック" panose="020B0600070205080204" pitchFamily="50" charset="-128"/>
              <a:ea typeface="ＭＳ Ｐゴシック" panose="020B0600070205080204" pitchFamily="50" charset="-128"/>
            </a:rPr>
            <a:t>　補助費等については、国庫補助金の精算に伴う返還金の増加が主な要因。　</a:t>
          </a:r>
        </a:p>
        <a:p>
          <a:r>
            <a:rPr kumimoji="1" lang="ja-JP" altLang="en-US" sz="1300">
              <a:latin typeface="ＭＳ Ｐゴシック" panose="020B0600070205080204" pitchFamily="50" charset="-128"/>
              <a:ea typeface="ＭＳ Ｐゴシック" panose="020B0600070205080204" pitchFamily="50" charset="-128"/>
            </a:rPr>
            <a:t>　公債費については、近年実施した大型事業にかかる市債元金償還金により増加している。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111,648
108,502
196.87
55,179,232
52,658,201
2,351,087
25,831,868
53,707,806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66222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4972"/>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78740</xdr:rowOff>
    </xdr:from>
    <xdr:to>
      <xdr:col>24</xdr:col>
      <xdr:colOff>63500</xdr:colOff>
      <xdr:row>34</xdr:row>
      <xdr:rowOff>105954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08040"/>
          <a:ext cx="8382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146793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6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168366</xdr:rowOff>
    </xdr:from>
    <xdr:to>
      <xdr:col>24</xdr:col>
      <xdr:colOff>114300</xdr:colOff>
      <xdr:row>35</xdr:row>
      <xdr:rowOff>98516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78740</xdr:rowOff>
    </xdr:from>
    <xdr:to>
      <xdr:col>19</xdr:col>
      <xdr:colOff>177800</xdr:colOff>
      <xdr:row>35</xdr:row>
      <xdr:rowOff>22678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08040"/>
          <a:ext cx="889000" cy="11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29573</xdr:rowOff>
    </xdr:from>
    <xdr:to>
      <xdr:col>20</xdr:col>
      <xdr:colOff>38100</xdr:colOff>
      <xdr:row>35</xdr:row>
      <xdr:rowOff>131173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122300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4173</xdr:rowOff>
    </xdr:from>
    <xdr:to>
      <xdr:col>15</xdr:col>
      <xdr:colOff>50800</xdr:colOff>
      <xdr:row>35</xdr:row>
      <xdr:rowOff>22678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04923"/>
          <a:ext cx="889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81824</xdr:rowOff>
    </xdr:from>
    <xdr:to>
      <xdr:col>15</xdr:col>
      <xdr:colOff>101600</xdr:colOff>
      <xdr:row>36</xdr:row>
      <xdr:rowOff>11974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3101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68943</xdr:rowOff>
    </xdr:from>
    <xdr:to>
      <xdr:col>10</xdr:col>
      <xdr:colOff>114300</xdr:colOff>
      <xdr:row>35</xdr:row>
      <xdr:rowOff>4173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98243"/>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37193</xdr:rowOff>
    </xdr:from>
    <xdr:to>
      <xdr:col>6</xdr:col>
      <xdr:colOff>38100</xdr:colOff>
      <xdr:row>35</xdr:row>
      <xdr:rowOff>138793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129920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55154</xdr:rowOff>
    </xdr:from>
    <xdr:to>
      <xdr:col>24</xdr:col>
      <xdr:colOff>114300</xdr:colOff>
      <xdr:row>34</xdr:row>
      <xdr:rowOff>156754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8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78031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3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27940</xdr:rowOff>
    </xdr:from>
    <xdr:to>
      <xdr:col>20</xdr:col>
      <xdr:colOff>38100</xdr:colOff>
      <xdr:row>34</xdr:row>
      <xdr:rowOff>129540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146067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143328</xdr:rowOff>
    </xdr:from>
    <xdr:to>
      <xdr:col>15</xdr:col>
      <xdr:colOff>101600</xdr:colOff>
      <xdr:row>35</xdr:row>
      <xdr:rowOff>73478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7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90005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4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124823</xdr:rowOff>
    </xdr:from>
    <xdr:to>
      <xdr:col>10</xdr:col>
      <xdr:colOff>165100</xdr:colOff>
      <xdr:row>35</xdr:row>
      <xdr:rowOff>54973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5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71500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2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18143</xdr:rowOff>
    </xdr:from>
    <xdr:to>
      <xdr:col>6</xdr:col>
      <xdr:colOff>38100</xdr:colOff>
      <xdr:row>34</xdr:row>
      <xdr:rowOff>119743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4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136270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2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169320</xdr:rowOff>
    </xdr:from>
    <xdr:to>
      <xdr:col>24</xdr:col>
      <xdr:colOff>62865</xdr:colOff>
      <xdr:row>59</xdr:row>
      <xdr:rowOff>117754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9427620"/>
          <a:ext cx="1270" cy="805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121581</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3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117754</xdr:rowOff>
    </xdr:from>
    <xdr:to>
      <xdr:col>24</xdr:col>
      <xdr:colOff>152400</xdr:colOff>
      <xdr:row>59</xdr:row>
      <xdr:rowOff>117754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33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115997</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920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169320</xdr:rowOff>
    </xdr:from>
    <xdr:to>
      <xdr:col>24</xdr:col>
      <xdr:colOff>152400</xdr:colOff>
      <xdr:row>54</xdr:row>
      <xdr:rowOff>169320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942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17682</xdr:rowOff>
    </xdr:from>
    <xdr:to>
      <xdr:col>24</xdr:col>
      <xdr:colOff>63500</xdr:colOff>
      <xdr:row>58</xdr:row>
      <xdr:rowOff>3683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790332"/>
          <a:ext cx="838200" cy="15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82604</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68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59727</xdr:rowOff>
    </xdr:from>
    <xdr:to>
      <xdr:col>24</xdr:col>
      <xdr:colOff>114300</xdr:colOff>
      <xdr:row>57</xdr:row>
      <xdr:rowOff>161327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83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103842</xdr:rowOff>
    </xdr:from>
    <xdr:to>
      <xdr:col>19</xdr:col>
      <xdr:colOff>177800</xdr:colOff>
      <xdr:row>57</xdr:row>
      <xdr:rowOff>17682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8676342"/>
          <a:ext cx="889000" cy="11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40796</xdr:rowOff>
    </xdr:from>
    <xdr:to>
      <xdr:col>20</xdr:col>
      <xdr:colOff>38100</xdr:colOff>
      <xdr:row>57</xdr:row>
      <xdr:rowOff>142396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81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133523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90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103842</xdr:rowOff>
    </xdr:from>
    <xdr:to>
      <xdr:col>15</xdr:col>
      <xdr:colOff>50800</xdr:colOff>
      <xdr:row>58</xdr:row>
      <xdr:rowOff>31638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8676342"/>
          <a:ext cx="889000" cy="129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74737</xdr:rowOff>
    </xdr:from>
    <xdr:to>
      <xdr:col>15</xdr:col>
      <xdr:colOff>101600</xdr:colOff>
      <xdr:row>52</xdr:row>
      <xdr:rowOff>4887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881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167464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891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31638</xdr:rowOff>
    </xdr:from>
    <xdr:to>
      <xdr:col>10</xdr:col>
      <xdr:colOff>114300</xdr:colOff>
      <xdr:row>58</xdr:row>
      <xdr:rowOff>60593</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975738"/>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73540</xdr:rowOff>
    </xdr:from>
    <xdr:to>
      <xdr:col>10</xdr:col>
      <xdr:colOff>165100</xdr:colOff>
      <xdr:row>58</xdr:row>
      <xdr:rowOff>3690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8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20217</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62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76457</xdr:rowOff>
    </xdr:from>
    <xdr:to>
      <xdr:col>6</xdr:col>
      <xdr:colOff>38100</xdr:colOff>
      <xdr:row>59</xdr:row>
      <xdr:rowOff>6607</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1002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169184</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1011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124333</xdr:rowOff>
    </xdr:from>
    <xdr:to>
      <xdr:col>24</xdr:col>
      <xdr:colOff>114300</xdr:colOff>
      <xdr:row>58</xdr:row>
      <xdr:rowOff>54483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89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102760</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87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138332</xdr:rowOff>
    </xdr:from>
    <xdr:to>
      <xdr:col>20</xdr:col>
      <xdr:colOff>38100</xdr:colOff>
      <xdr:row>57</xdr:row>
      <xdr:rowOff>68482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73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85009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51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53042</xdr:rowOff>
    </xdr:from>
    <xdr:to>
      <xdr:col>15</xdr:col>
      <xdr:colOff>101600</xdr:colOff>
      <xdr:row>50</xdr:row>
      <xdr:rowOff>154642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862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171169</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840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152288</xdr:rowOff>
    </xdr:from>
    <xdr:to>
      <xdr:col>10</xdr:col>
      <xdr:colOff>165100</xdr:colOff>
      <xdr:row>58</xdr:row>
      <xdr:rowOff>82438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92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73565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01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9793</xdr:rowOff>
    </xdr:from>
    <xdr:to>
      <xdr:col>6</xdr:col>
      <xdr:colOff>38100</xdr:colOff>
      <xdr:row>58</xdr:row>
      <xdr:rowOff>111393</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5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127920</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72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30638</xdr:rowOff>
    </xdr:from>
    <xdr:to>
      <xdr:col>24</xdr:col>
      <xdr:colOff>62865</xdr:colOff>
      <xdr:row>78</xdr:row>
      <xdr:rowOff>10046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203588"/>
          <a:ext cx="1270" cy="1179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13873</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38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10046</xdr:rowOff>
    </xdr:from>
    <xdr:to>
      <xdr:col>24</xdr:col>
      <xdr:colOff>152400</xdr:colOff>
      <xdr:row>78</xdr:row>
      <xdr:rowOff>10046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383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148765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30638</xdr:rowOff>
    </xdr:from>
    <xdr:to>
      <xdr:col>24</xdr:col>
      <xdr:colOff>152400</xdr:colOff>
      <xdr:row>71</xdr:row>
      <xdr:rowOff>30638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20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60681</xdr:rowOff>
    </xdr:from>
    <xdr:to>
      <xdr:col>24</xdr:col>
      <xdr:colOff>63500</xdr:colOff>
      <xdr:row>74</xdr:row>
      <xdr:rowOff>57004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3797300" y="12576531"/>
          <a:ext cx="838200" cy="16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47344</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734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68917</xdr:rowOff>
    </xdr:from>
    <xdr:to>
      <xdr:col>24</xdr:col>
      <xdr:colOff>114300</xdr:colOff>
      <xdr:row>74</xdr:row>
      <xdr:rowOff>170517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7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60681</xdr:rowOff>
    </xdr:from>
    <xdr:to>
      <xdr:col>19</xdr:col>
      <xdr:colOff>177800</xdr:colOff>
      <xdr:row>76</xdr:row>
      <xdr:rowOff>34010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2576531"/>
          <a:ext cx="889000" cy="48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72174</xdr:rowOff>
    </xdr:from>
    <xdr:to>
      <xdr:col>20</xdr:col>
      <xdr:colOff>38100</xdr:colOff>
      <xdr:row>74</xdr:row>
      <xdr:rowOff>2324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164901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68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34010</xdr:rowOff>
    </xdr:from>
    <xdr:to>
      <xdr:col>15</xdr:col>
      <xdr:colOff>50800</xdr:colOff>
      <xdr:row>76</xdr:row>
      <xdr:rowOff>148025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064210"/>
          <a:ext cx="889000" cy="11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19825</xdr:rowOff>
    </xdr:from>
    <xdr:to>
      <xdr:col>15</xdr:col>
      <xdr:colOff>101600</xdr:colOff>
      <xdr:row>76</xdr:row>
      <xdr:rowOff>121425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112552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14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148025</xdr:rowOff>
    </xdr:from>
    <xdr:to>
      <xdr:col>10</xdr:col>
      <xdr:colOff>114300</xdr:colOff>
      <xdr:row>77</xdr:row>
      <xdr:rowOff>25209</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178225"/>
          <a:ext cx="889000" cy="4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115760</xdr:rowOff>
    </xdr:from>
    <xdr:to>
      <xdr:col>10</xdr:col>
      <xdr:colOff>165100</xdr:colOff>
      <xdr:row>77</xdr:row>
      <xdr:rowOff>45910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37037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23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97644</xdr:rowOff>
    </xdr:from>
    <xdr:to>
      <xdr:col>6</xdr:col>
      <xdr:colOff>38100</xdr:colOff>
      <xdr:row>78</xdr:row>
      <xdr:rowOff>27794</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18921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6204</xdr:rowOff>
    </xdr:from>
    <xdr:to>
      <xdr:col>24</xdr:col>
      <xdr:colOff>114300</xdr:colOff>
      <xdr:row>74</xdr:row>
      <xdr:rowOff>107804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69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29081</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54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9881</xdr:rowOff>
    </xdr:from>
    <xdr:to>
      <xdr:col>20</xdr:col>
      <xdr:colOff>38100</xdr:colOff>
      <xdr:row>73</xdr:row>
      <xdr:rowOff>111481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5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128008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30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154660</xdr:rowOff>
    </xdr:from>
    <xdr:to>
      <xdr:col>15</xdr:col>
      <xdr:colOff>101600</xdr:colOff>
      <xdr:row>76</xdr:row>
      <xdr:rowOff>84810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01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101337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788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97225</xdr:rowOff>
    </xdr:from>
    <xdr:to>
      <xdr:col>10</xdr:col>
      <xdr:colOff>165100</xdr:colOff>
      <xdr:row>77</xdr:row>
      <xdr:rowOff>27375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1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43902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90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145859</xdr:rowOff>
    </xdr:from>
    <xdr:to>
      <xdr:col>6</xdr:col>
      <xdr:colOff>38100</xdr:colOff>
      <xdr:row>77</xdr:row>
      <xdr:rowOff>76009</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17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92536</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95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52307</xdr:rowOff>
    </xdr:from>
    <xdr:to>
      <xdr:col>24</xdr:col>
      <xdr:colOff>62865</xdr:colOff>
      <xdr:row>97</xdr:row>
      <xdr:rowOff>35139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82807"/>
          <a:ext cx="1270" cy="118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38966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6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35139</xdr:rowOff>
    </xdr:from>
    <xdr:to>
      <xdr:col>24</xdr:col>
      <xdr:colOff>152400</xdr:colOff>
      <xdr:row>97</xdr:row>
      <xdr:rowOff>35139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6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170434</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5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52307</xdr:rowOff>
    </xdr:from>
    <xdr:to>
      <xdr:col>24</xdr:col>
      <xdr:colOff>152400</xdr:colOff>
      <xdr:row>90</xdr:row>
      <xdr:rowOff>52307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8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71989</xdr:rowOff>
    </xdr:from>
    <xdr:to>
      <xdr:col>24</xdr:col>
      <xdr:colOff>63500</xdr:colOff>
      <xdr:row>95</xdr:row>
      <xdr:rowOff>60421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188289"/>
          <a:ext cx="838200" cy="15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16578</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04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38151</xdr:rowOff>
    </xdr:from>
    <xdr:to>
      <xdr:col>24</xdr:col>
      <xdr:colOff>114300</xdr:colOff>
      <xdr:row>95</xdr:row>
      <xdr:rowOff>139751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325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60421</xdr:rowOff>
    </xdr:from>
    <xdr:to>
      <xdr:col>19</xdr:col>
      <xdr:colOff>177800</xdr:colOff>
      <xdr:row>96</xdr:row>
      <xdr:rowOff>102324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348171"/>
          <a:ext cx="889000" cy="21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32252</xdr:rowOff>
    </xdr:from>
    <xdr:to>
      <xdr:col>20</xdr:col>
      <xdr:colOff>38100</xdr:colOff>
      <xdr:row>95</xdr:row>
      <xdr:rowOff>133852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3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124979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4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102324</xdr:rowOff>
    </xdr:from>
    <xdr:to>
      <xdr:col>15</xdr:col>
      <xdr:colOff>50800</xdr:colOff>
      <xdr:row>96</xdr:row>
      <xdr:rowOff>136111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561524"/>
          <a:ext cx="8890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53649</xdr:rowOff>
    </xdr:from>
    <xdr:to>
      <xdr:col>15</xdr:col>
      <xdr:colOff>101600</xdr:colOff>
      <xdr:row>96</xdr:row>
      <xdr:rowOff>155249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146376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60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41036</xdr:rowOff>
    </xdr:from>
    <xdr:to>
      <xdr:col>10</xdr:col>
      <xdr:colOff>114300</xdr:colOff>
      <xdr:row>96</xdr:row>
      <xdr:rowOff>136111</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500236"/>
          <a:ext cx="889000" cy="9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87506</xdr:rowOff>
    </xdr:from>
    <xdr:to>
      <xdr:col>10</xdr:col>
      <xdr:colOff>165100</xdr:colOff>
      <xdr:row>97</xdr:row>
      <xdr:rowOff>17656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8783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63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77608</xdr:rowOff>
    </xdr:from>
    <xdr:to>
      <xdr:col>6</xdr:col>
      <xdr:colOff>38100</xdr:colOff>
      <xdr:row>97</xdr:row>
      <xdr:rowOff>7758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170335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21189</xdr:rowOff>
    </xdr:from>
    <xdr:to>
      <xdr:col>24</xdr:col>
      <xdr:colOff>114300</xdr:colOff>
      <xdr:row>94</xdr:row>
      <xdr:rowOff>122789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13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44066</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598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9621</xdr:rowOff>
    </xdr:from>
    <xdr:to>
      <xdr:col>20</xdr:col>
      <xdr:colOff>38100</xdr:colOff>
      <xdr:row>95</xdr:row>
      <xdr:rowOff>111221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2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127748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07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51524</xdr:rowOff>
    </xdr:from>
    <xdr:to>
      <xdr:col>15</xdr:col>
      <xdr:colOff>101600</xdr:colOff>
      <xdr:row>96</xdr:row>
      <xdr:rowOff>153124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51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169651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2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85311</xdr:rowOff>
    </xdr:from>
    <xdr:to>
      <xdr:col>10</xdr:col>
      <xdr:colOff>165100</xdr:colOff>
      <xdr:row>97</xdr:row>
      <xdr:rowOff>15461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54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31988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31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161686</xdr:rowOff>
    </xdr:from>
    <xdr:to>
      <xdr:col>6</xdr:col>
      <xdr:colOff>38100</xdr:colOff>
      <xdr:row>96</xdr:row>
      <xdr:rowOff>91836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44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108363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22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78344</xdr:rowOff>
    </xdr:from>
    <xdr:to>
      <xdr:col>54</xdr:col>
      <xdr:colOff>189865</xdr:colOff>
      <xdr:row>38</xdr:row>
      <xdr:rowOff>131287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21844"/>
          <a:ext cx="1270" cy="142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135114</xdr:rowOff>
    </xdr:from>
    <xdr:ext cx="313932"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0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131287</xdr:rowOff>
    </xdr:from>
    <xdr:to>
      <xdr:col>55</xdr:col>
      <xdr:colOff>88900</xdr:colOff>
      <xdr:row>38</xdr:row>
      <xdr:rowOff>131287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25021</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78344</xdr:rowOff>
    </xdr:from>
    <xdr:to>
      <xdr:col>55</xdr:col>
      <xdr:colOff>88900</xdr:colOff>
      <xdr:row>30</xdr:row>
      <xdr:rowOff>78344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2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89408</xdr:rowOff>
    </xdr:from>
    <xdr:to>
      <xdr:col>55</xdr:col>
      <xdr:colOff>0</xdr:colOff>
      <xdr:row>38</xdr:row>
      <xdr:rowOff>122144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04508"/>
          <a:ext cx="838200" cy="3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92209</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64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69332</xdr:rowOff>
    </xdr:from>
    <xdr:to>
      <xdr:col>55</xdr:col>
      <xdr:colOff>50800</xdr:colOff>
      <xdr:row>37</xdr:row>
      <xdr:rowOff>170932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89408</xdr:rowOff>
    </xdr:from>
    <xdr:to>
      <xdr:col>50</xdr:col>
      <xdr:colOff>114300</xdr:colOff>
      <xdr:row>38</xdr:row>
      <xdr:rowOff>89682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04508"/>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65034</xdr:rowOff>
    </xdr:from>
    <xdr:to>
      <xdr:col>50</xdr:col>
      <xdr:colOff>165100</xdr:colOff>
      <xdr:row>37</xdr:row>
      <xdr:rowOff>166634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11711</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89682</xdr:rowOff>
    </xdr:from>
    <xdr:to>
      <xdr:col>45</xdr:col>
      <xdr:colOff>177800</xdr:colOff>
      <xdr:row>38</xdr:row>
      <xdr:rowOff>90963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04782"/>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61651</xdr:rowOff>
    </xdr:from>
    <xdr:to>
      <xdr:col>46</xdr:col>
      <xdr:colOff>38100</xdr:colOff>
      <xdr:row>37</xdr:row>
      <xdr:rowOff>163251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8328</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90231</xdr:rowOff>
    </xdr:from>
    <xdr:to>
      <xdr:col>41</xdr:col>
      <xdr:colOff>50800</xdr:colOff>
      <xdr:row>38</xdr:row>
      <xdr:rowOff>90963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05331"/>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43271</xdr:rowOff>
    </xdr:from>
    <xdr:to>
      <xdr:col>41</xdr:col>
      <xdr:colOff>101600</xdr:colOff>
      <xdr:row>37</xdr:row>
      <xdr:rowOff>144871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161398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43729</xdr:rowOff>
    </xdr:from>
    <xdr:to>
      <xdr:col>36</xdr:col>
      <xdr:colOff>165100</xdr:colOff>
      <xdr:row>37</xdr:row>
      <xdr:rowOff>145329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161856</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71344</xdr:rowOff>
    </xdr:from>
    <xdr:to>
      <xdr:col>55</xdr:col>
      <xdr:colOff>50800</xdr:colOff>
      <xdr:row>39</xdr:row>
      <xdr:rowOff>1494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8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157721</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01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38608</xdr:rowOff>
    </xdr:from>
    <xdr:to>
      <xdr:col>50</xdr:col>
      <xdr:colOff>165100</xdr:colOff>
      <xdr:row>38</xdr:row>
      <xdr:rowOff>140208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131335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38882</xdr:rowOff>
    </xdr:from>
    <xdr:to>
      <xdr:col>46</xdr:col>
      <xdr:colOff>38100</xdr:colOff>
      <xdr:row>38</xdr:row>
      <xdr:rowOff>140482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5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131609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46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40163</xdr:rowOff>
    </xdr:from>
    <xdr:to>
      <xdr:col>41</xdr:col>
      <xdr:colOff>101600</xdr:colOff>
      <xdr:row>38</xdr:row>
      <xdr:rowOff>141763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5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132890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4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39431</xdr:rowOff>
    </xdr:from>
    <xdr:to>
      <xdr:col>36</xdr:col>
      <xdr:colOff>165100</xdr:colOff>
      <xdr:row>38</xdr:row>
      <xdr:rowOff>141031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5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132158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47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107376</xdr:rowOff>
    </xdr:from>
    <xdr:to>
      <xdr:col>54</xdr:col>
      <xdr:colOff>189865</xdr:colOff>
      <xdr:row>58</xdr:row>
      <xdr:rowOff>73909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9022776"/>
          <a:ext cx="1270" cy="99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77736</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73909</xdr:rowOff>
    </xdr:from>
    <xdr:to>
      <xdr:col>55</xdr:col>
      <xdr:colOff>88900</xdr:colOff>
      <xdr:row>58</xdr:row>
      <xdr:rowOff>73909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1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54053</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7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107376</xdr:rowOff>
    </xdr:from>
    <xdr:to>
      <xdr:col>55</xdr:col>
      <xdr:colOff>88900</xdr:colOff>
      <xdr:row>52</xdr:row>
      <xdr:rowOff>107376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02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151039</xdr:rowOff>
    </xdr:from>
    <xdr:to>
      <xdr:col>55</xdr:col>
      <xdr:colOff>0</xdr:colOff>
      <xdr:row>57</xdr:row>
      <xdr:rowOff>16667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752239"/>
          <a:ext cx="838200" cy="3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36430</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66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13553</xdr:rowOff>
    </xdr:from>
    <xdr:to>
      <xdr:col>55</xdr:col>
      <xdr:colOff>50800</xdr:colOff>
      <xdr:row>56</xdr:row>
      <xdr:rowOff>115153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1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151039</xdr:rowOff>
    </xdr:from>
    <xdr:to>
      <xdr:col>50</xdr:col>
      <xdr:colOff>114300</xdr:colOff>
      <xdr:row>57</xdr:row>
      <xdr:rowOff>5786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752239"/>
          <a:ext cx="889000" cy="2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25578</xdr:rowOff>
    </xdr:from>
    <xdr:to>
      <xdr:col>50</xdr:col>
      <xdr:colOff>165100</xdr:colOff>
      <xdr:row>56</xdr:row>
      <xdr:rowOff>127178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143705</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0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5786</xdr:rowOff>
    </xdr:from>
    <xdr:to>
      <xdr:col>45</xdr:col>
      <xdr:colOff>177800</xdr:colOff>
      <xdr:row>57</xdr:row>
      <xdr:rowOff>6975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778436"/>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73401</xdr:rowOff>
    </xdr:from>
    <xdr:to>
      <xdr:col>46</xdr:col>
      <xdr:colOff>38100</xdr:colOff>
      <xdr:row>57</xdr:row>
      <xdr:rowOff>3551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20078</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4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145141</xdr:rowOff>
    </xdr:from>
    <xdr:to>
      <xdr:col>41</xdr:col>
      <xdr:colOff>50800</xdr:colOff>
      <xdr:row>57</xdr:row>
      <xdr:rowOff>6975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746341"/>
          <a:ext cx="8890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136723</xdr:rowOff>
    </xdr:from>
    <xdr:to>
      <xdr:col>41</xdr:col>
      <xdr:colOff>101600</xdr:colOff>
      <xdr:row>56</xdr:row>
      <xdr:rowOff>66873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83400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89998</xdr:rowOff>
    </xdr:from>
    <xdr:to>
      <xdr:col>36</xdr:col>
      <xdr:colOff>165100</xdr:colOff>
      <xdr:row>57</xdr:row>
      <xdr:rowOff>20148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36675</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137317</xdr:rowOff>
    </xdr:from>
    <xdr:to>
      <xdr:col>55</xdr:col>
      <xdr:colOff>50800</xdr:colOff>
      <xdr:row>57</xdr:row>
      <xdr:rowOff>67467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3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115744</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1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100239</xdr:rowOff>
    </xdr:from>
    <xdr:to>
      <xdr:col>50</xdr:col>
      <xdr:colOff>165100</xdr:colOff>
      <xdr:row>57</xdr:row>
      <xdr:rowOff>30389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0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21516</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79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126436</xdr:rowOff>
    </xdr:from>
    <xdr:to>
      <xdr:col>46</xdr:col>
      <xdr:colOff>38100</xdr:colOff>
      <xdr:row>57</xdr:row>
      <xdr:rowOff>56586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2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47713</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82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127625</xdr:rowOff>
    </xdr:from>
    <xdr:to>
      <xdr:col>41</xdr:col>
      <xdr:colOff>101600</xdr:colOff>
      <xdr:row>57</xdr:row>
      <xdr:rowOff>57775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2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48902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82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94341</xdr:rowOff>
    </xdr:from>
    <xdr:to>
      <xdr:col>36</xdr:col>
      <xdr:colOff>165100</xdr:colOff>
      <xdr:row>57</xdr:row>
      <xdr:rowOff>24491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69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15618</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78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31877</xdr:rowOff>
    </xdr:from>
    <xdr:to>
      <xdr:col>54</xdr:col>
      <xdr:colOff>189865</xdr:colOff>
      <xdr:row>78</xdr:row>
      <xdr:rowOff>121983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204827"/>
          <a:ext cx="127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125810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121983</xdr:rowOff>
    </xdr:from>
    <xdr:to>
      <xdr:col>55</xdr:col>
      <xdr:colOff>88900</xdr:colOff>
      <xdr:row>78</xdr:row>
      <xdr:rowOff>121983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150004</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31877</xdr:rowOff>
    </xdr:from>
    <xdr:to>
      <xdr:col>55</xdr:col>
      <xdr:colOff>88900</xdr:colOff>
      <xdr:row>71</xdr:row>
      <xdr:rowOff>31877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204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156274</xdr:rowOff>
    </xdr:from>
    <xdr:to>
      <xdr:col>55</xdr:col>
      <xdr:colOff>0</xdr:colOff>
      <xdr:row>76</xdr:row>
      <xdr:rowOff>161874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186474"/>
          <a:ext cx="8382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140466</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82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117589</xdr:rowOff>
    </xdr:from>
    <xdr:to>
      <xdr:col>55</xdr:col>
      <xdr:colOff>50800</xdr:colOff>
      <xdr:row>76</xdr:row>
      <xdr:rowOff>47740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29763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156274</xdr:rowOff>
    </xdr:from>
    <xdr:to>
      <xdr:col>50</xdr:col>
      <xdr:colOff>114300</xdr:colOff>
      <xdr:row>77</xdr:row>
      <xdr:rowOff>35801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186474"/>
          <a:ext cx="889000" cy="5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36017</xdr:rowOff>
    </xdr:from>
    <xdr:to>
      <xdr:col>50</xdr:col>
      <xdr:colOff>165100</xdr:colOff>
      <xdr:row>75</xdr:row>
      <xdr:rowOff>137617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28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154144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6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35801</xdr:rowOff>
    </xdr:from>
    <xdr:to>
      <xdr:col>45</xdr:col>
      <xdr:colOff>177800</xdr:colOff>
      <xdr:row>78</xdr:row>
      <xdr:rowOff>17704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237451"/>
          <a:ext cx="889000" cy="15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127876</xdr:rowOff>
    </xdr:from>
    <xdr:to>
      <xdr:col>46</xdr:col>
      <xdr:colOff>38100</xdr:colOff>
      <xdr:row>76</xdr:row>
      <xdr:rowOff>58026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29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74553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276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5778</xdr:rowOff>
    </xdr:from>
    <xdr:to>
      <xdr:col>41</xdr:col>
      <xdr:colOff>50800</xdr:colOff>
      <xdr:row>78</xdr:row>
      <xdr:rowOff>17704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378878"/>
          <a:ext cx="8890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97740</xdr:rowOff>
    </xdr:from>
    <xdr:to>
      <xdr:col>41</xdr:col>
      <xdr:colOff>101600</xdr:colOff>
      <xdr:row>77</xdr:row>
      <xdr:rowOff>27890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2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44416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9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118771</xdr:rowOff>
    </xdr:from>
    <xdr:to>
      <xdr:col>36</xdr:col>
      <xdr:colOff>165100</xdr:colOff>
      <xdr:row>77</xdr:row>
      <xdr:rowOff>48921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65447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9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111074</xdr:rowOff>
    </xdr:from>
    <xdr:to>
      <xdr:col>55</xdr:col>
      <xdr:colOff>50800</xdr:colOff>
      <xdr:row>77</xdr:row>
      <xdr:rowOff>41224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89501</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1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105474</xdr:rowOff>
    </xdr:from>
    <xdr:to>
      <xdr:col>50</xdr:col>
      <xdr:colOff>165100</xdr:colOff>
      <xdr:row>77</xdr:row>
      <xdr:rowOff>35624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26751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22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156451</xdr:rowOff>
    </xdr:from>
    <xdr:to>
      <xdr:col>46</xdr:col>
      <xdr:colOff>38100</xdr:colOff>
      <xdr:row>77</xdr:row>
      <xdr:rowOff>86601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18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77728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27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138354</xdr:rowOff>
    </xdr:from>
    <xdr:to>
      <xdr:col>41</xdr:col>
      <xdr:colOff>101600</xdr:colOff>
      <xdr:row>78</xdr:row>
      <xdr:rowOff>68504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59631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43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126428</xdr:rowOff>
    </xdr:from>
    <xdr:to>
      <xdr:col>36</xdr:col>
      <xdr:colOff>165100</xdr:colOff>
      <xdr:row>78</xdr:row>
      <xdr:rowOff>56578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2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47705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42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61099</xdr:rowOff>
    </xdr:from>
    <xdr:to>
      <xdr:col>54</xdr:col>
      <xdr:colOff>189865</xdr:colOff>
      <xdr:row>98</xdr:row>
      <xdr:rowOff>25208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91599"/>
          <a:ext cx="1270" cy="133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29035</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25208</xdr:rowOff>
    </xdr:from>
    <xdr:to>
      <xdr:col>55</xdr:col>
      <xdr:colOff>88900</xdr:colOff>
      <xdr:row>98</xdr:row>
      <xdr:rowOff>25208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2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7776</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61099</xdr:rowOff>
    </xdr:from>
    <xdr:to>
      <xdr:col>55</xdr:col>
      <xdr:colOff>88900</xdr:colOff>
      <xdr:row>90</xdr:row>
      <xdr:rowOff>61099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56984</xdr:rowOff>
    </xdr:from>
    <xdr:to>
      <xdr:col>55</xdr:col>
      <xdr:colOff>0</xdr:colOff>
      <xdr:row>97</xdr:row>
      <xdr:rowOff>66508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687634"/>
          <a:ext cx="83820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35620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666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57193</xdr:rowOff>
    </xdr:from>
    <xdr:to>
      <xdr:col>55</xdr:col>
      <xdr:colOff>50800</xdr:colOff>
      <xdr:row>97</xdr:row>
      <xdr:rowOff>158793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6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66508</xdr:rowOff>
    </xdr:from>
    <xdr:to>
      <xdr:col>50</xdr:col>
      <xdr:colOff>114300</xdr:colOff>
      <xdr:row>97</xdr:row>
      <xdr:rowOff>77101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697158"/>
          <a:ext cx="889000" cy="1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60370</xdr:rowOff>
    </xdr:from>
    <xdr:to>
      <xdr:col>50</xdr:col>
      <xdr:colOff>165100</xdr:colOff>
      <xdr:row>97</xdr:row>
      <xdr:rowOff>161970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153097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7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77101</xdr:rowOff>
    </xdr:from>
    <xdr:to>
      <xdr:col>45</xdr:col>
      <xdr:colOff>177800</xdr:colOff>
      <xdr:row>97</xdr:row>
      <xdr:rowOff>80479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707751"/>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64001</xdr:rowOff>
    </xdr:from>
    <xdr:to>
      <xdr:col>46</xdr:col>
      <xdr:colOff>38100</xdr:colOff>
      <xdr:row>97</xdr:row>
      <xdr:rowOff>165601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69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156728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78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74439</xdr:rowOff>
    </xdr:from>
    <xdr:to>
      <xdr:col>41</xdr:col>
      <xdr:colOff>50800</xdr:colOff>
      <xdr:row>97</xdr:row>
      <xdr:rowOff>80479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705089"/>
          <a:ext cx="889000" cy="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158769</xdr:rowOff>
    </xdr:from>
    <xdr:to>
      <xdr:col>41</xdr:col>
      <xdr:colOff>101600</xdr:colOff>
      <xdr:row>97</xdr:row>
      <xdr:rowOff>88919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1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105446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39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60389</xdr:rowOff>
    </xdr:from>
    <xdr:to>
      <xdr:col>36</xdr:col>
      <xdr:colOff>165100</xdr:colOff>
      <xdr:row>97</xdr:row>
      <xdr:rowOff>161989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69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153116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78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6184</xdr:rowOff>
    </xdr:from>
    <xdr:to>
      <xdr:col>55</xdr:col>
      <xdr:colOff>50800</xdr:colOff>
      <xdr:row>97</xdr:row>
      <xdr:rowOff>107784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29061</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15708</xdr:rowOff>
    </xdr:from>
    <xdr:to>
      <xdr:col>50</xdr:col>
      <xdr:colOff>165100</xdr:colOff>
      <xdr:row>97</xdr:row>
      <xdr:rowOff>117308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4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133835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42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26301</xdr:rowOff>
    </xdr:from>
    <xdr:to>
      <xdr:col>46</xdr:col>
      <xdr:colOff>38100</xdr:colOff>
      <xdr:row>97</xdr:row>
      <xdr:rowOff>127901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5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144428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43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29679</xdr:rowOff>
    </xdr:from>
    <xdr:to>
      <xdr:col>41</xdr:col>
      <xdr:colOff>101600</xdr:colOff>
      <xdr:row>97</xdr:row>
      <xdr:rowOff>131279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6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122406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5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23639</xdr:rowOff>
    </xdr:from>
    <xdr:to>
      <xdr:col>36</xdr:col>
      <xdr:colOff>165100</xdr:colOff>
      <xdr:row>97</xdr:row>
      <xdr:rowOff>125239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5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141766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42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145986</xdr:rowOff>
    </xdr:from>
    <xdr:to>
      <xdr:col>85</xdr:col>
      <xdr:colOff>126364</xdr:colOff>
      <xdr:row>38</xdr:row>
      <xdr:rowOff>148749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89486"/>
          <a:ext cx="1269" cy="1374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152576</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6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148749</xdr:rowOff>
    </xdr:from>
    <xdr:to>
      <xdr:col>86</xdr:col>
      <xdr:colOff>25400</xdr:colOff>
      <xdr:row>38</xdr:row>
      <xdr:rowOff>148749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6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92663</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6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145986</xdr:rowOff>
    </xdr:from>
    <xdr:to>
      <xdr:col>86</xdr:col>
      <xdr:colOff>25400</xdr:colOff>
      <xdr:row>30</xdr:row>
      <xdr:rowOff>145986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8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119793</xdr:rowOff>
    </xdr:from>
    <xdr:to>
      <xdr:col>85</xdr:col>
      <xdr:colOff>127000</xdr:colOff>
      <xdr:row>36</xdr:row>
      <xdr:rowOff>25591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120543"/>
          <a:ext cx="838200" cy="7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32942</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05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54515</xdr:rowOff>
    </xdr:from>
    <xdr:to>
      <xdr:col>85</xdr:col>
      <xdr:colOff>177800</xdr:colOff>
      <xdr:row>36</xdr:row>
      <xdr:rowOff>156115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19209</xdr:rowOff>
    </xdr:from>
    <xdr:to>
      <xdr:col>81</xdr:col>
      <xdr:colOff>50800</xdr:colOff>
      <xdr:row>36</xdr:row>
      <xdr:rowOff>25591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191409"/>
          <a:ext cx="8890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53848</xdr:rowOff>
    </xdr:from>
    <xdr:to>
      <xdr:col>81</xdr:col>
      <xdr:colOff>101600</xdr:colOff>
      <xdr:row>36</xdr:row>
      <xdr:rowOff>155448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2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146575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31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19209</xdr:rowOff>
    </xdr:from>
    <xdr:to>
      <xdr:col>76</xdr:col>
      <xdr:colOff>114300</xdr:colOff>
      <xdr:row>36</xdr:row>
      <xdr:rowOff>60547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191409"/>
          <a:ext cx="8890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131763</xdr:rowOff>
    </xdr:from>
    <xdr:to>
      <xdr:col>76</xdr:col>
      <xdr:colOff>165100</xdr:colOff>
      <xdr:row>36</xdr:row>
      <xdr:rowOff>61913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3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78440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0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60547</xdr:rowOff>
    </xdr:from>
    <xdr:to>
      <xdr:col>71</xdr:col>
      <xdr:colOff>177800</xdr:colOff>
      <xdr:row>37</xdr:row>
      <xdr:rowOff>8065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232747"/>
          <a:ext cx="889000" cy="11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167386</xdr:rowOff>
    </xdr:from>
    <xdr:to>
      <xdr:col>72</xdr:col>
      <xdr:colOff>38100</xdr:colOff>
      <xdr:row>36</xdr:row>
      <xdr:rowOff>97536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6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114063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82709</xdr:rowOff>
    </xdr:from>
    <xdr:to>
      <xdr:col>67</xdr:col>
      <xdr:colOff>101600</xdr:colOff>
      <xdr:row>37</xdr:row>
      <xdr:rowOff>12859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25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29386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3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68993</xdr:rowOff>
    </xdr:from>
    <xdr:to>
      <xdr:col>85</xdr:col>
      <xdr:colOff>177800</xdr:colOff>
      <xdr:row>35</xdr:row>
      <xdr:rowOff>170593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06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91870</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92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146241</xdr:rowOff>
    </xdr:from>
    <xdr:to>
      <xdr:col>81</xdr:col>
      <xdr:colOff>101600</xdr:colOff>
      <xdr:row>36</xdr:row>
      <xdr:rowOff>76391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14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92918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92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139859</xdr:rowOff>
    </xdr:from>
    <xdr:to>
      <xdr:col>76</xdr:col>
      <xdr:colOff>165100</xdr:colOff>
      <xdr:row>36</xdr:row>
      <xdr:rowOff>70009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4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61136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23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9747</xdr:rowOff>
    </xdr:from>
    <xdr:to>
      <xdr:col>72</xdr:col>
      <xdr:colOff>38100</xdr:colOff>
      <xdr:row>36</xdr:row>
      <xdr:rowOff>111347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18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102474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27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128715</xdr:rowOff>
    </xdr:from>
    <xdr:to>
      <xdr:col>67</xdr:col>
      <xdr:colOff>101600</xdr:colOff>
      <xdr:row>37</xdr:row>
      <xdr:rowOff>58865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49992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3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1577</xdr:rowOff>
    </xdr:from>
    <xdr:to>
      <xdr:col>85</xdr:col>
      <xdr:colOff>126364</xdr:colOff>
      <xdr:row>58</xdr:row>
      <xdr:rowOff>61551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45527"/>
          <a:ext cx="1269" cy="126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65378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61551</xdr:rowOff>
    </xdr:from>
    <xdr:to>
      <xdr:col>86</xdr:col>
      <xdr:colOff>25400</xdr:colOff>
      <xdr:row>58</xdr:row>
      <xdr:rowOff>61551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0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119704</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1577</xdr:rowOff>
    </xdr:from>
    <xdr:to>
      <xdr:col>86</xdr:col>
      <xdr:colOff>25400</xdr:colOff>
      <xdr:row>51</xdr:row>
      <xdr:rowOff>1577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2458</xdr:rowOff>
    </xdr:from>
    <xdr:to>
      <xdr:col>85</xdr:col>
      <xdr:colOff>127000</xdr:colOff>
      <xdr:row>54</xdr:row>
      <xdr:rowOff>83562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260758"/>
          <a:ext cx="838200" cy="8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153378</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83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3501</xdr:rowOff>
    </xdr:from>
    <xdr:to>
      <xdr:col>85</xdr:col>
      <xdr:colOff>177800</xdr:colOff>
      <xdr:row>56</xdr:row>
      <xdr:rowOff>105101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0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3830</xdr:rowOff>
    </xdr:from>
    <xdr:to>
      <xdr:col>81</xdr:col>
      <xdr:colOff>50800</xdr:colOff>
      <xdr:row>54</xdr:row>
      <xdr:rowOff>2458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090680"/>
          <a:ext cx="889000" cy="17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91480</xdr:rowOff>
    </xdr:from>
    <xdr:to>
      <xdr:col>81</xdr:col>
      <xdr:colOff>101600</xdr:colOff>
      <xdr:row>57</xdr:row>
      <xdr:rowOff>21630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9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12757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8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3830</xdr:rowOff>
    </xdr:from>
    <xdr:to>
      <xdr:col>76</xdr:col>
      <xdr:colOff>114300</xdr:colOff>
      <xdr:row>56</xdr:row>
      <xdr:rowOff>102749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090680"/>
          <a:ext cx="889000" cy="61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143715</xdr:rowOff>
    </xdr:from>
    <xdr:to>
      <xdr:col>76</xdr:col>
      <xdr:colOff>165100</xdr:colOff>
      <xdr:row>56</xdr:row>
      <xdr:rowOff>73865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7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64992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66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102749</xdr:rowOff>
    </xdr:from>
    <xdr:to>
      <xdr:col>71</xdr:col>
      <xdr:colOff>177800</xdr:colOff>
      <xdr:row>57</xdr:row>
      <xdr:rowOff>26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03949"/>
          <a:ext cx="889000" cy="6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28321</xdr:rowOff>
    </xdr:from>
    <xdr:to>
      <xdr:col>72</xdr:col>
      <xdr:colOff>38100</xdr:colOff>
      <xdr:row>56</xdr:row>
      <xdr:rowOff>129921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2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146448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0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154525</xdr:rowOff>
    </xdr:from>
    <xdr:to>
      <xdr:col>67</xdr:col>
      <xdr:colOff>101600</xdr:colOff>
      <xdr:row>57</xdr:row>
      <xdr:rowOff>84675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75802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4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32762</xdr:rowOff>
    </xdr:from>
    <xdr:to>
      <xdr:col>85</xdr:col>
      <xdr:colOff>177800</xdr:colOff>
      <xdr:row>54</xdr:row>
      <xdr:rowOff>134362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29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55639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14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123108</xdr:rowOff>
    </xdr:from>
    <xdr:to>
      <xdr:col>81</xdr:col>
      <xdr:colOff>101600</xdr:colOff>
      <xdr:row>54</xdr:row>
      <xdr:rowOff>53258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20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69785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89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124480</xdr:rowOff>
    </xdr:from>
    <xdr:to>
      <xdr:col>76</xdr:col>
      <xdr:colOff>165100</xdr:colOff>
      <xdr:row>53</xdr:row>
      <xdr:rowOff>54630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03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71157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881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51949</xdr:rowOff>
    </xdr:from>
    <xdr:to>
      <xdr:col>72</xdr:col>
      <xdr:colOff>38100</xdr:colOff>
      <xdr:row>56</xdr:row>
      <xdr:rowOff>153549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144676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4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120676</xdr:rowOff>
    </xdr:from>
    <xdr:to>
      <xdr:col>67</xdr:col>
      <xdr:colOff>101600</xdr:colOff>
      <xdr:row>57</xdr:row>
      <xdr:rowOff>50826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2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67353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49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76378</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77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23055</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76378</xdr:rowOff>
    </xdr:from>
    <xdr:to>
      <xdr:col>86</xdr:col>
      <xdr:colOff>25400</xdr:colOff>
      <xdr:row>70</xdr:row>
      <xdr:rowOff>76378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7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59275</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60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36398</xdr:rowOff>
    </xdr:from>
    <xdr:to>
      <xdr:col>85</xdr:col>
      <xdr:colOff>177800</xdr:colOff>
      <xdr:row>78</xdr:row>
      <xdr:rowOff>137998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0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41630</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6180"/>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110617</xdr:rowOff>
    </xdr:from>
    <xdr:to>
      <xdr:col>81</xdr:col>
      <xdr:colOff>101600</xdr:colOff>
      <xdr:row>79</xdr:row>
      <xdr:rowOff>40767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8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57294</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5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33096</xdr:rowOff>
    </xdr:from>
    <xdr:to>
      <xdr:col>76</xdr:col>
      <xdr:colOff>114300</xdr:colOff>
      <xdr:row>79</xdr:row>
      <xdr:rowOff>41630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77646"/>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30607</xdr:rowOff>
    </xdr:from>
    <xdr:to>
      <xdr:col>76</xdr:col>
      <xdr:colOff>165100</xdr:colOff>
      <xdr:row>78</xdr:row>
      <xdr:rowOff>132207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148734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119278</xdr:rowOff>
    </xdr:from>
    <xdr:to>
      <xdr:col>71</xdr:col>
      <xdr:colOff>177800</xdr:colOff>
      <xdr:row>79</xdr:row>
      <xdr:rowOff>33096</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492378"/>
          <a:ext cx="889000" cy="8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1956</xdr:rowOff>
    </xdr:from>
    <xdr:to>
      <xdr:col>72</xdr:col>
      <xdr:colOff>38100</xdr:colOff>
      <xdr:row>76</xdr:row>
      <xdr:rowOff>103556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0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120083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280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66345</xdr:rowOff>
    </xdr:from>
    <xdr:to>
      <xdr:col>67</xdr:col>
      <xdr:colOff>101600</xdr:colOff>
      <xdr:row>78</xdr:row>
      <xdr:rowOff>167945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13022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162280</xdr:rowOff>
    </xdr:from>
    <xdr:to>
      <xdr:col>76</xdr:col>
      <xdr:colOff>165100</xdr:colOff>
      <xdr:row>79</xdr:row>
      <xdr:rowOff>92430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83557</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35333" y="13628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153746</xdr:rowOff>
    </xdr:from>
    <xdr:to>
      <xdr:col>72</xdr:col>
      <xdr:colOff>38100</xdr:colOff>
      <xdr:row>79</xdr:row>
      <xdr:rowOff>83896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2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75023</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619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68478</xdr:rowOff>
    </xdr:from>
    <xdr:to>
      <xdr:col>67</xdr:col>
      <xdr:colOff>101600</xdr:colOff>
      <xdr:row>78</xdr:row>
      <xdr:rowOff>170078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161205</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53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119621</xdr:rowOff>
    </xdr:from>
    <xdr:to>
      <xdr:col>85</xdr:col>
      <xdr:colOff>126364</xdr:colOff>
      <xdr:row>98</xdr:row>
      <xdr:rowOff>48718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1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52545</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5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48718</xdr:rowOff>
    </xdr:from>
    <xdr:to>
      <xdr:col>86</xdr:col>
      <xdr:colOff>25400</xdr:colOff>
      <xdr:row>98</xdr:row>
      <xdr:rowOff>48718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5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66298</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4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68,054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119621</xdr:rowOff>
    </xdr:from>
    <xdr:to>
      <xdr:col>86</xdr:col>
      <xdr:colOff>25400</xdr:colOff>
      <xdr:row>91</xdr:row>
      <xdr:rowOff>119621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67787</xdr:rowOff>
    </xdr:from>
    <xdr:to>
      <xdr:col>85</xdr:col>
      <xdr:colOff>127000</xdr:colOff>
      <xdr:row>95</xdr:row>
      <xdr:rowOff>102095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355537"/>
          <a:ext cx="838200" cy="3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135399</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080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112522</xdr:rowOff>
    </xdr:from>
    <xdr:to>
      <xdr:col>85</xdr:col>
      <xdr:colOff>177800</xdr:colOff>
      <xdr:row>95</xdr:row>
      <xdr:rowOff>42672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102095</xdr:rowOff>
    </xdr:from>
    <xdr:to>
      <xdr:col>81</xdr:col>
      <xdr:colOff>50800</xdr:colOff>
      <xdr:row>95</xdr:row>
      <xdr:rowOff>138652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389845"/>
          <a:ext cx="889000" cy="3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113436</xdr:rowOff>
    </xdr:from>
    <xdr:to>
      <xdr:col>81</xdr:col>
      <xdr:colOff>101600</xdr:colOff>
      <xdr:row>95</xdr:row>
      <xdr:rowOff>43586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60113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84550</xdr:rowOff>
    </xdr:from>
    <xdr:to>
      <xdr:col>76</xdr:col>
      <xdr:colOff>114300</xdr:colOff>
      <xdr:row>95</xdr:row>
      <xdr:rowOff>138652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372300"/>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157327</xdr:rowOff>
    </xdr:from>
    <xdr:to>
      <xdr:col>76</xdr:col>
      <xdr:colOff>165100</xdr:colOff>
      <xdr:row>95</xdr:row>
      <xdr:rowOff>87477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104004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84550</xdr:rowOff>
    </xdr:from>
    <xdr:to>
      <xdr:col>71</xdr:col>
      <xdr:colOff>177800</xdr:colOff>
      <xdr:row>95</xdr:row>
      <xdr:rowOff>164960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372300"/>
          <a:ext cx="889000" cy="8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168396</xdr:rowOff>
    </xdr:from>
    <xdr:to>
      <xdr:col>72</xdr:col>
      <xdr:colOff>38100</xdr:colOff>
      <xdr:row>95</xdr:row>
      <xdr:rowOff>98546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115073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16833</xdr:rowOff>
    </xdr:from>
    <xdr:to>
      <xdr:col>67</xdr:col>
      <xdr:colOff>101600</xdr:colOff>
      <xdr:row>95</xdr:row>
      <xdr:rowOff>118433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134960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16987</xdr:rowOff>
    </xdr:from>
    <xdr:to>
      <xdr:col>85</xdr:col>
      <xdr:colOff>177800</xdr:colOff>
      <xdr:row>95</xdr:row>
      <xdr:rowOff>118587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3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166864</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28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51295</xdr:rowOff>
    </xdr:from>
    <xdr:to>
      <xdr:col>81</xdr:col>
      <xdr:colOff>101600</xdr:colOff>
      <xdr:row>95</xdr:row>
      <xdr:rowOff>152895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144022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43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87852</xdr:rowOff>
    </xdr:from>
    <xdr:to>
      <xdr:col>76</xdr:col>
      <xdr:colOff>165100</xdr:colOff>
      <xdr:row>96</xdr:row>
      <xdr:rowOff>18002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3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9129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46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33750</xdr:rowOff>
    </xdr:from>
    <xdr:to>
      <xdr:col>72</xdr:col>
      <xdr:colOff>38100</xdr:colOff>
      <xdr:row>95</xdr:row>
      <xdr:rowOff>135350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3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126477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41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114160</xdr:rowOff>
    </xdr:from>
    <xdr:to>
      <xdr:col>67</xdr:col>
      <xdr:colOff>101600</xdr:colOff>
      <xdr:row>96</xdr:row>
      <xdr:rowOff>44310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4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35437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49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27686</xdr:rowOff>
    </xdr:from>
    <xdr:to>
      <xdr:col>116</xdr:col>
      <xdr:colOff>62864</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426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145813</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1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27686</xdr:rowOff>
    </xdr:from>
    <xdr:to>
      <xdr:col>116</xdr:col>
      <xdr:colOff>152400</xdr:colOff>
      <xdr:row>31</xdr:row>
      <xdr:rowOff>27686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4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112349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28454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89472</xdr:rowOff>
    </xdr:from>
    <xdr:to>
      <xdr:col>116</xdr:col>
      <xdr:colOff>114300</xdr:colOff>
      <xdr:row>38</xdr:row>
      <xdr:rowOff>19622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4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51753</xdr:rowOff>
    </xdr:from>
    <xdr:to>
      <xdr:col>112</xdr:col>
      <xdr:colOff>38100</xdr:colOff>
      <xdr:row>37</xdr:row>
      <xdr:rowOff>153353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39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169880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17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110046</xdr:rowOff>
    </xdr:from>
    <xdr:to>
      <xdr:col>107</xdr:col>
      <xdr:colOff>101600</xdr:colOff>
      <xdr:row>38</xdr:row>
      <xdr:rowOff>40196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56723</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6033</xdr:rowOff>
    </xdr:from>
    <xdr:to>
      <xdr:col>102</xdr:col>
      <xdr:colOff>165100</xdr:colOff>
      <xdr:row>37</xdr:row>
      <xdr:rowOff>107633</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34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124160</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124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91758</xdr:rowOff>
    </xdr:from>
    <xdr:to>
      <xdr:col>98</xdr:col>
      <xdr:colOff>38100</xdr:colOff>
      <xdr:row>38</xdr:row>
      <xdr:rowOff>21907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4354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38435</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210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67899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411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総務費については、ふるさと納税額の増加に伴う返礼品等関連経費が増加したものの、財政調整基金や減債基金への積立金が減少したことにより、前年度よりも減少している。</a:t>
          </a:r>
        </a:p>
        <a:p>
          <a:r>
            <a:rPr kumimoji="1" lang="ja-JP" altLang="en-US" sz="1300">
              <a:latin typeface="ＭＳ Ｐゴシック" panose="020B0600070205080204" pitchFamily="50" charset="-128"/>
              <a:ea typeface="ＭＳ Ｐゴシック" panose="020B0600070205080204" pitchFamily="50" charset="-128"/>
            </a:rPr>
            <a:t>　民生費については、電力・ガス・食料品等価格高騰緊急支援給付金や、ひこねっこ応援臨時給付金が増加したものの、子育て世帯への臨時特別給付金や住民税非課税世帯等臨時特別給付金の減少により、前年度よりも減少している。</a:t>
          </a:r>
        </a:p>
        <a:p>
          <a:r>
            <a:rPr kumimoji="1" lang="ja-JP" altLang="en-US" sz="1300">
              <a:latin typeface="ＭＳ Ｐゴシック" panose="020B0600070205080204" pitchFamily="50" charset="-128"/>
              <a:ea typeface="ＭＳ Ｐゴシック" panose="020B0600070205080204" pitchFamily="50" charset="-128"/>
            </a:rPr>
            <a:t>　衛生費については、新型コロナウイルスワクチン接種事業の予防接種委託料が減少したものの、ごみ焼却場整備事業に係る工事請負費の増加により、大きく増加している。</a:t>
          </a:r>
        </a:p>
        <a:p>
          <a:r>
            <a:rPr kumimoji="1" lang="ja-JP" altLang="en-US" sz="1300">
              <a:latin typeface="ＭＳ Ｐゴシック" panose="020B0600070205080204" pitchFamily="50" charset="-128"/>
              <a:ea typeface="ＭＳ Ｐゴシック" panose="020B0600070205080204" pitchFamily="50" charset="-128"/>
            </a:rPr>
            <a:t>　教育費については、彦根中学校校舎増築に係る工事請負費や彦根市立図書館大規模改修に係る工事請負費が増加したものの、彦根市スポーツ・文化交流センターの整備に係る工事請負費の減少により、前年度よりも減少している。</a:t>
          </a:r>
        </a:p>
        <a:p>
          <a:r>
            <a:rPr kumimoji="1" lang="ja-JP" altLang="en-US" sz="1300">
              <a:latin typeface="ＭＳ Ｐゴシック" panose="020B0600070205080204" pitchFamily="50" charset="-128"/>
              <a:ea typeface="ＭＳ Ｐゴシック" panose="020B0600070205080204" pitchFamily="50" charset="-128"/>
            </a:rPr>
            <a:t>　公債費については、近年実施した大型の投資事業の財源とした公債費の償還が開始されたことに伴い、前年度よりも増加している。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滋賀県彦根市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年度に引き続き、前年度と同程度で推移した。</a:t>
          </a:r>
        </a:p>
        <a:p>
          <a:r>
            <a:rPr kumimoji="1" lang="ja-JP" altLang="en-US" sz="1100">
              <a:latin typeface="ＭＳ ゴシック" pitchFamily="49" charset="-128"/>
              <a:ea typeface="ＭＳ ゴシック" pitchFamily="49" charset="-128"/>
            </a:rPr>
            <a:t>　実質収支額は、市税や寄附金などが増加する一方で、国庫支出金や市債の減などにより、歳入全体としては減少したものの、歳出について、彦根市スポーツ・文化交流センター整備事業の進捗に伴う工事請負費の減少により、歳入の減少以上に歳出が大きく減少したため、前年度より</a:t>
          </a:r>
          <a:r>
            <a:rPr kumimoji="1" lang="en-US" altLang="ja-JP" sz="1100">
              <a:latin typeface="ＭＳ ゴシック" pitchFamily="49" charset="-128"/>
              <a:ea typeface="ＭＳ ゴシック" pitchFamily="49" charset="-128"/>
            </a:rPr>
            <a:t>0.65</a:t>
          </a:r>
          <a:r>
            <a:rPr kumimoji="1" lang="ja-JP" altLang="en-US" sz="1100">
              <a:latin typeface="ＭＳ ゴシック" pitchFamily="49" charset="-128"/>
              <a:ea typeface="ＭＳ ゴシック" pitchFamily="49" charset="-128"/>
            </a:rPr>
            <a:t>ポイント増加し、実質単年度収支についても黒字となった。</a:t>
          </a:r>
        </a:p>
        <a:p>
          <a:r>
            <a:rPr kumimoji="1" lang="ja-JP" altLang="en-US" sz="1100">
              <a:latin typeface="ＭＳ ゴシック" pitchFamily="49" charset="-128"/>
              <a:ea typeface="ＭＳ ゴシック" pitchFamily="49" charset="-128"/>
            </a:rPr>
            <a:t>　今後については、既に着手している投資的経費等を含め、事業の廃止、中止、延伸をしつつ、後年度負担に留意しながら、新たな財源の確保についても取組を進め、財政の健全化に努める。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滋賀県彦根市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年度に引き続き、全会計において赤字は発生しておらず、良好な状態である。</a:t>
          </a:r>
        </a:p>
        <a:p>
          <a:r>
            <a:rPr kumimoji="1" lang="ja-JP" altLang="en-US" sz="1400">
              <a:latin typeface="ＭＳ ゴシック" pitchFamily="49" charset="-128"/>
              <a:ea typeface="ＭＳ ゴシック" pitchFamily="49" charset="-128"/>
            </a:rPr>
            <a:t>　病院事業会計においては、新型コロナウイルス感染症対応に係る空床補償等の補助金は減少したものの、診療単価の上昇等により、医業収益が増加したことで実質収支も増となり、標準財政規模比についても前年度比増となった。　</a:t>
          </a:r>
        </a:p>
        <a:p>
          <a:r>
            <a:rPr kumimoji="1" lang="ja-JP" altLang="en-US" sz="1400">
              <a:latin typeface="ＭＳ ゴシック" pitchFamily="49" charset="-128"/>
              <a:ea typeface="ＭＳ ゴシック" pitchFamily="49" charset="-128"/>
            </a:rPr>
            <a:t>　水道事業会計においては、前年度と比較して総配水量は微増したものの、有収率が</a:t>
          </a:r>
          <a:r>
            <a:rPr kumimoji="1" lang="en-US" altLang="ja-JP" sz="1400">
              <a:latin typeface="ＭＳ ゴシック" pitchFamily="49" charset="-128"/>
              <a:ea typeface="ＭＳ ゴシック" pitchFamily="49" charset="-128"/>
            </a:rPr>
            <a:t>0.92</a:t>
          </a:r>
          <a:r>
            <a:rPr kumimoji="1" lang="ja-JP" altLang="en-US" sz="1400">
              <a:latin typeface="ＭＳ ゴシック" pitchFamily="49" charset="-128"/>
              <a:ea typeface="ＭＳ ゴシック" pitchFamily="49" charset="-128"/>
            </a:rPr>
            <a:t>ポイント減少したことで総収益が減となったが、標準財政規模が減となったことから、標準財政規模比については全年度比増となった。</a:t>
          </a:r>
        </a:p>
        <a:p>
          <a:r>
            <a:rPr kumimoji="1" lang="ja-JP" altLang="en-US" sz="1400">
              <a:latin typeface="ＭＳ ゴシック" pitchFamily="49" charset="-128"/>
              <a:ea typeface="ＭＳ ゴシック" pitchFamily="49" charset="-128"/>
            </a:rPr>
            <a:t>　下水道事業会計においては、総収支では黒字を保っているものの、経営の本体である営業収支では</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億円超の損失を計上しており、営業外収支の黒字により全体収支の均衡を保っている状況である。令和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年度に策定した「彦根市公共下水道事業・第</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期経営計画」に基づき、中長期的な視点から運営を図っていく必要がある。</a:t>
          </a:r>
        </a:p>
        <a:p>
          <a:r>
            <a:rPr kumimoji="1" lang="ja-JP" altLang="en-US" sz="1400">
              <a:latin typeface="ＭＳ ゴシック" pitchFamily="49" charset="-128"/>
              <a:ea typeface="ＭＳ ゴシック" pitchFamily="49" charset="-128"/>
            </a:rPr>
            <a:t>　その他の事業会計も含めて、平成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年連続で全会計で黒字となったが、今後も経営状態に注意していく必要がある。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滋賀県彦根市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年度から公債費負担適正化計画に基づき、繰上償還により元利償還金を減少させるなどの改善を図ってきた結果、平成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年度以降は</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か年平均で</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％を下回っている。</a:t>
          </a: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分子については、近年実施した大型の投資事業の財源とした市債の償還が増加したことに伴い、元利償還金は増加した。公営企業債の元利償還金に対する負担金等についても、下水道事業会計において分流式下水道等に要する経費の算定方式の見直しに係る繰出基準の変更により増加となっている。</a:t>
          </a:r>
        </a:p>
        <a:p>
          <a:r>
            <a:rPr kumimoji="1" lang="ja-JP" altLang="en-US" sz="1200">
              <a:latin typeface="ＭＳ ゴシック" pitchFamily="49" charset="-128"/>
              <a:ea typeface="ＭＳ ゴシック" pitchFamily="49" charset="-128"/>
            </a:rPr>
            <a:t>　今後も、これまでに実施した大型の投資事業に係る市債の償還が増加することや、新ごみ処理施設の建設負担金などの大型の投資的事業を予定していることから、数値の推移に注視しながら財政運営を行う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滋賀県彦根市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将来負担比率は前年度より増加しているものの、早期健全化基準の数値を大きく下回っていることから良好な状態である。</a:t>
          </a:r>
        </a:p>
        <a:p>
          <a:r>
            <a:rPr kumimoji="1" lang="ja-JP" altLang="en-US" sz="1400">
              <a:latin typeface="ＭＳ ゴシック" pitchFamily="49" charset="-128"/>
              <a:ea typeface="ＭＳ ゴシック" pitchFamily="49" charset="-128"/>
            </a:rPr>
            <a:t>　一般会計等に係る地方債の現在高の大幅な増の主な要因は、彦根市スポーツ・文化交流センター整備事業やごみ焼却場整備事業等の大型の投資事業に係る地方債発行額の増加によるもの。</a:t>
          </a:r>
        </a:p>
        <a:p>
          <a:r>
            <a:rPr kumimoji="1" lang="ja-JP" altLang="en-US" sz="1400">
              <a:latin typeface="ＭＳ ゴシック" pitchFamily="49" charset="-128"/>
              <a:ea typeface="ＭＳ ゴシック" pitchFamily="49" charset="-128"/>
            </a:rPr>
            <a:t>　公営企業債等繰入見込額の減の主な要因は、下水道事業会計の地方債残高が減少したことによるもの。</a:t>
          </a:r>
        </a:p>
        <a:p>
          <a:r>
            <a:rPr kumimoji="1" lang="ja-JP" altLang="en-US" sz="1400">
              <a:latin typeface="ＭＳ ゴシック" pitchFamily="49" charset="-128"/>
              <a:ea typeface="ＭＳ ゴシック" pitchFamily="49" charset="-128"/>
            </a:rPr>
            <a:t>　このほかの数値はほぼ横ばいに推移しているものの、新ごみ処理施設の建設負担金などの大型の投資的事業を予定していることから、数値の悪化が懸念されるため、これまで以上に自主財源の確保に努めなければならない。</a:t>
          </a:r>
        </a:p>
        <a:p>
          <a:r>
            <a:rPr kumimoji="1" lang="ja-JP" altLang="en-US" sz="1400">
              <a:latin typeface="ＭＳ ゴシック" pitchFamily="49" charset="-128"/>
              <a:ea typeface="ＭＳ ゴシック" pitchFamily="49" charset="-128"/>
            </a:rPr>
            <a:t>　事業の実施に当たっては、緊急性、投資効果および後年度負担を検証し、総合的に判断していく必要がある。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滋賀県彦根市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利息の積み立てや、ふるさと納税等の寄附金の積み立てによる増のほか、彦根市財政調整基金や彦根市庁舎整備基金などの積み立てにより、前年度比約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百万円の現在高となった。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本格的な実施段階となる、第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回国民スポーツ大会・第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障害者スポーツ大会関連事業や、新ごみ処理施設の建設負担金などの大型の事業を控えていることから、引き続き、ＤＸ（デジタル・トランスフォーメーション）の推進、事務事業の見直しにより歳出のスリム化を図るととともに、新たな財源の掘り起こしなどにより歳入の確保に努め、出来る限りの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主なもの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彦根市一般廃棄物処理施設整備基金・・・本市の一般廃棄物処理施設の整備経費に充当する。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彦根市職員退職手当基金・・・本市職員の退職手当に充当する。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彦根市教育施設整備基金・・・本市の教育施設整備経費に充当する。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彦根市福祉・保健・医療基金・・・本市の福祉事業、保健事業および医療事業へ充当する。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彦根市国民スポーツ大会等運営基金・・・第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回国民スポーツ大会および第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回全国障害者スポーツ大会経費に充当する。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減の主なもの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彦根市スポーツ・文化交流センター整備運営基金・・・彦根市スポーツ・文化交流センターの整備および運営事業への充当による減。</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充当額（取崩額）：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242,854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　積立額：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1,876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故舟橋聖一氏顕彰事業基金・・・舟橋聖一文学賞・舟橋聖一顕彰文学賞事業への充当による減。</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充当額（取崩額）：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2,344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　積立額：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増の主なもの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彦根市教育施設整備基金・・・ふるさと納税による寄附金の積み立てと、今後の教育施設整備に備え積み立てたことによる増。</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充当額（取崩額）：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91,672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　積立額：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149,638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彦根市庁舎整備基金・・・市庁舎の整備に備え積み立てたことによる増。</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充当額（取崩額）：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　積立額：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54,246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彦根市国民スポーツ大会等運営基金・・・第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回国民スポーツ大会および第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回全国障害者スポーツ大会に備え積み立てたことによる増。</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充当額（取崩額）：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　積立額：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50,103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各特定目的基金について、今後は、新ごみ処理施設建設等の大型投資的事業や個別施設計画に伴う各施設の修繕整備が控えており、こうした事業のための基金積み立ても必要となるため、歳出の見直しによる財源の確保と併せ、決算収支で生じる不用額等については、各基金への配分を検討したうえで、必要な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一般財源不足の補填として約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億円の取り崩しを行ったものの、利息の積み立て（約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万円）および前年度繰越金等の積み立て（約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億円）により前年度より増加した。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額を目安としており、積み立てを行うために、引き続き、ＤＸ（デジタル・トランスフォーメーション）の推進、事務事業の見直しにより歳出のスリム化を図るととともに、新たな財源の掘り起こしなどにより歳入の確保に努め、出来る限りの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利息の積み立て（約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万円）による増である。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近年実施している大型投資事業の影響により、市債の償還額の増加が見込まれることから、今後はその財源として取り崩すことが見込まれる。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9F18AED-24E8-4EFE-A4BD-38CD59E30F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420CFEA-FF0C-4077-B22F-E6ED865731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8C81C43-601A-4A39-930E-EC4218D0363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E6901C0-08B0-4786-B46D-F5F0B9BEBF8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22C44ED-A462-4083-A3FD-44FE7804AED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1090273-BBDA-4A3E-B76A-064AC1C114A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3A29ECC-C270-4C0E-965F-C593ECF3419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3A1287F-0A3F-4CED-9552-C3E3DA01435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468FE6F-8366-4FF3-BF7C-B91A29E7184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4174FD2-664A-4E3A-B2AF-F295C659F81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54ADD58-5AA8-4498-B5A1-877BB65CB09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B5C532A-9DA6-4163-B1F6-CCC107361BD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111,648
108,502
196.87
55,179,232
52,658,201
2,351,087
25,831,868
53,707,806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652AF9D-7EDF-4991-BEFB-DC5E43450F8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773238F-2645-4462-A625-54AE9F0702B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A4D64A5-F571-4BC3-B1A8-CAC48676DC5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A0E9726-F030-4EEF-A3C3-1658197886F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27D9824-37A4-4B63-BA26-F7A0B72F0BB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E331511-8D9E-4A70-92BF-7DBB980A142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AA450A3-141E-45CA-9062-E00BC82A103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13E15F9-56C5-444C-9E5F-AD9CB0115D5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A9DB476-6313-457F-8EF3-5D6BEDFA3C3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8FC23C7-EFBC-44E4-B9A8-F9C049A7490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1A03CF0-E0C2-4EA2-BEE7-101934431DA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52D59CA-9F70-4A32-9BC9-8FF7B845E3D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A060E7E-8748-49DB-B18D-3698F9A0563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08B67C0-EAF2-4EC9-B166-4C5DD699175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4706BCD-9216-4232-AED0-583FF872F1A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0402E47-D645-47EC-A9CB-369254E3E77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7FF5663-D6B8-409C-996C-9136F6514B1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27F8B95-3AD6-4868-9104-FD064D28C7F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7C5CC14-3D05-4D3A-A252-E72D2E35AB8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7AACB42-FD34-4B4C-B2DC-0DD3BC17554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E29DA598-4B91-47C3-B673-9F1F9F6AEEF5}"/>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0A4BC3F-7EAA-4020-A8FF-509B7117538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F36DF49-E801-4BF0-990A-DB3A336D8D7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8E38EB7-AC5A-4D24-A49D-20257E2746F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849A299-CC59-4C5E-8D1D-30655CE0558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BDAE3C1-005C-4721-9041-7C139039891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A43C8F2-AA07-41B4-8441-5C2C734F8A7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7D940E6-2559-4B3B-86EA-FAAB0831494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6503ED8-BAF7-4128-84D1-48CA5ADA0D4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ABD7919-E94C-42CF-8A51-3ACE9905D25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57F4DC3-681E-4CB1-94DB-7B9917C39C8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900A493-0C7D-4DC6-8D1B-C0B8CCAA6ED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D516DEF-669A-46A5-99FC-2793515B4FB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CB6F1B9-24E9-4F87-953F-613EB7EE831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F26CFA9-EA23-4F09-B1F4-2F3EE361206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近年実施した国スポ・障スポ大会関連事業や市役所本庁舎耐震化整備事業などにより、類似団体平均と比較し、数値は低く抑えられているといえる。</a:t>
          </a:r>
        </a:p>
        <a:p>
          <a:r>
            <a:rPr kumimoji="1" lang="ja-JP" altLang="en-US" sz="1100">
              <a:latin typeface="ＭＳ Ｐゴシック" panose="020B0600070205080204" pitchFamily="50" charset="-128"/>
              <a:ea typeface="ＭＳ Ｐゴシック" panose="020B0600070205080204" pitchFamily="50" charset="-128"/>
            </a:rPr>
            <a:t>　今後についても各施設等の個別施設計画をもとに、適正な維持管理を行っていく。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21FE9AE-6E8F-40A3-AE53-F8C798FFB84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6905F53-6601-478B-8421-A07302F4637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378EF314-ABBB-463A-9022-D802E629D56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a:extLst>
            <a:ext uri="{FF2B5EF4-FFF2-40B4-BE49-F238E27FC236}">
              <a16:creationId xmlns:a16="http://schemas.microsoft.com/office/drawing/2014/main" id="{BC1CA2E0-36A3-4EBF-819E-8187B01C6FA6}"/>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a:extLst>
            <a:ext uri="{FF2B5EF4-FFF2-40B4-BE49-F238E27FC236}">
              <a16:creationId xmlns:a16="http://schemas.microsoft.com/office/drawing/2014/main" id="{E36733D5-BA60-4C68-9210-3CB77A4D571B}"/>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a:extLst>
            <a:ext uri="{FF2B5EF4-FFF2-40B4-BE49-F238E27FC236}">
              <a16:creationId xmlns:a16="http://schemas.microsoft.com/office/drawing/2014/main" id="{DDA61D45-EEB1-4F31-8F2F-89E758344B1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a:extLst>
            <a:ext uri="{FF2B5EF4-FFF2-40B4-BE49-F238E27FC236}">
              <a16:creationId xmlns:a16="http://schemas.microsoft.com/office/drawing/2014/main" id="{FECFFF7A-CEDE-4634-B65C-E43FD2D88F8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a:extLst>
            <a:ext uri="{FF2B5EF4-FFF2-40B4-BE49-F238E27FC236}">
              <a16:creationId xmlns:a16="http://schemas.microsoft.com/office/drawing/2014/main" id="{CC95D921-566E-49C0-85BD-862A7BF4F1E5}"/>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a:extLst>
            <a:ext uri="{FF2B5EF4-FFF2-40B4-BE49-F238E27FC236}">
              <a16:creationId xmlns:a16="http://schemas.microsoft.com/office/drawing/2014/main" id="{113D49BC-0406-4F9E-8A22-5625A5216915}"/>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a:extLst>
            <a:ext uri="{FF2B5EF4-FFF2-40B4-BE49-F238E27FC236}">
              <a16:creationId xmlns:a16="http://schemas.microsoft.com/office/drawing/2014/main" id="{7A993D53-DAEF-4930-8C9E-EB0B87F8D1A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a:extLst>
            <a:ext uri="{FF2B5EF4-FFF2-40B4-BE49-F238E27FC236}">
              <a16:creationId xmlns:a16="http://schemas.microsoft.com/office/drawing/2014/main" id="{034AB27F-9D88-4EAB-BA22-DAE8A1B4695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a:extLst>
            <a:ext uri="{FF2B5EF4-FFF2-40B4-BE49-F238E27FC236}">
              <a16:creationId xmlns:a16="http://schemas.microsoft.com/office/drawing/2014/main" id="{93BCBB56-779B-4D1C-8DF6-FE21C3DA40A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128588</xdr:rowOff>
    </xdr:from>
    <xdr:to>
      <xdr:col>23</xdr:col>
      <xdr:colOff>85090</xdr:colOff>
      <xdr:row>34</xdr:row>
      <xdr:rowOff>20003</xdr:rowOff>
    </xdr:to>
    <xdr:cxnSp macro="">
      <xdr:nvCxnSpPr>
        <xdr:cNvPr id="61" name="直線コネクタ 60">
          <a:extLst>
            <a:ext uri="{FF2B5EF4-FFF2-40B4-BE49-F238E27FC236}">
              <a16:creationId xmlns:a16="http://schemas.microsoft.com/office/drawing/2014/main" id="{382E0561-FD5F-48C0-8AB3-97A4BFE3CA29}"/>
            </a:ext>
          </a:extLst>
        </xdr:cNvPr>
        <xdr:cNvCxnSpPr/>
      </xdr:nvCxnSpPr>
      <xdr:spPr>
        <a:xfrm flipV="1">
          <a:off x="4760595" y="5357813"/>
          <a:ext cx="127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23830</xdr:rowOff>
    </xdr:from>
    <xdr:ext cx="405111" cy="259045"/>
    <xdr:sp macro="" textlink="">
      <xdr:nvSpPr>
        <xdr:cNvPr id="62" name="有形固定資産減価償却率最小値テキスト">
          <a:extLst>
            <a:ext uri="{FF2B5EF4-FFF2-40B4-BE49-F238E27FC236}">
              <a16:creationId xmlns:a16="http://schemas.microsoft.com/office/drawing/2014/main" id="{9779C719-7BA5-4BB5-99AF-C2D5D3A08EA1}"/>
            </a:ext>
          </a:extLst>
        </xdr:cNvPr>
        <xdr:cNvSpPr txBox="1"/>
      </xdr:nvSpPr>
      <xdr:spPr>
        <a:xfrm>
          <a:off x="4813300" y="6624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20003</xdr:rowOff>
    </xdr:from>
    <xdr:to>
      <xdr:col>23</xdr:col>
      <xdr:colOff>174625</xdr:colOff>
      <xdr:row>34</xdr:row>
      <xdr:rowOff>20003</xdr:rowOff>
    </xdr:to>
    <xdr:cxnSp macro="">
      <xdr:nvCxnSpPr>
        <xdr:cNvPr id="63" name="直線コネクタ 62">
          <a:extLst>
            <a:ext uri="{FF2B5EF4-FFF2-40B4-BE49-F238E27FC236}">
              <a16:creationId xmlns:a16="http://schemas.microsoft.com/office/drawing/2014/main" id="{2553DC62-AF20-44D0-97C0-9DCA356D1326}"/>
            </a:ext>
          </a:extLst>
        </xdr:cNvPr>
        <xdr:cNvCxnSpPr/>
      </xdr:nvCxnSpPr>
      <xdr:spPr>
        <a:xfrm>
          <a:off x="4673600" y="662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75265</xdr:rowOff>
    </xdr:from>
    <xdr:ext cx="405111" cy="259045"/>
    <xdr:sp macro="" textlink="">
      <xdr:nvSpPr>
        <xdr:cNvPr id="64" name="有形固定資産減価償却率最大値テキスト">
          <a:extLst>
            <a:ext uri="{FF2B5EF4-FFF2-40B4-BE49-F238E27FC236}">
              <a16:creationId xmlns:a16="http://schemas.microsoft.com/office/drawing/2014/main" id="{B3676B30-2B63-4C04-9E73-4C16296AB082}"/>
            </a:ext>
          </a:extLst>
        </xdr:cNvPr>
        <xdr:cNvSpPr txBox="1"/>
      </xdr:nvSpPr>
      <xdr:spPr>
        <a:xfrm>
          <a:off x="4813300" y="513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128588</xdr:rowOff>
    </xdr:from>
    <xdr:to>
      <xdr:col>23</xdr:col>
      <xdr:colOff>174625</xdr:colOff>
      <xdr:row>26</xdr:row>
      <xdr:rowOff>128588</xdr:rowOff>
    </xdr:to>
    <xdr:cxnSp macro="">
      <xdr:nvCxnSpPr>
        <xdr:cNvPr id="65" name="直線コネクタ 64">
          <a:extLst>
            <a:ext uri="{FF2B5EF4-FFF2-40B4-BE49-F238E27FC236}">
              <a16:creationId xmlns:a16="http://schemas.microsoft.com/office/drawing/2014/main" id="{35F97C76-AD22-4A49-8739-7CACAF3E58E9}"/>
            </a:ext>
          </a:extLst>
        </xdr:cNvPr>
        <xdr:cNvCxnSpPr/>
      </xdr:nvCxnSpPr>
      <xdr:spPr>
        <a:xfrm>
          <a:off x="4673600" y="535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100347</xdr:rowOff>
    </xdr:from>
    <xdr:ext cx="405111" cy="259045"/>
    <xdr:sp macro="" textlink="">
      <xdr:nvSpPr>
        <xdr:cNvPr id="66" name="有形固定資産減価償却率平均値テキスト">
          <a:extLst>
            <a:ext uri="{FF2B5EF4-FFF2-40B4-BE49-F238E27FC236}">
              <a16:creationId xmlns:a16="http://schemas.microsoft.com/office/drawing/2014/main" id="{58330EA2-DA05-4436-9B8C-5B158B873DBA}"/>
            </a:ext>
          </a:extLst>
        </xdr:cNvPr>
        <xdr:cNvSpPr txBox="1"/>
      </xdr:nvSpPr>
      <xdr:spPr>
        <a:xfrm>
          <a:off x="4813300" y="6186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67" name="フローチャート: 判断 66">
          <a:extLst>
            <a:ext uri="{FF2B5EF4-FFF2-40B4-BE49-F238E27FC236}">
              <a16:creationId xmlns:a16="http://schemas.microsoft.com/office/drawing/2014/main" id="{5FAE3498-C0B2-4397-918E-5E232EFC6844}"/>
            </a:ext>
          </a:extLst>
        </xdr:cNvPr>
        <xdr:cNvSpPr/>
      </xdr:nvSpPr>
      <xdr:spPr>
        <a:xfrm>
          <a:off x="47117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68" name="フローチャート: 判断 67">
          <a:extLst>
            <a:ext uri="{FF2B5EF4-FFF2-40B4-BE49-F238E27FC236}">
              <a16:creationId xmlns:a16="http://schemas.microsoft.com/office/drawing/2014/main" id="{19AEE636-B622-4008-8B79-61A3CF59005F}"/>
            </a:ext>
          </a:extLst>
        </xdr:cNvPr>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169228</xdr:rowOff>
    </xdr:from>
    <xdr:to>
      <xdr:col>15</xdr:col>
      <xdr:colOff>187325</xdr:colOff>
      <xdr:row>31</xdr:row>
      <xdr:rowOff>99378</xdr:rowOff>
    </xdr:to>
    <xdr:sp macro="" textlink="">
      <xdr:nvSpPr>
        <xdr:cNvPr id="69" name="フローチャート: 判断 68">
          <a:extLst>
            <a:ext uri="{FF2B5EF4-FFF2-40B4-BE49-F238E27FC236}">
              <a16:creationId xmlns:a16="http://schemas.microsoft.com/office/drawing/2014/main" id="{FD43ECB3-323F-4AE8-8A5B-92D6E4C67E90}"/>
            </a:ext>
          </a:extLst>
        </xdr:cNvPr>
        <xdr:cNvSpPr/>
      </xdr:nvSpPr>
      <xdr:spPr>
        <a:xfrm>
          <a:off x="32385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0" name="フローチャート: 判断 69">
          <a:extLst>
            <a:ext uri="{FF2B5EF4-FFF2-40B4-BE49-F238E27FC236}">
              <a16:creationId xmlns:a16="http://schemas.microsoft.com/office/drawing/2014/main" id="{0F815412-DC98-498E-B849-944FC9348B9C}"/>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71" name="フローチャート: 判断 70">
          <a:extLst>
            <a:ext uri="{FF2B5EF4-FFF2-40B4-BE49-F238E27FC236}">
              <a16:creationId xmlns:a16="http://schemas.microsoft.com/office/drawing/2014/main" id="{358059D3-6138-42B0-9286-A82B47580B2E}"/>
            </a:ext>
          </a:extLst>
        </xdr:cNvPr>
        <xdr:cNvSpPr/>
      </xdr:nvSpPr>
      <xdr:spPr>
        <a:xfrm>
          <a:off x="1714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22AE587D-8CF4-49F3-91E2-B35D71449AF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C2CCBB1D-6CB1-451B-8FA7-4BEAF5100D8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7143115C-994C-4BD3-B02D-99247A513DF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E80BA086-1173-4D3F-B46D-A4AB427CDD5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F58D141-6E8E-4ACA-8CC7-4D5A412DD47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7" name="楕円 76">
          <a:extLst>
            <a:ext uri="{FF2B5EF4-FFF2-40B4-BE49-F238E27FC236}">
              <a16:creationId xmlns:a16="http://schemas.microsoft.com/office/drawing/2014/main" id="{D06594F6-EE60-4894-9365-5CB836433498}"/>
            </a:ext>
          </a:extLst>
        </xdr:cNvPr>
        <xdr:cNvSpPr/>
      </xdr:nvSpPr>
      <xdr:spPr>
        <a:xfrm>
          <a:off x="47117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109872</xdr:rowOff>
    </xdr:from>
    <xdr:ext cx="405111" cy="259045"/>
    <xdr:sp macro="" textlink="">
      <xdr:nvSpPr>
        <xdr:cNvPr id="78" name="有形固定資産減価償却率該当値テキスト">
          <a:extLst>
            <a:ext uri="{FF2B5EF4-FFF2-40B4-BE49-F238E27FC236}">
              <a16:creationId xmlns:a16="http://schemas.microsoft.com/office/drawing/2014/main" id="{8500C94D-80E9-4C34-A144-12CD26F797FB}"/>
            </a:ext>
          </a:extLst>
        </xdr:cNvPr>
        <xdr:cNvSpPr txBox="1"/>
      </xdr:nvSpPr>
      <xdr:spPr>
        <a:xfrm>
          <a:off x="4813300" y="568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76200</xdr:rowOff>
    </xdr:from>
    <xdr:to>
      <xdr:col>19</xdr:col>
      <xdr:colOff>187325</xdr:colOff>
      <xdr:row>30</xdr:row>
      <xdr:rowOff>6350</xdr:rowOff>
    </xdr:to>
    <xdr:sp macro="" textlink="">
      <xdr:nvSpPr>
        <xdr:cNvPr id="79" name="楕円 78">
          <a:extLst>
            <a:ext uri="{FF2B5EF4-FFF2-40B4-BE49-F238E27FC236}">
              <a16:creationId xmlns:a16="http://schemas.microsoft.com/office/drawing/2014/main" id="{0FEB374F-B708-4567-B3D5-23CFFE485B28}"/>
            </a:ext>
          </a:extLst>
        </xdr:cNvPr>
        <xdr:cNvSpPr/>
      </xdr:nvSpPr>
      <xdr:spPr>
        <a:xfrm>
          <a:off x="40005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127000</xdr:rowOff>
    </xdr:from>
    <xdr:to>
      <xdr:col>23</xdr:col>
      <xdr:colOff>85725</xdr:colOff>
      <xdr:row>29</xdr:row>
      <xdr:rowOff>137795</xdr:rowOff>
    </xdr:to>
    <xdr:cxnSp macro="">
      <xdr:nvCxnSpPr>
        <xdr:cNvPr id="80" name="直線コネクタ 79">
          <a:extLst>
            <a:ext uri="{FF2B5EF4-FFF2-40B4-BE49-F238E27FC236}">
              <a16:creationId xmlns:a16="http://schemas.microsoft.com/office/drawing/2014/main" id="{F36E88DF-204E-4387-8713-3B218703D119}"/>
            </a:ext>
          </a:extLst>
        </xdr:cNvPr>
        <xdr:cNvCxnSpPr/>
      </xdr:nvCxnSpPr>
      <xdr:spPr>
        <a:xfrm>
          <a:off x="4051300" y="5870575"/>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149877</xdr:rowOff>
    </xdr:from>
    <xdr:ext cx="405111" cy="259045"/>
    <xdr:sp macro="" textlink="">
      <xdr:nvSpPr>
        <xdr:cNvPr id="81" name="n_1aveValue有形固定資産減価償却率">
          <a:extLst>
            <a:ext uri="{FF2B5EF4-FFF2-40B4-BE49-F238E27FC236}">
              <a16:creationId xmlns:a16="http://schemas.microsoft.com/office/drawing/2014/main" id="{27B04424-9810-43BE-BD9F-74A7B31ED04D}"/>
            </a:ext>
          </a:extLst>
        </xdr:cNvPr>
        <xdr:cNvSpPr txBox="1"/>
      </xdr:nvSpPr>
      <xdr:spPr>
        <a:xfrm>
          <a:off x="3836044" y="623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115905</xdr:rowOff>
    </xdr:from>
    <xdr:ext cx="405111" cy="259045"/>
    <xdr:sp macro="" textlink="">
      <xdr:nvSpPr>
        <xdr:cNvPr id="82" name="n_2aveValue有形固定資産減価償却率">
          <a:extLst>
            <a:ext uri="{FF2B5EF4-FFF2-40B4-BE49-F238E27FC236}">
              <a16:creationId xmlns:a16="http://schemas.microsoft.com/office/drawing/2014/main" id="{A86EF5C5-E45F-4690-AC91-234B6EA0168E}"/>
            </a:ext>
          </a:extLst>
        </xdr:cNvPr>
        <xdr:cNvSpPr txBox="1"/>
      </xdr:nvSpPr>
      <xdr:spPr>
        <a:xfrm>
          <a:off x="3086744" y="585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83" name="n_3aveValue有形固定資産減価償却率">
          <a:extLst>
            <a:ext uri="{FF2B5EF4-FFF2-40B4-BE49-F238E27FC236}">
              <a16:creationId xmlns:a16="http://schemas.microsoft.com/office/drawing/2014/main" id="{E03F7104-3D99-44A8-AA47-37C0EECD4040}"/>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24147</xdr:rowOff>
    </xdr:from>
    <xdr:ext cx="405111" cy="259045"/>
    <xdr:sp macro="" textlink="">
      <xdr:nvSpPr>
        <xdr:cNvPr id="84" name="n_4aveValue有形固定資産減価償却率">
          <a:extLst>
            <a:ext uri="{FF2B5EF4-FFF2-40B4-BE49-F238E27FC236}">
              <a16:creationId xmlns:a16="http://schemas.microsoft.com/office/drawing/2014/main" id="{BD3EDE64-6089-47F8-9326-A83F66B5AFB0}"/>
            </a:ext>
          </a:extLst>
        </xdr:cNvPr>
        <xdr:cNvSpPr txBox="1"/>
      </xdr:nvSpPr>
      <xdr:spPr>
        <a:xfrm>
          <a:off x="1562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22877</xdr:rowOff>
    </xdr:from>
    <xdr:ext cx="405111" cy="259045"/>
    <xdr:sp macro="" textlink="">
      <xdr:nvSpPr>
        <xdr:cNvPr id="85" name="n_1mainValue有形固定資産減価償却率">
          <a:extLst>
            <a:ext uri="{FF2B5EF4-FFF2-40B4-BE49-F238E27FC236}">
              <a16:creationId xmlns:a16="http://schemas.microsoft.com/office/drawing/2014/main" id="{7F2AA86A-815C-4DB2-8B00-17465458EF8F}"/>
            </a:ext>
          </a:extLst>
        </xdr:cNvPr>
        <xdr:cNvSpPr txBox="1"/>
      </xdr:nvSpPr>
      <xdr:spPr>
        <a:xfrm>
          <a:off x="38360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a:extLst>
            <a:ext uri="{FF2B5EF4-FFF2-40B4-BE49-F238E27FC236}">
              <a16:creationId xmlns:a16="http://schemas.microsoft.com/office/drawing/2014/main" id="{05644B57-680A-444E-8E9E-809D751B77B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7" name="正方形/長方形 86">
          <a:extLst>
            <a:ext uri="{FF2B5EF4-FFF2-40B4-BE49-F238E27FC236}">
              <a16:creationId xmlns:a16="http://schemas.microsoft.com/office/drawing/2014/main" id="{3D6EB0C2-2853-441E-A9D2-1EF6863FE2B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8" name="正方形/長方形 87">
          <a:extLst>
            <a:ext uri="{FF2B5EF4-FFF2-40B4-BE49-F238E27FC236}">
              <a16:creationId xmlns:a16="http://schemas.microsoft.com/office/drawing/2014/main" id="{B31B62A9-ECF9-44FC-B06F-E05F593EEEB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a:extLst>
            <a:ext uri="{FF2B5EF4-FFF2-40B4-BE49-F238E27FC236}">
              <a16:creationId xmlns:a16="http://schemas.microsoft.com/office/drawing/2014/main" id="{3FB8D942-D3DC-4EEC-9B9C-31504E3F835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a:extLst>
            <a:ext uri="{FF2B5EF4-FFF2-40B4-BE49-F238E27FC236}">
              <a16:creationId xmlns:a16="http://schemas.microsoft.com/office/drawing/2014/main" id="{9BD34947-25FC-4740-9112-FB04289F41A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a:extLst>
            <a:ext uri="{FF2B5EF4-FFF2-40B4-BE49-F238E27FC236}">
              <a16:creationId xmlns:a16="http://schemas.microsoft.com/office/drawing/2014/main" id="{8A14EC97-9BCB-4852-89EB-9EE0E417CBF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a:extLst>
            <a:ext uri="{FF2B5EF4-FFF2-40B4-BE49-F238E27FC236}">
              <a16:creationId xmlns:a16="http://schemas.microsoft.com/office/drawing/2014/main" id="{00D2F48B-B686-4504-8CE8-88A75725395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a:extLst>
            <a:ext uri="{FF2B5EF4-FFF2-40B4-BE49-F238E27FC236}">
              <a16:creationId xmlns:a16="http://schemas.microsoft.com/office/drawing/2014/main" id="{9E98746D-3158-4EA2-BF70-C642F6601ED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a:extLst>
            <a:ext uri="{FF2B5EF4-FFF2-40B4-BE49-F238E27FC236}">
              <a16:creationId xmlns:a16="http://schemas.microsoft.com/office/drawing/2014/main" id="{0AEC7D39-04D6-4EA9-9088-A3791DAFACB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a:extLst>
            <a:ext uri="{FF2B5EF4-FFF2-40B4-BE49-F238E27FC236}">
              <a16:creationId xmlns:a16="http://schemas.microsoft.com/office/drawing/2014/main" id="{6BF0F594-C9DA-401D-A00D-FEA1A95DC68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a:extLst>
            <a:ext uri="{FF2B5EF4-FFF2-40B4-BE49-F238E27FC236}">
              <a16:creationId xmlns:a16="http://schemas.microsoft.com/office/drawing/2014/main" id="{5328154E-A869-4B46-8CAF-E58D88F1570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a:extLst>
            <a:ext uri="{FF2B5EF4-FFF2-40B4-BE49-F238E27FC236}">
              <a16:creationId xmlns:a16="http://schemas.microsoft.com/office/drawing/2014/main" id="{A77B22F1-201E-4BF2-B76A-2F2A17200E3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a:extLst>
            <a:ext uri="{FF2B5EF4-FFF2-40B4-BE49-F238E27FC236}">
              <a16:creationId xmlns:a16="http://schemas.microsoft.com/office/drawing/2014/main" id="{20597249-CA75-449E-8408-FDEE0F4D3A5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彦根市スポーツ・文化交流センター整備事業や市役所本庁舎耐震化整備事業などの大型の投資事業に係る地方債発行額が増加したことから、分子である将来負担額は増加し、さらに分母である臨時財政対策債発行可能額が大きく減少したことから、債務償還比率は前年度比</a:t>
          </a:r>
          <a:r>
            <a:rPr kumimoji="1" lang="en-US" altLang="ja-JP" sz="900">
              <a:latin typeface="ＭＳ Ｐゴシック" panose="020B0600070205080204" pitchFamily="50" charset="-128"/>
              <a:ea typeface="ＭＳ Ｐゴシック" panose="020B0600070205080204" pitchFamily="50" charset="-128"/>
            </a:rPr>
            <a:t>157.1</a:t>
          </a:r>
          <a:r>
            <a:rPr kumimoji="1" lang="ja-JP" altLang="en-US" sz="900">
              <a:latin typeface="ＭＳ Ｐゴシック" panose="020B0600070205080204" pitchFamily="50" charset="-128"/>
              <a:ea typeface="ＭＳ Ｐゴシック" panose="020B0600070205080204" pitchFamily="50" charset="-128"/>
            </a:rPr>
            <a:t>％増加した。類似団体と比較すると職員数が多く、人件費が高い水準にあることや、物件費、扶助費の数値も高い水準にあることから、債務償還比率は類似団体と比べると高くなっている。</a:t>
          </a:r>
        </a:p>
        <a:p>
          <a:r>
            <a:rPr kumimoji="1" lang="ja-JP" altLang="en-US" sz="900">
              <a:latin typeface="ＭＳ Ｐゴシック" panose="020B0600070205080204" pitchFamily="50" charset="-128"/>
              <a:ea typeface="ＭＳ Ｐゴシック" panose="020B0600070205080204" pitchFamily="50" charset="-128"/>
            </a:rPr>
            <a:t>　今後も大型事業における起債発行が見込まれることから、起債発行に関しては交付税算入率の高い起債メニューを活用し、経常一般財源等（歳入）等の確保に努めるとともに、働き方改革に基づく事業見直しを積極的に進めることにより経常経費充当財源等の削減に努める。</a:t>
          </a:r>
        </a:p>
      </xdr:txBody>
    </xdr:sp>
    <xdr:clientData/>
  </xdr:twoCellAnchor>
  <xdr:oneCellAnchor>
    <xdr:from>
      <xdr:col>57</xdr:col>
      <xdr:colOff>111125</xdr:colOff>
      <xdr:row>23</xdr:row>
      <xdr:rowOff>47625</xdr:rowOff>
    </xdr:from>
    <xdr:ext cx="349839" cy="225703"/>
    <xdr:sp macro="" textlink="">
      <xdr:nvSpPr>
        <xdr:cNvPr id="99" name="テキスト ボックス 98">
          <a:extLst>
            <a:ext uri="{FF2B5EF4-FFF2-40B4-BE49-F238E27FC236}">
              <a16:creationId xmlns:a16="http://schemas.microsoft.com/office/drawing/2014/main" id="{89BC1BB5-2C2C-4D10-8185-BABFB7A8488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a:extLst>
            <a:ext uri="{FF2B5EF4-FFF2-40B4-BE49-F238E27FC236}">
              <a16:creationId xmlns:a16="http://schemas.microsoft.com/office/drawing/2014/main" id="{24566664-5C61-482C-AE35-7D38E15D65D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1" name="テキスト ボックス 100">
          <a:extLst>
            <a:ext uri="{FF2B5EF4-FFF2-40B4-BE49-F238E27FC236}">
              <a16:creationId xmlns:a16="http://schemas.microsoft.com/office/drawing/2014/main" id="{C75F97C8-D0EA-437A-8DEA-6063FBD616C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2" name="直線コネクタ 101">
          <a:extLst>
            <a:ext uri="{FF2B5EF4-FFF2-40B4-BE49-F238E27FC236}">
              <a16:creationId xmlns:a16="http://schemas.microsoft.com/office/drawing/2014/main" id="{DD5FCDBC-676E-472D-9CAB-1230E190FF4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3" name="テキスト ボックス 102">
          <a:extLst>
            <a:ext uri="{FF2B5EF4-FFF2-40B4-BE49-F238E27FC236}">
              <a16:creationId xmlns:a16="http://schemas.microsoft.com/office/drawing/2014/main" id="{217D83D3-0E0C-4097-950B-495FAF0B8AFF}"/>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4" name="直線コネクタ 103">
          <a:extLst>
            <a:ext uri="{FF2B5EF4-FFF2-40B4-BE49-F238E27FC236}">
              <a16:creationId xmlns:a16="http://schemas.microsoft.com/office/drawing/2014/main" id="{4B54EB88-371F-440C-B12D-CCBC340448C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5" name="テキスト ボックス 104">
          <a:extLst>
            <a:ext uri="{FF2B5EF4-FFF2-40B4-BE49-F238E27FC236}">
              <a16:creationId xmlns:a16="http://schemas.microsoft.com/office/drawing/2014/main" id="{6D22D7B0-ED31-40B2-B059-925E9C415BDC}"/>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6" name="直線コネクタ 105">
          <a:extLst>
            <a:ext uri="{FF2B5EF4-FFF2-40B4-BE49-F238E27FC236}">
              <a16:creationId xmlns:a16="http://schemas.microsoft.com/office/drawing/2014/main" id="{1F3049FA-B501-4AEA-93AF-AA6602905EA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7" name="テキスト ボックス 106">
          <a:extLst>
            <a:ext uri="{FF2B5EF4-FFF2-40B4-BE49-F238E27FC236}">
              <a16:creationId xmlns:a16="http://schemas.microsoft.com/office/drawing/2014/main" id="{BB27EA6B-F64D-4070-908D-E39AF4CD6D0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8" name="直線コネクタ 107">
          <a:extLst>
            <a:ext uri="{FF2B5EF4-FFF2-40B4-BE49-F238E27FC236}">
              <a16:creationId xmlns:a16="http://schemas.microsoft.com/office/drawing/2014/main" id="{4F89F705-7F01-4D9E-BFEB-413CFAB27F0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9" name="テキスト ボックス 108">
          <a:extLst>
            <a:ext uri="{FF2B5EF4-FFF2-40B4-BE49-F238E27FC236}">
              <a16:creationId xmlns:a16="http://schemas.microsoft.com/office/drawing/2014/main" id="{02B6B879-E11A-445A-AFD2-658358B7050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0" name="直線コネクタ 109">
          <a:extLst>
            <a:ext uri="{FF2B5EF4-FFF2-40B4-BE49-F238E27FC236}">
              <a16:creationId xmlns:a16="http://schemas.microsoft.com/office/drawing/2014/main" id="{A1B4735A-6236-48BD-AA54-0D2EE3216458}"/>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1" name="テキスト ボックス 110">
          <a:extLst>
            <a:ext uri="{FF2B5EF4-FFF2-40B4-BE49-F238E27FC236}">
              <a16:creationId xmlns:a16="http://schemas.microsoft.com/office/drawing/2014/main" id="{B3DCBFB3-7870-4693-BEBB-9F479D484FC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2" name="直線コネクタ 111">
          <a:extLst>
            <a:ext uri="{FF2B5EF4-FFF2-40B4-BE49-F238E27FC236}">
              <a16:creationId xmlns:a16="http://schemas.microsoft.com/office/drawing/2014/main" id="{0B64646D-791C-47F9-9CD5-5BF1CDC73494}"/>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3" name="テキスト ボックス 112">
          <a:extLst>
            <a:ext uri="{FF2B5EF4-FFF2-40B4-BE49-F238E27FC236}">
              <a16:creationId xmlns:a16="http://schemas.microsoft.com/office/drawing/2014/main" id="{729B45FC-3FA8-412D-94AF-A66A839C29FA}"/>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a:extLst>
            <a:ext uri="{FF2B5EF4-FFF2-40B4-BE49-F238E27FC236}">
              <a16:creationId xmlns:a16="http://schemas.microsoft.com/office/drawing/2014/main" id="{EEE7BDE7-078B-4F15-B146-AF9ACE1D921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a:extLst>
            <a:ext uri="{FF2B5EF4-FFF2-40B4-BE49-F238E27FC236}">
              <a16:creationId xmlns:a16="http://schemas.microsoft.com/office/drawing/2014/main" id="{25BD3659-CC08-425E-AA67-97F67928CEC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155403</xdr:rowOff>
    </xdr:to>
    <xdr:cxnSp macro="">
      <xdr:nvCxnSpPr>
        <xdr:cNvPr id="116" name="直線コネクタ 115">
          <a:extLst>
            <a:ext uri="{FF2B5EF4-FFF2-40B4-BE49-F238E27FC236}">
              <a16:creationId xmlns:a16="http://schemas.microsoft.com/office/drawing/2014/main" id="{27557874-3E9A-44AE-9980-AD316412195D}"/>
            </a:ext>
          </a:extLst>
        </xdr:cNvPr>
        <xdr:cNvCxnSpPr/>
      </xdr:nvCxnSpPr>
      <xdr:spPr>
        <a:xfrm flipV="1">
          <a:off x="14793595" y="5261428"/>
          <a:ext cx="1269" cy="149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159230</xdr:rowOff>
    </xdr:from>
    <xdr:ext cx="469744" cy="259045"/>
    <xdr:sp macro="" textlink="">
      <xdr:nvSpPr>
        <xdr:cNvPr id="117" name="債務償還比率最小値テキスト">
          <a:extLst>
            <a:ext uri="{FF2B5EF4-FFF2-40B4-BE49-F238E27FC236}">
              <a16:creationId xmlns:a16="http://schemas.microsoft.com/office/drawing/2014/main" id="{79192B3C-88B8-49ED-AFF4-38CED7502A14}"/>
            </a:ext>
          </a:extLst>
        </xdr:cNvPr>
        <xdr:cNvSpPr txBox="1"/>
      </xdr:nvSpPr>
      <xdr:spPr>
        <a:xfrm>
          <a:off x="14846300" y="676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155403</xdr:rowOff>
    </xdr:from>
    <xdr:to>
      <xdr:col>76</xdr:col>
      <xdr:colOff>111125</xdr:colOff>
      <xdr:row>34</xdr:row>
      <xdr:rowOff>155403</xdr:rowOff>
    </xdr:to>
    <xdr:cxnSp macro="">
      <xdr:nvCxnSpPr>
        <xdr:cNvPr id="118" name="直線コネクタ 117">
          <a:extLst>
            <a:ext uri="{FF2B5EF4-FFF2-40B4-BE49-F238E27FC236}">
              <a16:creationId xmlns:a16="http://schemas.microsoft.com/office/drawing/2014/main" id="{39F80136-64D2-4FC4-B749-4FE23FBD1652}"/>
            </a:ext>
          </a:extLst>
        </xdr:cNvPr>
        <xdr:cNvCxnSpPr/>
      </xdr:nvCxnSpPr>
      <xdr:spPr>
        <a:xfrm>
          <a:off x="14706600" y="675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19" name="債務償還比率最大値テキスト">
          <a:extLst>
            <a:ext uri="{FF2B5EF4-FFF2-40B4-BE49-F238E27FC236}">
              <a16:creationId xmlns:a16="http://schemas.microsoft.com/office/drawing/2014/main" id="{87921F89-849A-4FB8-B7FC-572C666D9C42}"/>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0" name="直線コネクタ 119">
          <a:extLst>
            <a:ext uri="{FF2B5EF4-FFF2-40B4-BE49-F238E27FC236}">
              <a16:creationId xmlns:a16="http://schemas.microsoft.com/office/drawing/2014/main" id="{A19E737B-1798-46BD-8145-FE127EFBDCCD}"/>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74747</xdr:rowOff>
    </xdr:from>
    <xdr:ext cx="469744" cy="259045"/>
    <xdr:sp macro="" textlink="">
      <xdr:nvSpPr>
        <xdr:cNvPr id="121" name="債務償還比率平均値テキスト">
          <a:extLst>
            <a:ext uri="{FF2B5EF4-FFF2-40B4-BE49-F238E27FC236}">
              <a16:creationId xmlns:a16="http://schemas.microsoft.com/office/drawing/2014/main" id="{318ACDB7-6599-48D9-986E-C23B8CEBE8C3}"/>
            </a:ext>
          </a:extLst>
        </xdr:cNvPr>
        <xdr:cNvSpPr txBox="1"/>
      </xdr:nvSpPr>
      <xdr:spPr>
        <a:xfrm>
          <a:off x="14846300" y="5818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51870</xdr:rowOff>
    </xdr:from>
    <xdr:to>
      <xdr:col>76</xdr:col>
      <xdr:colOff>73025</xdr:colOff>
      <xdr:row>30</xdr:row>
      <xdr:rowOff>153470</xdr:rowOff>
    </xdr:to>
    <xdr:sp macro="" textlink="">
      <xdr:nvSpPr>
        <xdr:cNvPr id="122" name="フローチャート: 判断 121">
          <a:extLst>
            <a:ext uri="{FF2B5EF4-FFF2-40B4-BE49-F238E27FC236}">
              <a16:creationId xmlns:a16="http://schemas.microsoft.com/office/drawing/2014/main" id="{0424E5ED-36AA-49AD-AA5E-54D532FD980E}"/>
            </a:ext>
          </a:extLst>
        </xdr:cNvPr>
        <xdr:cNvSpPr/>
      </xdr:nvSpPr>
      <xdr:spPr>
        <a:xfrm>
          <a:off x="14744700" y="596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166415</xdr:rowOff>
    </xdr:from>
    <xdr:to>
      <xdr:col>72</xdr:col>
      <xdr:colOff>123825</xdr:colOff>
      <xdr:row>30</xdr:row>
      <xdr:rowOff>96565</xdr:rowOff>
    </xdr:to>
    <xdr:sp macro="" textlink="">
      <xdr:nvSpPr>
        <xdr:cNvPr id="123" name="フローチャート: 判断 122">
          <a:extLst>
            <a:ext uri="{FF2B5EF4-FFF2-40B4-BE49-F238E27FC236}">
              <a16:creationId xmlns:a16="http://schemas.microsoft.com/office/drawing/2014/main" id="{65E4A77C-30F2-49C7-A85D-8A5A09D1A4B0}"/>
            </a:ext>
          </a:extLst>
        </xdr:cNvPr>
        <xdr:cNvSpPr/>
      </xdr:nvSpPr>
      <xdr:spPr>
        <a:xfrm>
          <a:off x="14033500" y="5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159975</xdr:rowOff>
    </xdr:from>
    <xdr:to>
      <xdr:col>68</xdr:col>
      <xdr:colOff>123825</xdr:colOff>
      <xdr:row>31</xdr:row>
      <xdr:rowOff>90125</xdr:rowOff>
    </xdr:to>
    <xdr:sp macro="" textlink="">
      <xdr:nvSpPr>
        <xdr:cNvPr id="124" name="フローチャート: 判断 123">
          <a:extLst>
            <a:ext uri="{FF2B5EF4-FFF2-40B4-BE49-F238E27FC236}">
              <a16:creationId xmlns:a16="http://schemas.microsoft.com/office/drawing/2014/main" id="{A5058D31-89F8-41F3-97E2-A66689883FD2}"/>
            </a:ext>
          </a:extLst>
        </xdr:cNvPr>
        <xdr:cNvSpPr/>
      </xdr:nvSpPr>
      <xdr:spPr>
        <a:xfrm>
          <a:off x="13271500" y="60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122501</xdr:rowOff>
    </xdr:from>
    <xdr:to>
      <xdr:col>64</xdr:col>
      <xdr:colOff>123825</xdr:colOff>
      <xdr:row>31</xdr:row>
      <xdr:rowOff>52651</xdr:rowOff>
    </xdr:to>
    <xdr:sp macro="" textlink="">
      <xdr:nvSpPr>
        <xdr:cNvPr id="125" name="フローチャート: 判断 124">
          <a:extLst>
            <a:ext uri="{FF2B5EF4-FFF2-40B4-BE49-F238E27FC236}">
              <a16:creationId xmlns:a16="http://schemas.microsoft.com/office/drawing/2014/main" id="{8A334E70-E3AA-4431-8B7E-99FD4E60E3A2}"/>
            </a:ext>
          </a:extLst>
        </xdr:cNvPr>
        <xdr:cNvSpPr/>
      </xdr:nvSpPr>
      <xdr:spPr>
        <a:xfrm>
          <a:off x="12509500" y="603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94433</xdr:rowOff>
    </xdr:from>
    <xdr:to>
      <xdr:col>60</xdr:col>
      <xdr:colOff>123825</xdr:colOff>
      <xdr:row>31</xdr:row>
      <xdr:rowOff>24583</xdr:rowOff>
    </xdr:to>
    <xdr:sp macro="" textlink="">
      <xdr:nvSpPr>
        <xdr:cNvPr id="126" name="フローチャート: 判断 125">
          <a:extLst>
            <a:ext uri="{FF2B5EF4-FFF2-40B4-BE49-F238E27FC236}">
              <a16:creationId xmlns:a16="http://schemas.microsoft.com/office/drawing/2014/main" id="{807BE134-EA37-4335-9DC6-94D2262903AE}"/>
            </a:ext>
          </a:extLst>
        </xdr:cNvPr>
        <xdr:cNvSpPr/>
      </xdr:nvSpPr>
      <xdr:spPr>
        <a:xfrm>
          <a:off x="11747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8418C7A4-B9A5-4F47-8A1B-E2F17DAA8E9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3BF6F816-4670-46C2-A310-514D52BFC5A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BC901713-1C39-4D8E-8C17-4F89917CE7F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71DA71AD-8C35-4CC6-A268-3AD1395F984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E3861561-7420-4138-86AA-7B6AE053C02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39642</xdr:rowOff>
    </xdr:from>
    <xdr:to>
      <xdr:col>76</xdr:col>
      <xdr:colOff>73025</xdr:colOff>
      <xdr:row>33</xdr:row>
      <xdr:rowOff>141243</xdr:rowOff>
    </xdr:to>
    <xdr:sp macro="" textlink="">
      <xdr:nvSpPr>
        <xdr:cNvPr id="132" name="楕円 131">
          <a:extLst>
            <a:ext uri="{FF2B5EF4-FFF2-40B4-BE49-F238E27FC236}">
              <a16:creationId xmlns:a16="http://schemas.microsoft.com/office/drawing/2014/main" id="{FA49638E-59EB-4D65-A042-6EF99242932F}"/>
            </a:ext>
          </a:extLst>
        </xdr:cNvPr>
        <xdr:cNvSpPr/>
      </xdr:nvSpPr>
      <xdr:spPr>
        <a:xfrm>
          <a:off x="14744700" y="64690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18069</xdr:rowOff>
    </xdr:from>
    <xdr:ext cx="469744" cy="259045"/>
    <xdr:sp macro="" textlink="">
      <xdr:nvSpPr>
        <xdr:cNvPr id="133" name="債務償還比率該当値テキスト">
          <a:extLst>
            <a:ext uri="{FF2B5EF4-FFF2-40B4-BE49-F238E27FC236}">
              <a16:creationId xmlns:a16="http://schemas.microsoft.com/office/drawing/2014/main" id="{BFDB2507-ED24-49E8-9FB5-BA60F651C2B3}"/>
            </a:ext>
          </a:extLst>
        </xdr:cNvPr>
        <xdr:cNvSpPr txBox="1"/>
      </xdr:nvSpPr>
      <xdr:spPr>
        <a:xfrm>
          <a:off x="14846300" y="644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140272</xdr:rowOff>
    </xdr:from>
    <xdr:to>
      <xdr:col>72</xdr:col>
      <xdr:colOff>123825</xdr:colOff>
      <xdr:row>32</xdr:row>
      <xdr:rowOff>70422</xdr:rowOff>
    </xdr:to>
    <xdr:sp macro="" textlink="">
      <xdr:nvSpPr>
        <xdr:cNvPr id="134" name="楕円 133">
          <a:extLst>
            <a:ext uri="{FF2B5EF4-FFF2-40B4-BE49-F238E27FC236}">
              <a16:creationId xmlns:a16="http://schemas.microsoft.com/office/drawing/2014/main" id="{840860F4-00A8-491F-A1E5-EAE09657E0B2}"/>
            </a:ext>
          </a:extLst>
        </xdr:cNvPr>
        <xdr:cNvSpPr/>
      </xdr:nvSpPr>
      <xdr:spPr>
        <a:xfrm>
          <a:off x="14033500" y="622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19622</xdr:rowOff>
    </xdr:from>
    <xdr:to>
      <xdr:col>76</xdr:col>
      <xdr:colOff>22225</xdr:colOff>
      <xdr:row>33</xdr:row>
      <xdr:rowOff>90442</xdr:rowOff>
    </xdr:to>
    <xdr:cxnSp macro="">
      <xdr:nvCxnSpPr>
        <xdr:cNvPr id="135" name="直線コネクタ 134">
          <a:extLst>
            <a:ext uri="{FF2B5EF4-FFF2-40B4-BE49-F238E27FC236}">
              <a16:creationId xmlns:a16="http://schemas.microsoft.com/office/drawing/2014/main" id="{4F8DA0B6-B000-4DCC-820F-7F24804EC407}"/>
            </a:ext>
          </a:extLst>
        </xdr:cNvPr>
        <xdr:cNvCxnSpPr/>
      </xdr:nvCxnSpPr>
      <xdr:spPr>
        <a:xfrm>
          <a:off x="14084300" y="6277547"/>
          <a:ext cx="711200" cy="24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72217</xdr:rowOff>
    </xdr:from>
    <xdr:to>
      <xdr:col>68</xdr:col>
      <xdr:colOff>123825</xdr:colOff>
      <xdr:row>35</xdr:row>
      <xdr:rowOff>2367</xdr:rowOff>
    </xdr:to>
    <xdr:sp macro="" textlink="">
      <xdr:nvSpPr>
        <xdr:cNvPr id="136" name="楕円 135">
          <a:extLst>
            <a:ext uri="{FF2B5EF4-FFF2-40B4-BE49-F238E27FC236}">
              <a16:creationId xmlns:a16="http://schemas.microsoft.com/office/drawing/2014/main" id="{14F9399A-AA9A-4C40-AD08-6C66EE05498C}"/>
            </a:ext>
          </a:extLst>
        </xdr:cNvPr>
        <xdr:cNvSpPr/>
      </xdr:nvSpPr>
      <xdr:spPr>
        <a:xfrm>
          <a:off x="13271500" y="667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19622</xdr:rowOff>
    </xdr:from>
    <xdr:to>
      <xdr:col>72</xdr:col>
      <xdr:colOff>73025</xdr:colOff>
      <xdr:row>34</xdr:row>
      <xdr:rowOff>123017</xdr:rowOff>
    </xdr:to>
    <xdr:cxnSp macro="">
      <xdr:nvCxnSpPr>
        <xdr:cNvPr id="137" name="直線コネクタ 136">
          <a:extLst>
            <a:ext uri="{FF2B5EF4-FFF2-40B4-BE49-F238E27FC236}">
              <a16:creationId xmlns:a16="http://schemas.microsoft.com/office/drawing/2014/main" id="{A6181847-5A95-46E9-9CA5-45384B44C411}"/>
            </a:ext>
          </a:extLst>
        </xdr:cNvPr>
        <xdr:cNvCxnSpPr/>
      </xdr:nvCxnSpPr>
      <xdr:spPr>
        <a:xfrm flipV="1">
          <a:off x="13322300" y="6277547"/>
          <a:ext cx="762000" cy="44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57068</xdr:rowOff>
    </xdr:from>
    <xdr:to>
      <xdr:col>64</xdr:col>
      <xdr:colOff>123825</xdr:colOff>
      <xdr:row>33</xdr:row>
      <xdr:rowOff>158668</xdr:rowOff>
    </xdr:to>
    <xdr:sp macro="" textlink="">
      <xdr:nvSpPr>
        <xdr:cNvPr id="138" name="楕円 137">
          <a:extLst>
            <a:ext uri="{FF2B5EF4-FFF2-40B4-BE49-F238E27FC236}">
              <a16:creationId xmlns:a16="http://schemas.microsoft.com/office/drawing/2014/main" id="{CE994D61-46CB-44EC-A720-3506B66DA778}"/>
            </a:ext>
          </a:extLst>
        </xdr:cNvPr>
        <xdr:cNvSpPr/>
      </xdr:nvSpPr>
      <xdr:spPr>
        <a:xfrm>
          <a:off x="12509500" y="648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107869</xdr:rowOff>
    </xdr:from>
    <xdr:to>
      <xdr:col>68</xdr:col>
      <xdr:colOff>73025</xdr:colOff>
      <xdr:row>34</xdr:row>
      <xdr:rowOff>123017</xdr:rowOff>
    </xdr:to>
    <xdr:cxnSp macro="">
      <xdr:nvCxnSpPr>
        <xdr:cNvPr id="139" name="直線コネクタ 138">
          <a:extLst>
            <a:ext uri="{FF2B5EF4-FFF2-40B4-BE49-F238E27FC236}">
              <a16:creationId xmlns:a16="http://schemas.microsoft.com/office/drawing/2014/main" id="{CF45E74C-925F-42B6-96C1-8F600EDCF47C}"/>
            </a:ext>
          </a:extLst>
        </xdr:cNvPr>
        <xdr:cNvCxnSpPr/>
      </xdr:nvCxnSpPr>
      <xdr:spPr>
        <a:xfrm>
          <a:off x="12560300" y="6537244"/>
          <a:ext cx="762000" cy="18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75882</xdr:rowOff>
    </xdr:from>
    <xdr:to>
      <xdr:col>60</xdr:col>
      <xdr:colOff>123825</xdr:colOff>
      <xdr:row>34</xdr:row>
      <xdr:rowOff>6032</xdr:rowOff>
    </xdr:to>
    <xdr:sp macro="" textlink="">
      <xdr:nvSpPr>
        <xdr:cNvPr id="140" name="楕円 139">
          <a:extLst>
            <a:ext uri="{FF2B5EF4-FFF2-40B4-BE49-F238E27FC236}">
              <a16:creationId xmlns:a16="http://schemas.microsoft.com/office/drawing/2014/main" id="{3DED546C-F071-45E4-A24B-953AF3ECECC3}"/>
            </a:ext>
          </a:extLst>
        </xdr:cNvPr>
        <xdr:cNvSpPr/>
      </xdr:nvSpPr>
      <xdr:spPr>
        <a:xfrm>
          <a:off x="11747500" y="650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107869</xdr:rowOff>
    </xdr:from>
    <xdr:to>
      <xdr:col>64</xdr:col>
      <xdr:colOff>73025</xdr:colOff>
      <xdr:row>33</xdr:row>
      <xdr:rowOff>126682</xdr:rowOff>
    </xdr:to>
    <xdr:cxnSp macro="">
      <xdr:nvCxnSpPr>
        <xdr:cNvPr id="141" name="直線コネクタ 140">
          <a:extLst>
            <a:ext uri="{FF2B5EF4-FFF2-40B4-BE49-F238E27FC236}">
              <a16:creationId xmlns:a16="http://schemas.microsoft.com/office/drawing/2014/main" id="{5E0DD5A5-044E-4497-9947-B30DD4DEF2F2}"/>
            </a:ext>
          </a:extLst>
        </xdr:cNvPr>
        <xdr:cNvCxnSpPr/>
      </xdr:nvCxnSpPr>
      <xdr:spPr>
        <a:xfrm flipV="1">
          <a:off x="11798300" y="6537244"/>
          <a:ext cx="762000" cy="1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113092</xdr:rowOff>
    </xdr:from>
    <xdr:ext cx="469744" cy="259045"/>
    <xdr:sp macro="" textlink="">
      <xdr:nvSpPr>
        <xdr:cNvPr id="142" name="n_1aveValue債務償還比率">
          <a:extLst>
            <a:ext uri="{FF2B5EF4-FFF2-40B4-BE49-F238E27FC236}">
              <a16:creationId xmlns:a16="http://schemas.microsoft.com/office/drawing/2014/main" id="{76364D94-FDD0-426E-8EB7-8E1AF7641ECF}"/>
            </a:ext>
          </a:extLst>
        </xdr:cNvPr>
        <xdr:cNvSpPr txBox="1"/>
      </xdr:nvSpPr>
      <xdr:spPr>
        <a:xfrm>
          <a:off x="13836727" y="5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106652</xdr:rowOff>
    </xdr:from>
    <xdr:ext cx="469744" cy="259045"/>
    <xdr:sp macro="" textlink="">
      <xdr:nvSpPr>
        <xdr:cNvPr id="143" name="n_2aveValue債務償還比率">
          <a:extLst>
            <a:ext uri="{FF2B5EF4-FFF2-40B4-BE49-F238E27FC236}">
              <a16:creationId xmlns:a16="http://schemas.microsoft.com/office/drawing/2014/main" id="{43327DFD-8056-4F23-8366-FD5F27CFBCA0}"/>
            </a:ext>
          </a:extLst>
        </xdr:cNvPr>
        <xdr:cNvSpPr txBox="1"/>
      </xdr:nvSpPr>
      <xdr:spPr>
        <a:xfrm>
          <a:off x="13087427" y="585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69178</xdr:rowOff>
    </xdr:from>
    <xdr:ext cx="469744" cy="259045"/>
    <xdr:sp macro="" textlink="">
      <xdr:nvSpPr>
        <xdr:cNvPr id="144" name="n_3aveValue債務償還比率">
          <a:extLst>
            <a:ext uri="{FF2B5EF4-FFF2-40B4-BE49-F238E27FC236}">
              <a16:creationId xmlns:a16="http://schemas.microsoft.com/office/drawing/2014/main" id="{CEACA3CE-2A90-4F40-AAAC-1396053AFBA7}"/>
            </a:ext>
          </a:extLst>
        </xdr:cNvPr>
        <xdr:cNvSpPr txBox="1"/>
      </xdr:nvSpPr>
      <xdr:spPr>
        <a:xfrm>
          <a:off x="12325427" y="581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41110</xdr:rowOff>
    </xdr:from>
    <xdr:ext cx="469744" cy="259045"/>
    <xdr:sp macro="" textlink="">
      <xdr:nvSpPr>
        <xdr:cNvPr id="145" name="n_4aveValue債務償還比率">
          <a:extLst>
            <a:ext uri="{FF2B5EF4-FFF2-40B4-BE49-F238E27FC236}">
              <a16:creationId xmlns:a16="http://schemas.microsoft.com/office/drawing/2014/main" id="{2DD2C7A2-1927-48E5-9AFD-C841852CBB57}"/>
            </a:ext>
          </a:extLst>
        </xdr:cNvPr>
        <xdr:cNvSpPr txBox="1"/>
      </xdr:nvSpPr>
      <xdr:spPr>
        <a:xfrm>
          <a:off x="11563427" y="578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61549</xdr:rowOff>
    </xdr:from>
    <xdr:ext cx="469744" cy="259045"/>
    <xdr:sp macro="" textlink="">
      <xdr:nvSpPr>
        <xdr:cNvPr id="146" name="n_1mainValue債務償還比率">
          <a:extLst>
            <a:ext uri="{FF2B5EF4-FFF2-40B4-BE49-F238E27FC236}">
              <a16:creationId xmlns:a16="http://schemas.microsoft.com/office/drawing/2014/main" id="{63F9E4D6-555D-4188-8E9F-D823E88D9D39}"/>
            </a:ext>
          </a:extLst>
        </xdr:cNvPr>
        <xdr:cNvSpPr txBox="1"/>
      </xdr:nvSpPr>
      <xdr:spPr>
        <a:xfrm>
          <a:off x="13836727" y="631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164944</xdr:rowOff>
    </xdr:from>
    <xdr:ext cx="469744" cy="259045"/>
    <xdr:sp macro="" textlink="">
      <xdr:nvSpPr>
        <xdr:cNvPr id="147" name="n_2mainValue債務償還比率">
          <a:extLst>
            <a:ext uri="{FF2B5EF4-FFF2-40B4-BE49-F238E27FC236}">
              <a16:creationId xmlns:a16="http://schemas.microsoft.com/office/drawing/2014/main" id="{9723B21F-E3F2-4CB6-9F1C-0E2343C50ECA}"/>
            </a:ext>
          </a:extLst>
        </xdr:cNvPr>
        <xdr:cNvSpPr txBox="1"/>
      </xdr:nvSpPr>
      <xdr:spPr>
        <a:xfrm>
          <a:off x="13087427" y="676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149796</xdr:rowOff>
    </xdr:from>
    <xdr:ext cx="469744" cy="259045"/>
    <xdr:sp macro="" textlink="">
      <xdr:nvSpPr>
        <xdr:cNvPr id="148" name="n_3mainValue債務償還比率">
          <a:extLst>
            <a:ext uri="{FF2B5EF4-FFF2-40B4-BE49-F238E27FC236}">
              <a16:creationId xmlns:a16="http://schemas.microsoft.com/office/drawing/2014/main" id="{1F68CBAF-DE3C-402B-B54D-050B8B0EA4EA}"/>
            </a:ext>
          </a:extLst>
        </xdr:cNvPr>
        <xdr:cNvSpPr txBox="1"/>
      </xdr:nvSpPr>
      <xdr:spPr>
        <a:xfrm>
          <a:off x="12325427" y="657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168609</xdr:rowOff>
    </xdr:from>
    <xdr:ext cx="469744" cy="259045"/>
    <xdr:sp macro="" textlink="">
      <xdr:nvSpPr>
        <xdr:cNvPr id="149" name="n_4mainValue債務償還比率">
          <a:extLst>
            <a:ext uri="{FF2B5EF4-FFF2-40B4-BE49-F238E27FC236}">
              <a16:creationId xmlns:a16="http://schemas.microsoft.com/office/drawing/2014/main" id="{3D3FD6CA-7184-455E-BE4E-97A8A5904219}"/>
            </a:ext>
          </a:extLst>
        </xdr:cNvPr>
        <xdr:cNvSpPr txBox="1"/>
      </xdr:nvSpPr>
      <xdr:spPr>
        <a:xfrm>
          <a:off x="11563427" y="659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0" name="正方形/長方形 149">
          <a:extLst>
            <a:ext uri="{FF2B5EF4-FFF2-40B4-BE49-F238E27FC236}">
              <a16:creationId xmlns:a16="http://schemas.microsoft.com/office/drawing/2014/main" id="{25B433FB-A5F6-4CFD-8F16-F36B4A9EEB7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1" name="正方形/長方形 150">
          <a:extLst>
            <a:ext uri="{FF2B5EF4-FFF2-40B4-BE49-F238E27FC236}">
              <a16:creationId xmlns:a16="http://schemas.microsoft.com/office/drawing/2014/main" id="{FFEB18C7-8A3C-42F9-A395-01E736BA2D2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2" name="テキスト ボックス 151">
          <a:extLst>
            <a:ext uri="{FF2B5EF4-FFF2-40B4-BE49-F238E27FC236}">
              <a16:creationId xmlns:a16="http://schemas.microsoft.com/office/drawing/2014/main" id="{5477A774-506A-495E-8D4A-1AF9A9361E5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3" name="テキスト ボックス 152">
          <a:extLst>
            <a:ext uri="{FF2B5EF4-FFF2-40B4-BE49-F238E27FC236}">
              <a16:creationId xmlns:a16="http://schemas.microsoft.com/office/drawing/2014/main" id="{A02EB832-93A3-4012-98B9-A342BB5DDE6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4" name="テキスト ボックス 153">
          <a:extLst>
            <a:ext uri="{FF2B5EF4-FFF2-40B4-BE49-F238E27FC236}">
              <a16:creationId xmlns:a16="http://schemas.microsoft.com/office/drawing/2014/main" id="{EE5D9025-BDA9-4AAD-8F0C-257EDDE0A4C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5" name="テキスト ボックス 154">
          <a:extLst>
            <a:ext uri="{FF2B5EF4-FFF2-40B4-BE49-F238E27FC236}">
              <a16:creationId xmlns:a16="http://schemas.microsoft.com/office/drawing/2014/main" id="{534AF227-34F5-4316-A206-CA2983D91D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D4A60AF-8EBF-4413-85CC-C347BC2B6CF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9FF0BF2-CE5C-4C5E-B63D-9913F1D278E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AFE6D37-73D4-4A84-BCC5-ED4704FBBB3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7F3D44D-575F-4330-A964-0DE03205A55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82D6930-EF51-4877-A3FB-5FBFB72AAFA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75D75C6-1935-49F5-8D1A-8F4788A33B1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D6A213F-69B8-4532-A121-DE01EAD881C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E717EF1-02D2-4DAD-9659-434D51EA640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F129916-A4A4-4C9E-A9FE-7237BB0952F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27E6180-0CE8-4ED3-BA4D-65CAA9AF893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111,648
108,502
196.87
55,179,232
52,658,201
2,351,087
25,831,868
53,707,806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09E5A12-8BAF-42C5-9721-85436E86855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99C819B-A38C-4B77-826F-D03F36EE10A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6803BE7-5608-497E-A145-E752441E5EB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5583C04-8A2D-44AA-B41D-91D1B5843A7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178F8B4-6F18-41D8-8AA6-30F3998107E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B93FFD7-FDCC-45AB-8086-4BFE3989A91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FCD5A231-511A-4E61-A466-9ACB5FD68A2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A543FA06-D880-4F14-ACF0-F79062E1049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a:extLst>
            <a:ext uri="{FF2B5EF4-FFF2-40B4-BE49-F238E27FC236}">
              <a16:creationId xmlns:a16="http://schemas.microsoft.com/office/drawing/2014/main" id="{0FA2FEBA-0F0C-4B53-AB42-738384180AA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776023B4-BE02-4B4B-B609-BF2E3A1EF6C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2" name="正方形/長方形 21">
          <a:extLst>
            <a:ext uri="{FF2B5EF4-FFF2-40B4-BE49-F238E27FC236}">
              <a16:creationId xmlns:a16="http://schemas.microsoft.com/office/drawing/2014/main" id="{CF080DAF-A641-4C57-A099-2C76C70D208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23" name="正方形/長方形 22">
          <a:extLst>
            <a:ext uri="{FF2B5EF4-FFF2-40B4-BE49-F238E27FC236}">
              <a16:creationId xmlns:a16="http://schemas.microsoft.com/office/drawing/2014/main" id="{7922A818-E6B5-4393-AA4F-533A86C2992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24" name="正方形/長方形 23">
          <a:extLst>
            <a:ext uri="{FF2B5EF4-FFF2-40B4-BE49-F238E27FC236}">
              <a16:creationId xmlns:a16="http://schemas.microsoft.com/office/drawing/2014/main" id="{252038E9-004A-44A0-8411-9F756963FC3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25" name="正方形/長方形 24">
          <a:extLst>
            <a:ext uri="{FF2B5EF4-FFF2-40B4-BE49-F238E27FC236}">
              <a16:creationId xmlns:a16="http://schemas.microsoft.com/office/drawing/2014/main" id="{FC8E6A27-526B-4DCC-9ED6-BC7136A7052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26" name="正方形/長方形 25">
          <a:extLst>
            <a:ext uri="{FF2B5EF4-FFF2-40B4-BE49-F238E27FC236}">
              <a16:creationId xmlns:a16="http://schemas.microsoft.com/office/drawing/2014/main" id="{D25847CC-A3AC-4A18-AEAD-22D0090E67D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27" name="正方形/長方形 26">
          <a:extLst>
            <a:ext uri="{FF2B5EF4-FFF2-40B4-BE49-F238E27FC236}">
              <a16:creationId xmlns:a16="http://schemas.microsoft.com/office/drawing/2014/main" id="{476DC312-8856-4D0A-9EE9-1311D123304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28" name="正方形/長方形 27">
          <a:extLst>
            <a:ext uri="{FF2B5EF4-FFF2-40B4-BE49-F238E27FC236}">
              <a16:creationId xmlns:a16="http://schemas.microsoft.com/office/drawing/2014/main" id="{2C944FE7-9BAA-41AC-A83C-48EA590D535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9" name="正方形/長方形 28">
          <a:extLst>
            <a:ext uri="{FF2B5EF4-FFF2-40B4-BE49-F238E27FC236}">
              <a16:creationId xmlns:a16="http://schemas.microsoft.com/office/drawing/2014/main" id="{9AEEA72E-1A8C-4273-810B-581251865C0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30" name="正方形/長方形 29">
          <a:extLst>
            <a:ext uri="{FF2B5EF4-FFF2-40B4-BE49-F238E27FC236}">
              <a16:creationId xmlns:a16="http://schemas.microsoft.com/office/drawing/2014/main" id="{BFAC1F5D-F654-4462-970B-735FEEDBC22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31" name="正方形/長方形 30">
          <a:extLst>
            <a:ext uri="{FF2B5EF4-FFF2-40B4-BE49-F238E27FC236}">
              <a16:creationId xmlns:a16="http://schemas.microsoft.com/office/drawing/2014/main" id="{69CCC8C7-B48C-4ED5-A8F4-8C4DA21B656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32" name="正方形/長方形 31">
          <a:extLst>
            <a:ext uri="{FF2B5EF4-FFF2-40B4-BE49-F238E27FC236}">
              <a16:creationId xmlns:a16="http://schemas.microsoft.com/office/drawing/2014/main" id="{025FAE02-0DF0-43BB-A412-830E8216579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33" name="正方形/長方形 32">
          <a:extLst>
            <a:ext uri="{FF2B5EF4-FFF2-40B4-BE49-F238E27FC236}">
              <a16:creationId xmlns:a16="http://schemas.microsoft.com/office/drawing/2014/main" id="{D57A8F1A-F02C-439A-A4E8-C031B1CAABE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34" name="正方形/長方形 33">
          <a:extLst>
            <a:ext uri="{FF2B5EF4-FFF2-40B4-BE49-F238E27FC236}">
              <a16:creationId xmlns:a16="http://schemas.microsoft.com/office/drawing/2014/main" id="{FB093443-E790-4C06-B51C-B62A5112184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35" name="正方形/長方形 34">
          <a:extLst>
            <a:ext uri="{FF2B5EF4-FFF2-40B4-BE49-F238E27FC236}">
              <a16:creationId xmlns:a16="http://schemas.microsoft.com/office/drawing/2014/main" id="{5014F1B7-5DB8-4D6C-B1A0-84545B9C72C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36" name="正方形/長方形 35">
          <a:extLst>
            <a:ext uri="{FF2B5EF4-FFF2-40B4-BE49-F238E27FC236}">
              <a16:creationId xmlns:a16="http://schemas.microsoft.com/office/drawing/2014/main" id="{7C4DCF47-07EC-43D2-9A9B-587D6B11817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7" name="正方形/長方形 36">
          <a:extLst>
            <a:ext uri="{FF2B5EF4-FFF2-40B4-BE49-F238E27FC236}">
              <a16:creationId xmlns:a16="http://schemas.microsoft.com/office/drawing/2014/main" id="{82D4B4D3-B0C2-449E-843F-06CFDA7F25A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8" name="正方形/長方形 37">
          <a:extLst>
            <a:ext uri="{FF2B5EF4-FFF2-40B4-BE49-F238E27FC236}">
              <a16:creationId xmlns:a16="http://schemas.microsoft.com/office/drawing/2014/main" id="{CD4700A2-AB7B-4E13-926E-0B30F926DCC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39" name="正方形/長方形 38">
          <a:extLst>
            <a:ext uri="{FF2B5EF4-FFF2-40B4-BE49-F238E27FC236}">
              <a16:creationId xmlns:a16="http://schemas.microsoft.com/office/drawing/2014/main" id="{1CFF9BC6-A506-446E-8479-87EB3735572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40" name="正方形/長方形 39">
          <a:extLst>
            <a:ext uri="{FF2B5EF4-FFF2-40B4-BE49-F238E27FC236}">
              <a16:creationId xmlns:a16="http://schemas.microsoft.com/office/drawing/2014/main" id="{DB6E89EC-09F8-4828-A461-8E28FAA983E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41" name="正方形/長方形 40">
          <a:extLst>
            <a:ext uri="{FF2B5EF4-FFF2-40B4-BE49-F238E27FC236}">
              <a16:creationId xmlns:a16="http://schemas.microsoft.com/office/drawing/2014/main" id="{A5F00E5A-83BA-4A12-B347-7FB8AE8C02E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42" name="正方形/長方形 41">
          <a:extLst>
            <a:ext uri="{FF2B5EF4-FFF2-40B4-BE49-F238E27FC236}">
              <a16:creationId xmlns:a16="http://schemas.microsoft.com/office/drawing/2014/main" id="{133FEDE7-012D-4236-A19A-E183FCFA442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43" name="正方形/長方形 42">
          <a:extLst>
            <a:ext uri="{FF2B5EF4-FFF2-40B4-BE49-F238E27FC236}">
              <a16:creationId xmlns:a16="http://schemas.microsoft.com/office/drawing/2014/main" id="{80825A12-893D-4186-89A4-BCC47D399E9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44" name="正方形/長方形 43">
          <a:extLst>
            <a:ext uri="{FF2B5EF4-FFF2-40B4-BE49-F238E27FC236}">
              <a16:creationId xmlns:a16="http://schemas.microsoft.com/office/drawing/2014/main" id="{7451B577-7392-416F-B301-1651FC78FF2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5" name="正方形/長方形 44">
          <a:extLst>
            <a:ext uri="{FF2B5EF4-FFF2-40B4-BE49-F238E27FC236}">
              <a16:creationId xmlns:a16="http://schemas.microsoft.com/office/drawing/2014/main" id="{AC9601CC-D601-4187-BD1E-2F18DDFC969F}"/>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6" name="正方形/長方形 45">
          <a:extLst>
            <a:ext uri="{FF2B5EF4-FFF2-40B4-BE49-F238E27FC236}">
              <a16:creationId xmlns:a16="http://schemas.microsoft.com/office/drawing/2014/main" id="{1B3793A0-B394-463E-B0CF-736FB7A908A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47" name="正方形/長方形 46">
          <a:extLst>
            <a:ext uri="{FF2B5EF4-FFF2-40B4-BE49-F238E27FC236}">
              <a16:creationId xmlns:a16="http://schemas.microsoft.com/office/drawing/2014/main" id="{74943CD6-0C98-408E-8DDE-FEA4602B005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48" name="正方形/長方形 47">
          <a:extLst>
            <a:ext uri="{FF2B5EF4-FFF2-40B4-BE49-F238E27FC236}">
              <a16:creationId xmlns:a16="http://schemas.microsoft.com/office/drawing/2014/main" id="{748DF146-0FDD-4EDC-BB3E-1BC7DA3DB85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49" name="正方形/長方形 48">
          <a:extLst>
            <a:ext uri="{FF2B5EF4-FFF2-40B4-BE49-F238E27FC236}">
              <a16:creationId xmlns:a16="http://schemas.microsoft.com/office/drawing/2014/main" id="{5A71CD9C-81F8-45C9-9F04-05D5AB7220D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50" name="正方形/長方形 49">
          <a:extLst>
            <a:ext uri="{FF2B5EF4-FFF2-40B4-BE49-F238E27FC236}">
              <a16:creationId xmlns:a16="http://schemas.microsoft.com/office/drawing/2014/main" id="{7215DCC1-ADA9-47C4-B0F0-28C2A0D8C8A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51" name="正方形/長方形 50">
          <a:extLst>
            <a:ext uri="{FF2B5EF4-FFF2-40B4-BE49-F238E27FC236}">
              <a16:creationId xmlns:a16="http://schemas.microsoft.com/office/drawing/2014/main" id="{C9A1C972-EA60-4CE8-B90B-575D0D9C21B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52" name="正方形/長方形 51">
          <a:extLst>
            <a:ext uri="{FF2B5EF4-FFF2-40B4-BE49-F238E27FC236}">
              <a16:creationId xmlns:a16="http://schemas.microsoft.com/office/drawing/2014/main" id="{36C337D9-DC4E-4D59-8964-9C547D84C0F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53" name="正方形/長方形 52">
          <a:extLst>
            <a:ext uri="{FF2B5EF4-FFF2-40B4-BE49-F238E27FC236}">
              <a16:creationId xmlns:a16="http://schemas.microsoft.com/office/drawing/2014/main" id="{580A10AC-D9A3-4AE7-A714-97255BFE758D}"/>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54" name="正方形/長方形 53">
          <a:extLst>
            <a:ext uri="{FF2B5EF4-FFF2-40B4-BE49-F238E27FC236}">
              <a16:creationId xmlns:a16="http://schemas.microsoft.com/office/drawing/2014/main" id="{C1723F62-D3B3-439B-9DB0-519406965DD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55" name="正方形/長方形 54">
          <a:extLst>
            <a:ext uri="{FF2B5EF4-FFF2-40B4-BE49-F238E27FC236}">
              <a16:creationId xmlns:a16="http://schemas.microsoft.com/office/drawing/2014/main" id="{0777D18B-76C5-48B7-B0A1-323CAFC126F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56" name="正方形/長方形 55">
          <a:extLst>
            <a:ext uri="{FF2B5EF4-FFF2-40B4-BE49-F238E27FC236}">
              <a16:creationId xmlns:a16="http://schemas.microsoft.com/office/drawing/2014/main" id="{FCABB0EE-1F09-49D8-B174-781C787D177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57" name="正方形/長方形 56">
          <a:extLst>
            <a:ext uri="{FF2B5EF4-FFF2-40B4-BE49-F238E27FC236}">
              <a16:creationId xmlns:a16="http://schemas.microsoft.com/office/drawing/2014/main" id="{D35A87F4-9B75-433E-AFF9-6BF176F5CC6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58" name="正方形/長方形 57">
          <a:extLst>
            <a:ext uri="{FF2B5EF4-FFF2-40B4-BE49-F238E27FC236}">
              <a16:creationId xmlns:a16="http://schemas.microsoft.com/office/drawing/2014/main" id="{BB4EA239-F11C-40DD-ABAD-0E5C96032E1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59" name="正方形/長方形 58">
          <a:extLst>
            <a:ext uri="{FF2B5EF4-FFF2-40B4-BE49-F238E27FC236}">
              <a16:creationId xmlns:a16="http://schemas.microsoft.com/office/drawing/2014/main" id="{F331CB98-F8F1-45EC-946A-8C4A2277EB0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60" name="正方形/長方形 59">
          <a:extLst>
            <a:ext uri="{FF2B5EF4-FFF2-40B4-BE49-F238E27FC236}">
              <a16:creationId xmlns:a16="http://schemas.microsoft.com/office/drawing/2014/main" id="{4108E7DA-A15C-4382-9501-EE5A255151D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61" name="正方形/長方形 60">
          <a:extLst>
            <a:ext uri="{FF2B5EF4-FFF2-40B4-BE49-F238E27FC236}">
              <a16:creationId xmlns:a16="http://schemas.microsoft.com/office/drawing/2014/main" id="{C1199B8D-29E8-42E5-8D2B-9BCC7C5FE0E4}"/>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62" name="正方形/長方形 61">
          <a:extLst>
            <a:ext uri="{FF2B5EF4-FFF2-40B4-BE49-F238E27FC236}">
              <a16:creationId xmlns:a16="http://schemas.microsoft.com/office/drawing/2014/main" id="{0C89D6C4-9066-4F0D-B686-EA5708E1A95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63" name="正方形/長方形 62">
          <a:extLst>
            <a:ext uri="{FF2B5EF4-FFF2-40B4-BE49-F238E27FC236}">
              <a16:creationId xmlns:a16="http://schemas.microsoft.com/office/drawing/2014/main" id="{1B548987-9810-4CE2-9F9E-5D432634E01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64" name="正方形/長方形 63">
          <a:extLst>
            <a:ext uri="{FF2B5EF4-FFF2-40B4-BE49-F238E27FC236}">
              <a16:creationId xmlns:a16="http://schemas.microsoft.com/office/drawing/2014/main" id="{9CE77371-768B-4DE0-841F-00149796A08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65" name="正方形/長方形 64">
          <a:extLst>
            <a:ext uri="{FF2B5EF4-FFF2-40B4-BE49-F238E27FC236}">
              <a16:creationId xmlns:a16="http://schemas.microsoft.com/office/drawing/2014/main" id="{FFDB61EE-BE5F-466F-A4B3-ECBECAB1D9F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66" name="正方形/長方形 65">
          <a:extLst>
            <a:ext uri="{FF2B5EF4-FFF2-40B4-BE49-F238E27FC236}">
              <a16:creationId xmlns:a16="http://schemas.microsoft.com/office/drawing/2014/main" id="{EB486ACC-727F-48B4-ABA9-1ACF72B3D5E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67" name="正方形/長方形 66">
          <a:extLst>
            <a:ext uri="{FF2B5EF4-FFF2-40B4-BE49-F238E27FC236}">
              <a16:creationId xmlns:a16="http://schemas.microsoft.com/office/drawing/2014/main" id="{A6AE13B0-AC08-4A71-84E4-5781C58CDED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68" name="正方形/長方形 67">
          <a:extLst>
            <a:ext uri="{FF2B5EF4-FFF2-40B4-BE49-F238E27FC236}">
              <a16:creationId xmlns:a16="http://schemas.microsoft.com/office/drawing/2014/main" id="{CEE210FB-19E6-4E76-BE41-BC377AB4F29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69" name="正方形/長方形 68">
          <a:extLst>
            <a:ext uri="{FF2B5EF4-FFF2-40B4-BE49-F238E27FC236}">
              <a16:creationId xmlns:a16="http://schemas.microsoft.com/office/drawing/2014/main" id="{C46D642D-D1D6-4317-92B0-FB1CA77A70A1}"/>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70" name="正方形/長方形 69">
          <a:extLst>
            <a:ext uri="{FF2B5EF4-FFF2-40B4-BE49-F238E27FC236}">
              <a16:creationId xmlns:a16="http://schemas.microsoft.com/office/drawing/2014/main" id="{54409032-B151-4446-8B53-435A1CD7B0D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71" name="正方形/長方形 70">
          <a:extLst>
            <a:ext uri="{FF2B5EF4-FFF2-40B4-BE49-F238E27FC236}">
              <a16:creationId xmlns:a16="http://schemas.microsoft.com/office/drawing/2014/main" id="{C6A08988-15FB-4EF4-BC99-4500E682042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72" name="正方形/長方形 71">
          <a:extLst>
            <a:ext uri="{FF2B5EF4-FFF2-40B4-BE49-F238E27FC236}">
              <a16:creationId xmlns:a16="http://schemas.microsoft.com/office/drawing/2014/main" id="{75B82964-1028-446C-99BD-E44425BE0EA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73" name="正方形/長方形 72">
          <a:extLst>
            <a:ext uri="{FF2B5EF4-FFF2-40B4-BE49-F238E27FC236}">
              <a16:creationId xmlns:a16="http://schemas.microsoft.com/office/drawing/2014/main" id="{DA25BDA4-9456-4181-B2DA-0B396662130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74" name="正方形/長方形 73">
          <a:extLst>
            <a:ext uri="{FF2B5EF4-FFF2-40B4-BE49-F238E27FC236}">
              <a16:creationId xmlns:a16="http://schemas.microsoft.com/office/drawing/2014/main" id="{786ED72E-7B3A-4E8C-B8AA-543A03AC18C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75" name="正方形/長方形 74">
          <a:extLst>
            <a:ext uri="{FF2B5EF4-FFF2-40B4-BE49-F238E27FC236}">
              <a16:creationId xmlns:a16="http://schemas.microsoft.com/office/drawing/2014/main" id="{D7AEC77A-D40B-49AF-9D01-233B5D3F93D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76" name="正方形/長方形 75">
          <a:extLst>
            <a:ext uri="{FF2B5EF4-FFF2-40B4-BE49-F238E27FC236}">
              <a16:creationId xmlns:a16="http://schemas.microsoft.com/office/drawing/2014/main" id="{F7268A36-624B-4C75-B46C-756386958E8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77" name="正方形/長方形 76">
          <a:extLst>
            <a:ext uri="{FF2B5EF4-FFF2-40B4-BE49-F238E27FC236}">
              <a16:creationId xmlns:a16="http://schemas.microsoft.com/office/drawing/2014/main" id="{F3D0AA3D-D4CE-42E4-89FB-9C75553DFA0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78" name="正方形/長方形 77">
          <a:extLst>
            <a:ext uri="{FF2B5EF4-FFF2-40B4-BE49-F238E27FC236}">
              <a16:creationId xmlns:a16="http://schemas.microsoft.com/office/drawing/2014/main" id="{773EF141-99AF-4401-814F-5C3802631F1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79" name="正方形/長方形 78">
          <a:extLst>
            <a:ext uri="{FF2B5EF4-FFF2-40B4-BE49-F238E27FC236}">
              <a16:creationId xmlns:a16="http://schemas.microsoft.com/office/drawing/2014/main" id="{941C3AD1-D330-4F79-B1D0-AA541AE5963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80" name="正方形/長方形 79">
          <a:extLst>
            <a:ext uri="{FF2B5EF4-FFF2-40B4-BE49-F238E27FC236}">
              <a16:creationId xmlns:a16="http://schemas.microsoft.com/office/drawing/2014/main" id="{1AFDAE1C-3282-4E69-A948-D976BEBC932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81" name="正方形/長方形 80">
          <a:extLst>
            <a:ext uri="{FF2B5EF4-FFF2-40B4-BE49-F238E27FC236}">
              <a16:creationId xmlns:a16="http://schemas.microsoft.com/office/drawing/2014/main" id="{74213EFD-F7AF-42A0-A14D-95F0770D5FC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82" name="正方形/長方形 81">
          <a:extLst>
            <a:ext uri="{FF2B5EF4-FFF2-40B4-BE49-F238E27FC236}">
              <a16:creationId xmlns:a16="http://schemas.microsoft.com/office/drawing/2014/main" id="{2CC16E21-EAEC-43E2-8373-778314009B1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83" name="正方形/長方形 82">
          <a:extLst>
            <a:ext uri="{FF2B5EF4-FFF2-40B4-BE49-F238E27FC236}">
              <a16:creationId xmlns:a16="http://schemas.microsoft.com/office/drawing/2014/main" id="{6E48619B-5173-4DE7-916B-0F23B189EEA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84" name="正方形/長方形 83">
          <a:extLst>
            <a:ext uri="{FF2B5EF4-FFF2-40B4-BE49-F238E27FC236}">
              <a16:creationId xmlns:a16="http://schemas.microsoft.com/office/drawing/2014/main" id="{73F203B4-7507-445B-86F8-0A626A5FD22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85" name="正方形/長方形 84">
          <a:extLst>
            <a:ext uri="{FF2B5EF4-FFF2-40B4-BE49-F238E27FC236}">
              <a16:creationId xmlns:a16="http://schemas.microsoft.com/office/drawing/2014/main" id="{47D6A84A-28D9-441D-BF62-57EF6857E96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86" name="正方形/長方形 85">
          <a:extLst>
            <a:ext uri="{FF2B5EF4-FFF2-40B4-BE49-F238E27FC236}">
              <a16:creationId xmlns:a16="http://schemas.microsoft.com/office/drawing/2014/main" id="{63C2D199-DF21-491D-AD84-0F8BD4613D7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87" name="正方形/長方形 86">
          <a:extLst>
            <a:ext uri="{FF2B5EF4-FFF2-40B4-BE49-F238E27FC236}">
              <a16:creationId xmlns:a16="http://schemas.microsoft.com/office/drawing/2014/main" id="{6FDD36F6-3BE8-4B82-A7D0-ADBF2B1AF37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88" name="正方形/長方形 87">
          <a:extLst>
            <a:ext uri="{FF2B5EF4-FFF2-40B4-BE49-F238E27FC236}">
              <a16:creationId xmlns:a16="http://schemas.microsoft.com/office/drawing/2014/main" id="{E18C9E1E-F3E2-45C4-81B0-86E02EB6D69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89" name="正方形/長方形 88">
          <a:extLst>
            <a:ext uri="{FF2B5EF4-FFF2-40B4-BE49-F238E27FC236}">
              <a16:creationId xmlns:a16="http://schemas.microsoft.com/office/drawing/2014/main" id="{DD9F9032-259D-4803-8C69-08ED3B760CD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90" name="正方形/長方形 89">
          <a:extLst>
            <a:ext uri="{FF2B5EF4-FFF2-40B4-BE49-F238E27FC236}">
              <a16:creationId xmlns:a16="http://schemas.microsoft.com/office/drawing/2014/main" id="{69EAAA2E-0A32-423A-89A5-E04B1AC8C78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91" name="正方形/長方形 90">
          <a:extLst>
            <a:ext uri="{FF2B5EF4-FFF2-40B4-BE49-F238E27FC236}">
              <a16:creationId xmlns:a16="http://schemas.microsoft.com/office/drawing/2014/main" id="{A763A46C-7934-46EB-AF82-CD84DEED948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92" name="正方形/長方形 91">
          <a:extLst>
            <a:ext uri="{FF2B5EF4-FFF2-40B4-BE49-F238E27FC236}">
              <a16:creationId xmlns:a16="http://schemas.microsoft.com/office/drawing/2014/main" id="{BD7F6CDE-C0F7-429C-807E-52909BDB4C1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93" name="正方形/長方形 92">
          <a:extLst>
            <a:ext uri="{FF2B5EF4-FFF2-40B4-BE49-F238E27FC236}">
              <a16:creationId xmlns:a16="http://schemas.microsoft.com/office/drawing/2014/main" id="{2B0DCCE7-14E8-4A55-A6E2-8934C7CB3299}"/>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94" name="正方形/長方形 93">
          <a:extLst>
            <a:ext uri="{FF2B5EF4-FFF2-40B4-BE49-F238E27FC236}">
              <a16:creationId xmlns:a16="http://schemas.microsoft.com/office/drawing/2014/main" id="{161FB34D-AC71-48D8-9497-CA03DDD8520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95" name="正方形/長方形 94">
          <a:extLst>
            <a:ext uri="{FF2B5EF4-FFF2-40B4-BE49-F238E27FC236}">
              <a16:creationId xmlns:a16="http://schemas.microsoft.com/office/drawing/2014/main" id="{4FA73745-093D-433B-BAD2-80108C43C9D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96" name="正方形/長方形 95">
          <a:extLst>
            <a:ext uri="{FF2B5EF4-FFF2-40B4-BE49-F238E27FC236}">
              <a16:creationId xmlns:a16="http://schemas.microsoft.com/office/drawing/2014/main" id="{A420FD2E-D9E6-497D-B46B-4D9028EA173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97" name="正方形/長方形 96">
          <a:extLst>
            <a:ext uri="{FF2B5EF4-FFF2-40B4-BE49-F238E27FC236}">
              <a16:creationId xmlns:a16="http://schemas.microsoft.com/office/drawing/2014/main" id="{677B7D34-C61D-4DAB-B84D-00187E20EA7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98" name="正方形/長方形 97">
          <a:extLst>
            <a:ext uri="{FF2B5EF4-FFF2-40B4-BE49-F238E27FC236}">
              <a16:creationId xmlns:a16="http://schemas.microsoft.com/office/drawing/2014/main" id="{B3286BD5-A83B-4799-AFC7-DE1E89CA1B7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99" name="正方形/長方形 98">
          <a:extLst>
            <a:ext uri="{FF2B5EF4-FFF2-40B4-BE49-F238E27FC236}">
              <a16:creationId xmlns:a16="http://schemas.microsoft.com/office/drawing/2014/main" id="{5AF3D29B-641A-48BD-80EF-7593C242EF3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00" name="正方形/長方形 99">
          <a:extLst>
            <a:ext uri="{FF2B5EF4-FFF2-40B4-BE49-F238E27FC236}">
              <a16:creationId xmlns:a16="http://schemas.microsoft.com/office/drawing/2014/main" id="{956C08BF-204B-45AA-9BDD-5FC373F84AE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01" name="正方形/長方形 100">
          <a:extLst>
            <a:ext uri="{FF2B5EF4-FFF2-40B4-BE49-F238E27FC236}">
              <a16:creationId xmlns:a16="http://schemas.microsoft.com/office/drawing/2014/main" id="{0DEA8075-4E69-45DF-A66A-ABF06D97072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02" name="正方形/長方形 101">
          <a:extLst>
            <a:ext uri="{FF2B5EF4-FFF2-40B4-BE49-F238E27FC236}">
              <a16:creationId xmlns:a16="http://schemas.microsoft.com/office/drawing/2014/main" id="{8EBE7579-290D-472D-BADA-CD6CE41EA93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03" name="正方形/長方形 102">
          <a:extLst>
            <a:ext uri="{FF2B5EF4-FFF2-40B4-BE49-F238E27FC236}">
              <a16:creationId xmlns:a16="http://schemas.microsoft.com/office/drawing/2014/main" id="{DE73A813-4EE8-4A25-BE74-FF16242058D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04" name="正方形/長方形 103">
          <a:extLst>
            <a:ext uri="{FF2B5EF4-FFF2-40B4-BE49-F238E27FC236}">
              <a16:creationId xmlns:a16="http://schemas.microsoft.com/office/drawing/2014/main" id="{9282BEAC-A3AC-4118-9B67-DA989C7AC89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05" name="正方形/長方形 104">
          <a:extLst>
            <a:ext uri="{FF2B5EF4-FFF2-40B4-BE49-F238E27FC236}">
              <a16:creationId xmlns:a16="http://schemas.microsoft.com/office/drawing/2014/main" id="{C8C00713-00AC-4886-ADF1-79435376339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06" name="正方形/長方形 105">
          <a:extLst>
            <a:ext uri="{FF2B5EF4-FFF2-40B4-BE49-F238E27FC236}">
              <a16:creationId xmlns:a16="http://schemas.microsoft.com/office/drawing/2014/main" id="{1AAC3666-B67A-4B18-8068-24C8B9E5363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07" name="正方形/長方形 106">
          <a:extLst>
            <a:ext uri="{FF2B5EF4-FFF2-40B4-BE49-F238E27FC236}">
              <a16:creationId xmlns:a16="http://schemas.microsoft.com/office/drawing/2014/main" id="{21A7033D-6AE7-4DE7-89A7-0C4A077EA63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08" name="正方形/長方形 107">
          <a:extLst>
            <a:ext uri="{FF2B5EF4-FFF2-40B4-BE49-F238E27FC236}">
              <a16:creationId xmlns:a16="http://schemas.microsoft.com/office/drawing/2014/main" id="{3B7F514C-1AA9-44F0-89E6-981540C981E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09" name="正方形/長方形 108">
          <a:extLst>
            <a:ext uri="{FF2B5EF4-FFF2-40B4-BE49-F238E27FC236}">
              <a16:creationId xmlns:a16="http://schemas.microsoft.com/office/drawing/2014/main" id="{648A85F8-1058-4766-B6C5-FD4DE23E959D}"/>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110" name="正方形/長方形 109">
          <a:extLst>
            <a:ext uri="{FF2B5EF4-FFF2-40B4-BE49-F238E27FC236}">
              <a16:creationId xmlns:a16="http://schemas.microsoft.com/office/drawing/2014/main" id="{F28D3CAA-7B78-4DB2-9022-5D365D5676E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11" name="正方形/長方形 110">
          <a:extLst>
            <a:ext uri="{FF2B5EF4-FFF2-40B4-BE49-F238E27FC236}">
              <a16:creationId xmlns:a16="http://schemas.microsoft.com/office/drawing/2014/main" id="{2F1DE508-F125-4E1D-B635-0CB1CCB6955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12" name="正方形/長方形 111">
          <a:extLst>
            <a:ext uri="{FF2B5EF4-FFF2-40B4-BE49-F238E27FC236}">
              <a16:creationId xmlns:a16="http://schemas.microsoft.com/office/drawing/2014/main" id="{55BFD508-C2FA-4875-B20F-AB710EA1681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13" name="正方形/長方形 112">
          <a:extLst>
            <a:ext uri="{FF2B5EF4-FFF2-40B4-BE49-F238E27FC236}">
              <a16:creationId xmlns:a16="http://schemas.microsoft.com/office/drawing/2014/main" id="{E59D2FCE-4DCD-460A-B0B2-ADDA4475C7B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14" name="正方形/長方形 113">
          <a:extLst>
            <a:ext uri="{FF2B5EF4-FFF2-40B4-BE49-F238E27FC236}">
              <a16:creationId xmlns:a16="http://schemas.microsoft.com/office/drawing/2014/main" id="{8451E996-FEE1-41E1-A75E-B4FBEC84E4E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15" name="正方形/長方形 114">
          <a:extLst>
            <a:ext uri="{FF2B5EF4-FFF2-40B4-BE49-F238E27FC236}">
              <a16:creationId xmlns:a16="http://schemas.microsoft.com/office/drawing/2014/main" id="{B6B2E351-DF00-4063-90FB-667E16973D9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16" name="正方形/長方形 115">
          <a:extLst>
            <a:ext uri="{FF2B5EF4-FFF2-40B4-BE49-F238E27FC236}">
              <a16:creationId xmlns:a16="http://schemas.microsoft.com/office/drawing/2014/main" id="{289B90BD-A1FC-4D9F-8ED2-C9479F17B62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17" name="正方形/長方形 116">
          <a:extLst>
            <a:ext uri="{FF2B5EF4-FFF2-40B4-BE49-F238E27FC236}">
              <a16:creationId xmlns:a16="http://schemas.microsoft.com/office/drawing/2014/main" id="{89B4FC1D-45D6-4EB8-9EE5-000F27EE93BE}"/>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118" name="正方形/長方形 117">
          <a:extLst>
            <a:ext uri="{FF2B5EF4-FFF2-40B4-BE49-F238E27FC236}">
              <a16:creationId xmlns:a16="http://schemas.microsoft.com/office/drawing/2014/main" id="{4077B566-EA9C-4FCE-8620-213547CA656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119" name="正方形/長方形 118">
          <a:extLst>
            <a:ext uri="{FF2B5EF4-FFF2-40B4-BE49-F238E27FC236}">
              <a16:creationId xmlns:a16="http://schemas.microsoft.com/office/drawing/2014/main" id="{48BFB806-6DE0-47DF-8663-DD402BEC17A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120" name="正方形/長方形 119">
          <a:extLst>
            <a:ext uri="{FF2B5EF4-FFF2-40B4-BE49-F238E27FC236}">
              <a16:creationId xmlns:a16="http://schemas.microsoft.com/office/drawing/2014/main" id="{A34142AC-80D1-4091-A56E-D82029E233E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121" name="正方形/長方形 120">
          <a:extLst>
            <a:ext uri="{FF2B5EF4-FFF2-40B4-BE49-F238E27FC236}">
              <a16:creationId xmlns:a16="http://schemas.microsoft.com/office/drawing/2014/main" id="{559A1560-F43D-4D22-8BFC-7A0FB686E37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122" name="正方形/長方形 121">
          <a:extLst>
            <a:ext uri="{FF2B5EF4-FFF2-40B4-BE49-F238E27FC236}">
              <a16:creationId xmlns:a16="http://schemas.microsoft.com/office/drawing/2014/main" id="{E98E5A40-D187-4636-B860-9FA547A1115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123" name="正方形/長方形 122">
          <a:extLst>
            <a:ext uri="{FF2B5EF4-FFF2-40B4-BE49-F238E27FC236}">
              <a16:creationId xmlns:a16="http://schemas.microsoft.com/office/drawing/2014/main" id="{6F724A7A-3F0B-43B9-A485-F60CEE80F85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124" name="正方形/長方形 123">
          <a:extLst>
            <a:ext uri="{FF2B5EF4-FFF2-40B4-BE49-F238E27FC236}">
              <a16:creationId xmlns:a16="http://schemas.microsoft.com/office/drawing/2014/main" id="{1A0DB717-9267-43D3-B5D2-336329A0F54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25" name="正方形/長方形 124">
          <a:extLst>
            <a:ext uri="{FF2B5EF4-FFF2-40B4-BE49-F238E27FC236}">
              <a16:creationId xmlns:a16="http://schemas.microsoft.com/office/drawing/2014/main" id="{2D9FFD4D-0D08-4A4F-8194-286EBF3F5C1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26" name="正方形/長方形 125">
          <a:extLst>
            <a:ext uri="{FF2B5EF4-FFF2-40B4-BE49-F238E27FC236}">
              <a16:creationId xmlns:a16="http://schemas.microsoft.com/office/drawing/2014/main" id="{AD57A142-C98C-4E3A-AC27-4EFDF1B6B4D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127" name="正方形/長方形 126">
          <a:extLst>
            <a:ext uri="{FF2B5EF4-FFF2-40B4-BE49-F238E27FC236}">
              <a16:creationId xmlns:a16="http://schemas.microsoft.com/office/drawing/2014/main" id="{E4761E49-9808-449E-B512-B40E4071BB2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128" name="正方形/長方形 127">
          <a:extLst>
            <a:ext uri="{FF2B5EF4-FFF2-40B4-BE49-F238E27FC236}">
              <a16:creationId xmlns:a16="http://schemas.microsoft.com/office/drawing/2014/main" id="{45A16C05-22A3-49A0-ACC0-2609478720B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129" name="正方形/長方形 128">
          <a:extLst>
            <a:ext uri="{FF2B5EF4-FFF2-40B4-BE49-F238E27FC236}">
              <a16:creationId xmlns:a16="http://schemas.microsoft.com/office/drawing/2014/main" id="{667D9CB6-6454-4ADB-AAA7-0CCAF7F5A63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130" name="正方形/長方形 129">
          <a:extLst>
            <a:ext uri="{FF2B5EF4-FFF2-40B4-BE49-F238E27FC236}">
              <a16:creationId xmlns:a16="http://schemas.microsoft.com/office/drawing/2014/main" id="{C41AE2C9-C441-4444-812F-FF92C578562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131" name="正方形/長方形 130">
          <a:extLst>
            <a:ext uri="{FF2B5EF4-FFF2-40B4-BE49-F238E27FC236}">
              <a16:creationId xmlns:a16="http://schemas.microsoft.com/office/drawing/2014/main" id="{C4FFD76B-45F6-4D1E-94C5-387E0C9CA87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132" name="正方形/長方形 131">
          <a:extLst>
            <a:ext uri="{FF2B5EF4-FFF2-40B4-BE49-F238E27FC236}">
              <a16:creationId xmlns:a16="http://schemas.microsoft.com/office/drawing/2014/main" id="{64C075EF-225B-4C27-9DD0-5E6DB41D8E2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33" name="正方形/長方形 132">
          <a:extLst>
            <a:ext uri="{FF2B5EF4-FFF2-40B4-BE49-F238E27FC236}">
              <a16:creationId xmlns:a16="http://schemas.microsoft.com/office/drawing/2014/main" id="{A43FA186-4441-460B-BCA0-3903AE1CDAC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134" name="正方形/長方形 133">
          <a:extLst>
            <a:ext uri="{FF2B5EF4-FFF2-40B4-BE49-F238E27FC236}">
              <a16:creationId xmlns:a16="http://schemas.microsoft.com/office/drawing/2014/main" id="{0B475C66-A988-4AC6-91C7-9B8F637D697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135" name="正方形/長方形 134">
          <a:extLst>
            <a:ext uri="{FF2B5EF4-FFF2-40B4-BE49-F238E27FC236}">
              <a16:creationId xmlns:a16="http://schemas.microsoft.com/office/drawing/2014/main" id="{33F4B3CB-1D08-4F3D-A87A-737063C8B7E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136" name="正方形/長方形 135">
          <a:extLst>
            <a:ext uri="{FF2B5EF4-FFF2-40B4-BE49-F238E27FC236}">
              <a16:creationId xmlns:a16="http://schemas.microsoft.com/office/drawing/2014/main" id="{83BE0D3F-3487-4F3D-ABC6-654AB2B8CA9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137" name="正方形/長方形 136">
          <a:extLst>
            <a:ext uri="{FF2B5EF4-FFF2-40B4-BE49-F238E27FC236}">
              <a16:creationId xmlns:a16="http://schemas.microsoft.com/office/drawing/2014/main" id="{32986F1A-A68E-451D-B236-487F674E916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138" name="正方形/長方形 137">
          <a:extLst>
            <a:ext uri="{FF2B5EF4-FFF2-40B4-BE49-F238E27FC236}">
              <a16:creationId xmlns:a16="http://schemas.microsoft.com/office/drawing/2014/main" id="{7B159411-1AE4-4475-9012-79D54F7A1F7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139" name="正方形/長方形 138">
          <a:extLst>
            <a:ext uri="{FF2B5EF4-FFF2-40B4-BE49-F238E27FC236}">
              <a16:creationId xmlns:a16="http://schemas.microsoft.com/office/drawing/2014/main" id="{80D8F0B9-5DBF-4C83-AAFD-7A44D07605E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140" name="正方形/長方形 139">
          <a:extLst>
            <a:ext uri="{FF2B5EF4-FFF2-40B4-BE49-F238E27FC236}">
              <a16:creationId xmlns:a16="http://schemas.microsoft.com/office/drawing/2014/main" id="{AA4DEBEE-EF07-4719-B0F5-61813BD0610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141" name="正方形/長方形 140">
          <a:extLst>
            <a:ext uri="{FF2B5EF4-FFF2-40B4-BE49-F238E27FC236}">
              <a16:creationId xmlns:a16="http://schemas.microsoft.com/office/drawing/2014/main" id="{7406FA19-49FD-47D1-9F62-6421024E96C5}"/>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142" name="正方形/長方形 141">
          <a:extLst>
            <a:ext uri="{FF2B5EF4-FFF2-40B4-BE49-F238E27FC236}">
              <a16:creationId xmlns:a16="http://schemas.microsoft.com/office/drawing/2014/main" id="{D7ADF884-3F39-40D1-82F8-B5EB72A3BDC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143" name="正方形/長方形 142">
          <a:extLst>
            <a:ext uri="{FF2B5EF4-FFF2-40B4-BE49-F238E27FC236}">
              <a16:creationId xmlns:a16="http://schemas.microsoft.com/office/drawing/2014/main" id="{2BA76716-2AAC-40FC-9992-2C539B81C88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144" name="正方形/長方形 143">
          <a:extLst>
            <a:ext uri="{FF2B5EF4-FFF2-40B4-BE49-F238E27FC236}">
              <a16:creationId xmlns:a16="http://schemas.microsoft.com/office/drawing/2014/main" id="{FCAF06D2-1F91-460B-A30F-A0C57057DB5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145" name="正方形/長方形 144">
          <a:extLst>
            <a:ext uri="{FF2B5EF4-FFF2-40B4-BE49-F238E27FC236}">
              <a16:creationId xmlns:a16="http://schemas.microsoft.com/office/drawing/2014/main" id="{F7EFEFB9-365B-4675-A7E5-00A45E6FC87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146" name="正方形/長方形 145">
          <a:extLst>
            <a:ext uri="{FF2B5EF4-FFF2-40B4-BE49-F238E27FC236}">
              <a16:creationId xmlns:a16="http://schemas.microsoft.com/office/drawing/2014/main" id="{31F40890-4BF5-4FA6-887D-9375009D461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147" name="正方形/長方形 146">
          <a:extLst>
            <a:ext uri="{FF2B5EF4-FFF2-40B4-BE49-F238E27FC236}">
              <a16:creationId xmlns:a16="http://schemas.microsoft.com/office/drawing/2014/main" id="{3310A259-A378-4F2E-A3E6-879B1F3B59B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148" name="正方形/長方形 147">
          <a:extLst>
            <a:ext uri="{FF2B5EF4-FFF2-40B4-BE49-F238E27FC236}">
              <a16:creationId xmlns:a16="http://schemas.microsoft.com/office/drawing/2014/main" id="{796D4A25-4DE6-44FA-9965-F16472ECE04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149" name="正方形/長方形 148">
          <a:extLst>
            <a:ext uri="{FF2B5EF4-FFF2-40B4-BE49-F238E27FC236}">
              <a16:creationId xmlns:a16="http://schemas.microsoft.com/office/drawing/2014/main" id="{79BE2DDE-EC49-4D51-8575-3046766BA03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50" name="正方形/長方形 149">
          <a:extLst>
            <a:ext uri="{FF2B5EF4-FFF2-40B4-BE49-F238E27FC236}">
              <a16:creationId xmlns:a16="http://schemas.microsoft.com/office/drawing/2014/main" id="{34B90ED5-686B-45F6-A093-D526D331342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51" name="正方形/長方形 150">
          <a:extLst>
            <a:ext uri="{FF2B5EF4-FFF2-40B4-BE49-F238E27FC236}">
              <a16:creationId xmlns:a16="http://schemas.microsoft.com/office/drawing/2014/main" id="{CBF09331-5FEC-4D46-97B7-0C69882BC10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52" name="テキスト ボックス 151">
          <a:extLst>
            <a:ext uri="{FF2B5EF4-FFF2-40B4-BE49-F238E27FC236}">
              <a16:creationId xmlns:a16="http://schemas.microsoft.com/office/drawing/2014/main" id="{2DBEC32E-BB15-4693-9E7B-C049B348532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3C7A2E1-599C-41C2-BE0C-A4D3187B1A0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B8FBB63-9974-4B03-AFE3-12BEF7C4C53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493194-620A-46BE-BD44-DF440FC8845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B1F84A5-A088-425C-960D-A5394B27607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906AA8-01F8-4FA6-B7DC-8210E041C23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F4E64AE-EA25-4ECD-B80A-914362E58D8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E735A7D-2649-4AEB-90FC-9CEF06A894F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DA52D64-6776-491E-87CB-A82513C329B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CF2A436-2B41-4499-9BCB-512ADCD66BC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008E0DA-9ECB-4733-820A-FD413694FD0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111,648
108,502
196.87
55,179,232
52,658,201
2,351,087
25,831,868
53,707,806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0A6FB47-DAAF-4146-A105-69DC09712C3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A3D0CA5-6D0E-4B54-9AB1-A531B2CF087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291B9AB-DE7E-46BE-9007-A501F1F504D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483A37A-0ACD-430D-AD0C-6394AD668CC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521848F-A1E3-48CC-9685-66C2F58223F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C648979-9CF9-4E8B-B2F0-14DCD96E247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A4244073-F55E-40AD-92C2-FC08B70CAB6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C3F89891-EF7F-4C0F-8212-1010EE59D2F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a:extLst>
            <a:ext uri="{FF2B5EF4-FFF2-40B4-BE49-F238E27FC236}">
              <a16:creationId xmlns:a16="http://schemas.microsoft.com/office/drawing/2014/main" id="{C0672CD4-3167-4522-830F-E0387A7EBB0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CF11C151-0B4C-48E3-9A78-8F368B3E64B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2" name="正方形/長方形 21">
          <a:extLst>
            <a:ext uri="{FF2B5EF4-FFF2-40B4-BE49-F238E27FC236}">
              <a16:creationId xmlns:a16="http://schemas.microsoft.com/office/drawing/2014/main" id="{B58A65A4-85DE-48A2-9572-1F32D9A37D8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23" name="正方形/長方形 22">
          <a:extLst>
            <a:ext uri="{FF2B5EF4-FFF2-40B4-BE49-F238E27FC236}">
              <a16:creationId xmlns:a16="http://schemas.microsoft.com/office/drawing/2014/main" id="{1F2C02E2-1F86-42C9-83EF-CDA965EA678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24" name="正方形/長方形 23">
          <a:extLst>
            <a:ext uri="{FF2B5EF4-FFF2-40B4-BE49-F238E27FC236}">
              <a16:creationId xmlns:a16="http://schemas.microsoft.com/office/drawing/2014/main" id="{A9138121-B5A7-434F-9C06-89DBD41DAE2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25" name="正方形/長方形 24">
          <a:extLst>
            <a:ext uri="{FF2B5EF4-FFF2-40B4-BE49-F238E27FC236}">
              <a16:creationId xmlns:a16="http://schemas.microsoft.com/office/drawing/2014/main" id="{36A9F756-948B-413F-9235-FE312A0C475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26" name="正方形/長方形 25">
          <a:extLst>
            <a:ext uri="{FF2B5EF4-FFF2-40B4-BE49-F238E27FC236}">
              <a16:creationId xmlns:a16="http://schemas.microsoft.com/office/drawing/2014/main" id="{410CF2E6-AF1A-48C6-8F65-F1A6438C4B9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27" name="正方形/長方形 26">
          <a:extLst>
            <a:ext uri="{FF2B5EF4-FFF2-40B4-BE49-F238E27FC236}">
              <a16:creationId xmlns:a16="http://schemas.microsoft.com/office/drawing/2014/main" id="{14AFB07C-A4F3-43F6-95F2-47933E5D2C2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28" name="正方形/長方形 27">
          <a:extLst>
            <a:ext uri="{FF2B5EF4-FFF2-40B4-BE49-F238E27FC236}">
              <a16:creationId xmlns:a16="http://schemas.microsoft.com/office/drawing/2014/main" id="{560C3943-E602-4B6A-84DD-5A3E3C9D9E5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9" name="正方形/長方形 28">
          <a:extLst>
            <a:ext uri="{FF2B5EF4-FFF2-40B4-BE49-F238E27FC236}">
              <a16:creationId xmlns:a16="http://schemas.microsoft.com/office/drawing/2014/main" id="{0C400DF9-4D89-447A-AF9B-DDDF46B6A4C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30" name="正方形/長方形 29">
          <a:extLst>
            <a:ext uri="{FF2B5EF4-FFF2-40B4-BE49-F238E27FC236}">
              <a16:creationId xmlns:a16="http://schemas.microsoft.com/office/drawing/2014/main" id="{40FEBC07-6C19-4042-93FF-0697E1160EC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31" name="正方形/長方形 30">
          <a:extLst>
            <a:ext uri="{FF2B5EF4-FFF2-40B4-BE49-F238E27FC236}">
              <a16:creationId xmlns:a16="http://schemas.microsoft.com/office/drawing/2014/main" id="{2EF0A44B-55D6-4E61-A0DB-7CE735B47B8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32" name="正方形/長方形 31">
          <a:extLst>
            <a:ext uri="{FF2B5EF4-FFF2-40B4-BE49-F238E27FC236}">
              <a16:creationId xmlns:a16="http://schemas.microsoft.com/office/drawing/2014/main" id="{78F0C53E-7816-4C74-AFE4-2F6B77CDFD6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33" name="正方形/長方形 32">
          <a:extLst>
            <a:ext uri="{FF2B5EF4-FFF2-40B4-BE49-F238E27FC236}">
              <a16:creationId xmlns:a16="http://schemas.microsoft.com/office/drawing/2014/main" id="{A1E44037-E2C3-4A87-AED3-D0F29EF5007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34" name="正方形/長方形 33">
          <a:extLst>
            <a:ext uri="{FF2B5EF4-FFF2-40B4-BE49-F238E27FC236}">
              <a16:creationId xmlns:a16="http://schemas.microsoft.com/office/drawing/2014/main" id="{B545AFF7-0792-402A-A032-56CA8C23AFB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35" name="正方形/長方形 34">
          <a:extLst>
            <a:ext uri="{FF2B5EF4-FFF2-40B4-BE49-F238E27FC236}">
              <a16:creationId xmlns:a16="http://schemas.microsoft.com/office/drawing/2014/main" id="{080BB67C-DD28-41E6-801A-DC0E9C02C77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36" name="正方形/長方形 35">
          <a:extLst>
            <a:ext uri="{FF2B5EF4-FFF2-40B4-BE49-F238E27FC236}">
              <a16:creationId xmlns:a16="http://schemas.microsoft.com/office/drawing/2014/main" id="{620BDC6F-4C50-42C6-909A-98A084369AB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7" name="正方形/長方形 36">
          <a:extLst>
            <a:ext uri="{FF2B5EF4-FFF2-40B4-BE49-F238E27FC236}">
              <a16:creationId xmlns:a16="http://schemas.microsoft.com/office/drawing/2014/main" id="{2177E0B5-3048-45BF-A6F6-848B5F7C75EC}"/>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8" name="正方形/長方形 37">
          <a:extLst>
            <a:ext uri="{FF2B5EF4-FFF2-40B4-BE49-F238E27FC236}">
              <a16:creationId xmlns:a16="http://schemas.microsoft.com/office/drawing/2014/main" id="{0C93C7CD-B62A-41D4-85FD-F3642EAECD7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39" name="正方形/長方形 38">
          <a:extLst>
            <a:ext uri="{FF2B5EF4-FFF2-40B4-BE49-F238E27FC236}">
              <a16:creationId xmlns:a16="http://schemas.microsoft.com/office/drawing/2014/main" id="{E98F7F5B-A3C9-4A0E-A1AC-A36C23A2091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40" name="正方形/長方形 39">
          <a:extLst>
            <a:ext uri="{FF2B5EF4-FFF2-40B4-BE49-F238E27FC236}">
              <a16:creationId xmlns:a16="http://schemas.microsoft.com/office/drawing/2014/main" id="{360AC10D-7AB2-469B-AA91-C5BC862001C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41" name="正方形/長方形 40">
          <a:extLst>
            <a:ext uri="{FF2B5EF4-FFF2-40B4-BE49-F238E27FC236}">
              <a16:creationId xmlns:a16="http://schemas.microsoft.com/office/drawing/2014/main" id="{7A4FB62F-C602-4C05-A362-329AB344DB3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42" name="正方形/長方形 41">
          <a:extLst>
            <a:ext uri="{FF2B5EF4-FFF2-40B4-BE49-F238E27FC236}">
              <a16:creationId xmlns:a16="http://schemas.microsoft.com/office/drawing/2014/main" id="{A2760BF0-6A14-4DDA-9D59-F54865AE9B3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43" name="正方形/長方形 42">
          <a:extLst>
            <a:ext uri="{FF2B5EF4-FFF2-40B4-BE49-F238E27FC236}">
              <a16:creationId xmlns:a16="http://schemas.microsoft.com/office/drawing/2014/main" id="{55BF0287-724C-493E-A606-E9F622D43DC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44" name="正方形/長方形 43">
          <a:extLst>
            <a:ext uri="{FF2B5EF4-FFF2-40B4-BE49-F238E27FC236}">
              <a16:creationId xmlns:a16="http://schemas.microsoft.com/office/drawing/2014/main" id="{24598BC3-FCDA-43FC-BA62-1BBE7704B26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5" name="正方形/長方形 44">
          <a:extLst>
            <a:ext uri="{FF2B5EF4-FFF2-40B4-BE49-F238E27FC236}">
              <a16:creationId xmlns:a16="http://schemas.microsoft.com/office/drawing/2014/main" id="{70BDE835-F31E-4091-9E97-FB007B0DADD9}"/>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6" name="正方形/長方形 45">
          <a:extLst>
            <a:ext uri="{FF2B5EF4-FFF2-40B4-BE49-F238E27FC236}">
              <a16:creationId xmlns:a16="http://schemas.microsoft.com/office/drawing/2014/main" id="{E2D83239-1736-4986-AAB3-6D56DCB288F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47" name="正方形/長方形 46">
          <a:extLst>
            <a:ext uri="{FF2B5EF4-FFF2-40B4-BE49-F238E27FC236}">
              <a16:creationId xmlns:a16="http://schemas.microsoft.com/office/drawing/2014/main" id="{83E10FAB-6C5C-4D4F-B67D-FB64A96FC9A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48" name="正方形/長方形 47">
          <a:extLst>
            <a:ext uri="{FF2B5EF4-FFF2-40B4-BE49-F238E27FC236}">
              <a16:creationId xmlns:a16="http://schemas.microsoft.com/office/drawing/2014/main" id="{600105BF-3F68-430B-961F-5EEE4BDB8AB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49" name="正方形/長方形 48">
          <a:extLst>
            <a:ext uri="{FF2B5EF4-FFF2-40B4-BE49-F238E27FC236}">
              <a16:creationId xmlns:a16="http://schemas.microsoft.com/office/drawing/2014/main" id="{EEB577D9-73A6-43C4-BB72-A7C22EE5EA9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50" name="正方形/長方形 49">
          <a:extLst>
            <a:ext uri="{FF2B5EF4-FFF2-40B4-BE49-F238E27FC236}">
              <a16:creationId xmlns:a16="http://schemas.microsoft.com/office/drawing/2014/main" id="{93AA5C80-D3C8-4225-9828-A1BD8634296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51" name="正方形/長方形 50">
          <a:extLst>
            <a:ext uri="{FF2B5EF4-FFF2-40B4-BE49-F238E27FC236}">
              <a16:creationId xmlns:a16="http://schemas.microsoft.com/office/drawing/2014/main" id="{F92359A6-DA0C-4D4A-B8C8-ABE320CB90D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52" name="正方形/長方形 51">
          <a:extLst>
            <a:ext uri="{FF2B5EF4-FFF2-40B4-BE49-F238E27FC236}">
              <a16:creationId xmlns:a16="http://schemas.microsoft.com/office/drawing/2014/main" id="{81464E2B-E98D-4FAC-8319-5025238C380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53" name="正方形/長方形 52">
          <a:extLst>
            <a:ext uri="{FF2B5EF4-FFF2-40B4-BE49-F238E27FC236}">
              <a16:creationId xmlns:a16="http://schemas.microsoft.com/office/drawing/2014/main" id="{5CDDF368-167A-499B-83BD-2073A84D648A}"/>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54" name="正方形/長方形 53">
          <a:extLst>
            <a:ext uri="{FF2B5EF4-FFF2-40B4-BE49-F238E27FC236}">
              <a16:creationId xmlns:a16="http://schemas.microsoft.com/office/drawing/2014/main" id="{A09D297A-CD16-4245-A664-562AEF081FC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55" name="正方形/長方形 54">
          <a:extLst>
            <a:ext uri="{FF2B5EF4-FFF2-40B4-BE49-F238E27FC236}">
              <a16:creationId xmlns:a16="http://schemas.microsoft.com/office/drawing/2014/main" id="{3614A468-50AF-4ACB-B125-C3EEF61FA29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56" name="正方形/長方形 55">
          <a:extLst>
            <a:ext uri="{FF2B5EF4-FFF2-40B4-BE49-F238E27FC236}">
              <a16:creationId xmlns:a16="http://schemas.microsoft.com/office/drawing/2014/main" id="{2AF534AB-1294-457D-B773-E4575230BB8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57" name="正方形/長方形 56">
          <a:extLst>
            <a:ext uri="{FF2B5EF4-FFF2-40B4-BE49-F238E27FC236}">
              <a16:creationId xmlns:a16="http://schemas.microsoft.com/office/drawing/2014/main" id="{C0CE40CD-42E6-4E20-8384-13813DA2C3B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58" name="正方形/長方形 57">
          <a:extLst>
            <a:ext uri="{FF2B5EF4-FFF2-40B4-BE49-F238E27FC236}">
              <a16:creationId xmlns:a16="http://schemas.microsoft.com/office/drawing/2014/main" id="{916E1EE0-D9FE-432E-93C5-362AACDA671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59" name="正方形/長方形 58">
          <a:extLst>
            <a:ext uri="{FF2B5EF4-FFF2-40B4-BE49-F238E27FC236}">
              <a16:creationId xmlns:a16="http://schemas.microsoft.com/office/drawing/2014/main" id="{3997CBE3-9E41-4D5C-BA7C-87265C9A45C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60" name="正方形/長方形 59">
          <a:extLst>
            <a:ext uri="{FF2B5EF4-FFF2-40B4-BE49-F238E27FC236}">
              <a16:creationId xmlns:a16="http://schemas.microsoft.com/office/drawing/2014/main" id="{836FBCC4-A44A-4218-9959-4262C120B04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61" name="正方形/長方形 60">
          <a:extLst>
            <a:ext uri="{FF2B5EF4-FFF2-40B4-BE49-F238E27FC236}">
              <a16:creationId xmlns:a16="http://schemas.microsoft.com/office/drawing/2014/main" id="{D2223AF6-1826-468D-9F2B-05D55A6E8BB4}"/>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62" name="正方形/長方形 61">
          <a:extLst>
            <a:ext uri="{FF2B5EF4-FFF2-40B4-BE49-F238E27FC236}">
              <a16:creationId xmlns:a16="http://schemas.microsoft.com/office/drawing/2014/main" id="{6BD79876-2DB1-42BE-84EE-DF1E4A133E6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63" name="正方形/長方形 62">
          <a:extLst>
            <a:ext uri="{FF2B5EF4-FFF2-40B4-BE49-F238E27FC236}">
              <a16:creationId xmlns:a16="http://schemas.microsoft.com/office/drawing/2014/main" id="{017489B4-F593-4A4C-BE5E-12440E83EC9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64" name="正方形/長方形 63">
          <a:extLst>
            <a:ext uri="{FF2B5EF4-FFF2-40B4-BE49-F238E27FC236}">
              <a16:creationId xmlns:a16="http://schemas.microsoft.com/office/drawing/2014/main" id="{A980F67F-F716-49D0-A74B-139720A7637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65" name="正方形/長方形 64">
          <a:extLst>
            <a:ext uri="{FF2B5EF4-FFF2-40B4-BE49-F238E27FC236}">
              <a16:creationId xmlns:a16="http://schemas.microsoft.com/office/drawing/2014/main" id="{0F35E5BB-E4CE-4B1A-AF76-B8A14F20D6E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66" name="正方形/長方形 65">
          <a:extLst>
            <a:ext uri="{FF2B5EF4-FFF2-40B4-BE49-F238E27FC236}">
              <a16:creationId xmlns:a16="http://schemas.microsoft.com/office/drawing/2014/main" id="{D80287A5-234B-457F-BDB9-E1AC47A129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67" name="正方形/長方形 66">
          <a:extLst>
            <a:ext uri="{FF2B5EF4-FFF2-40B4-BE49-F238E27FC236}">
              <a16:creationId xmlns:a16="http://schemas.microsoft.com/office/drawing/2014/main" id="{739D1A59-CFCF-4843-96B4-399A18A9D30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68" name="正方形/長方形 67">
          <a:extLst>
            <a:ext uri="{FF2B5EF4-FFF2-40B4-BE49-F238E27FC236}">
              <a16:creationId xmlns:a16="http://schemas.microsoft.com/office/drawing/2014/main" id="{89050860-4DD7-4326-8CE0-EF2FF933656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69" name="正方形/長方形 68">
          <a:extLst>
            <a:ext uri="{FF2B5EF4-FFF2-40B4-BE49-F238E27FC236}">
              <a16:creationId xmlns:a16="http://schemas.microsoft.com/office/drawing/2014/main" id="{CAA44C8C-6C71-4F55-9167-F5103468C4F7}"/>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70" name="正方形/長方形 69">
          <a:extLst>
            <a:ext uri="{FF2B5EF4-FFF2-40B4-BE49-F238E27FC236}">
              <a16:creationId xmlns:a16="http://schemas.microsoft.com/office/drawing/2014/main" id="{FFC2D488-886B-4D84-902C-F97089D6B9B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71" name="正方形/長方形 70">
          <a:extLst>
            <a:ext uri="{FF2B5EF4-FFF2-40B4-BE49-F238E27FC236}">
              <a16:creationId xmlns:a16="http://schemas.microsoft.com/office/drawing/2014/main" id="{A9661354-79F2-4591-9CB9-03A5B610A75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72" name="正方形/長方形 71">
          <a:extLst>
            <a:ext uri="{FF2B5EF4-FFF2-40B4-BE49-F238E27FC236}">
              <a16:creationId xmlns:a16="http://schemas.microsoft.com/office/drawing/2014/main" id="{81D33F6D-932B-4335-9645-03BCA7F4673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73" name="正方形/長方形 72">
          <a:extLst>
            <a:ext uri="{FF2B5EF4-FFF2-40B4-BE49-F238E27FC236}">
              <a16:creationId xmlns:a16="http://schemas.microsoft.com/office/drawing/2014/main" id="{EEB84E06-1EEC-46D4-A749-D1382D4F325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74" name="正方形/長方形 73">
          <a:extLst>
            <a:ext uri="{FF2B5EF4-FFF2-40B4-BE49-F238E27FC236}">
              <a16:creationId xmlns:a16="http://schemas.microsoft.com/office/drawing/2014/main" id="{0236FCB0-5219-4A4A-8A86-8538A65A21E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75" name="正方形/長方形 74">
          <a:extLst>
            <a:ext uri="{FF2B5EF4-FFF2-40B4-BE49-F238E27FC236}">
              <a16:creationId xmlns:a16="http://schemas.microsoft.com/office/drawing/2014/main" id="{33524CDE-3DA9-4C9D-B24A-7800700AAF4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76" name="正方形/長方形 75">
          <a:extLst>
            <a:ext uri="{FF2B5EF4-FFF2-40B4-BE49-F238E27FC236}">
              <a16:creationId xmlns:a16="http://schemas.microsoft.com/office/drawing/2014/main" id="{3EB1DEAD-0BDC-4CCD-AB37-F62AA66F4B5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77" name="正方形/長方形 76">
          <a:extLst>
            <a:ext uri="{FF2B5EF4-FFF2-40B4-BE49-F238E27FC236}">
              <a16:creationId xmlns:a16="http://schemas.microsoft.com/office/drawing/2014/main" id="{9CF9442C-961E-4353-A9C4-681EE54DD0D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78" name="正方形/長方形 77">
          <a:extLst>
            <a:ext uri="{FF2B5EF4-FFF2-40B4-BE49-F238E27FC236}">
              <a16:creationId xmlns:a16="http://schemas.microsoft.com/office/drawing/2014/main" id="{1197DD5F-62C7-4105-86D2-C238964CCE7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79" name="正方形/長方形 78">
          <a:extLst>
            <a:ext uri="{FF2B5EF4-FFF2-40B4-BE49-F238E27FC236}">
              <a16:creationId xmlns:a16="http://schemas.microsoft.com/office/drawing/2014/main" id="{F4E5295E-C0F9-4469-B5AC-C48F273C6EB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80" name="正方形/長方形 79">
          <a:extLst>
            <a:ext uri="{FF2B5EF4-FFF2-40B4-BE49-F238E27FC236}">
              <a16:creationId xmlns:a16="http://schemas.microsoft.com/office/drawing/2014/main" id="{47A91444-E8C3-46AD-956A-568AA2CF055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81" name="正方形/長方形 80">
          <a:extLst>
            <a:ext uri="{FF2B5EF4-FFF2-40B4-BE49-F238E27FC236}">
              <a16:creationId xmlns:a16="http://schemas.microsoft.com/office/drawing/2014/main" id="{D67DEA2F-0183-4D0F-B6C0-A2F24AE6DA1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82" name="正方形/長方形 81">
          <a:extLst>
            <a:ext uri="{FF2B5EF4-FFF2-40B4-BE49-F238E27FC236}">
              <a16:creationId xmlns:a16="http://schemas.microsoft.com/office/drawing/2014/main" id="{917C31DF-552F-432B-A998-D7658E136E7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83" name="正方形/長方形 82">
          <a:extLst>
            <a:ext uri="{FF2B5EF4-FFF2-40B4-BE49-F238E27FC236}">
              <a16:creationId xmlns:a16="http://schemas.microsoft.com/office/drawing/2014/main" id="{F81A24CF-DD88-4C8B-8D13-63AEBA8699F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84" name="正方形/長方形 83">
          <a:extLst>
            <a:ext uri="{FF2B5EF4-FFF2-40B4-BE49-F238E27FC236}">
              <a16:creationId xmlns:a16="http://schemas.microsoft.com/office/drawing/2014/main" id="{8E421CC5-4417-42E1-AA7B-B4C16F76584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85" name="正方形/長方形 84">
          <a:extLst>
            <a:ext uri="{FF2B5EF4-FFF2-40B4-BE49-F238E27FC236}">
              <a16:creationId xmlns:a16="http://schemas.microsoft.com/office/drawing/2014/main" id="{FF399923-48C9-44E0-9EC4-AE9EC104369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86" name="正方形/長方形 85">
          <a:extLst>
            <a:ext uri="{FF2B5EF4-FFF2-40B4-BE49-F238E27FC236}">
              <a16:creationId xmlns:a16="http://schemas.microsoft.com/office/drawing/2014/main" id="{CFBE8AF4-BFE1-4628-9A29-11091B0EC1B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87" name="正方形/長方形 86">
          <a:extLst>
            <a:ext uri="{FF2B5EF4-FFF2-40B4-BE49-F238E27FC236}">
              <a16:creationId xmlns:a16="http://schemas.microsoft.com/office/drawing/2014/main" id="{801BE926-9C79-4B3A-9E96-A06D64EB2CE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88" name="正方形/長方形 87">
          <a:extLst>
            <a:ext uri="{FF2B5EF4-FFF2-40B4-BE49-F238E27FC236}">
              <a16:creationId xmlns:a16="http://schemas.microsoft.com/office/drawing/2014/main" id="{8A5C3E3F-20C9-4AC9-B1B4-F7E107AF21B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89" name="正方形/長方形 88">
          <a:extLst>
            <a:ext uri="{FF2B5EF4-FFF2-40B4-BE49-F238E27FC236}">
              <a16:creationId xmlns:a16="http://schemas.microsoft.com/office/drawing/2014/main" id="{91CA1C27-930B-4A08-960B-19A810E4D02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90" name="正方形/長方形 89">
          <a:extLst>
            <a:ext uri="{FF2B5EF4-FFF2-40B4-BE49-F238E27FC236}">
              <a16:creationId xmlns:a16="http://schemas.microsoft.com/office/drawing/2014/main" id="{5D153B4A-1585-4570-B04E-D84904664AB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91" name="正方形/長方形 90">
          <a:extLst>
            <a:ext uri="{FF2B5EF4-FFF2-40B4-BE49-F238E27FC236}">
              <a16:creationId xmlns:a16="http://schemas.microsoft.com/office/drawing/2014/main" id="{A1D441F0-3B74-49B4-88A3-022AAA6AF83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92" name="正方形/長方形 91">
          <a:extLst>
            <a:ext uri="{FF2B5EF4-FFF2-40B4-BE49-F238E27FC236}">
              <a16:creationId xmlns:a16="http://schemas.microsoft.com/office/drawing/2014/main" id="{46032B72-8F27-40F9-8C5D-F86F70224D4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93" name="正方形/長方形 92">
          <a:extLst>
            <a:ext uri="{FF2B5EF4-FFF2-40B4-BE49-F238E27FC236}">
              <a16:creationId xmlns:a16="http://schemas.microsoft.com/office/drawing/2014/main" id="{83D567F9-3227-4BA6-8F6B-69963C3350A6}"/>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94" name="正方形/長方形 93">
          <a:extLst>
            <a:ext uri="{FF2B5EF4-FFF2-40B4-BE49-F238E27FC236}">
              <a16:creationId xmlns:a16="http://schemas.microsoft.com/office/drawing/2014/main" id="{3313D004-5DBB-43C4-BFD6-8A56529C55A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95" name="正方形/長方形 94">
          <a:extLst>
            <a:ext uri="{FF2B5EF4-FFF2-40B4-BE49-F238E27FC236}">
              <a16:creationId xmlns:a16="http://schemas.microsoft.com/office/drawing/2014/main" id="{0B7ADFE0-DE4A-4353-8A3A-07F4DEB60F5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96" name="正方形/長方形 95">
          <a:extLst>
            <a:ext uri="{FF2B5EF4-FFF2-40B4-BE49-F238E27FC236}">
              <a16:creationId xmlns:a16="http://schemas.microsoft.com/office/drawing/2014/main" id="{193F245D-6120-42E8-80D6-1CCC1A56D9E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97" name="正方形/長方形 96">
          <a:extLst>
            <a:ext uri="{FF2B5EF4-FFF2-40B4-BE49-F238E27FC236}">
              <a16:creationId xmlns:a16="http://schemas.microsoft.com/office/drawing/2014/main" id="{58F11D1B-D821-4F82-9BDC-77C4820770B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98" name="正方形/長方形 97">
          <a:extLst>
            <a:ext uri="{FF2B5EF4-FFF2-40B4-BE49-F238E27FC236}">
              <a16:creationId xmlns:a16="http://schemas.microsoft.com/office/drawing/2014/main" id="{8BE1BC77-C959-4EF3-BD90-564271A1A8E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99" name="正方形/長方形 98">
          <a:extLst>
            <a:ext uri="{FF2B5EF4-FFF2-40B4-BE49-F238E27FC236}">
              <a16:creationId xmlns:a16="http://schemas.microsoft.com/office/drawing/2014/main" id="{25EE0C16-02E7-4782-ADE1-BA2FAB530B7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00" name="正方形/長方形 99">
          <a:extLst>
            <a:ext uri="{FF2B5EF4-FFF2-40B4-BE49-F238E27FC236}">
              <a16:creationId xmlns:a16="http://schemas.microsoft.com/office/drawing/2014/main" id="{50927AFC-E931-4470-A47B-107B6D670F5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01" name="正方形/長方形 100">
          <a:extLst>
            <a:ext uri="{FF2B5EF4-FFF2-40B4-BE49-F238E27FC236}">
              <a16:creationId xmlns:a16="http://schemas.microsoft.com/office/drawing/2014/main" id="{F8892434-9011-497B-8A02-C9CCF7A37D1A}"/>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02" name="正方形/長方形 101">
          <a:extLst>
            <a:ext uri="{FF2B5EF4-FFF2-40B4-BE49-F238E27FC236}">
              <a16:creationId xmlns:a16="http://schemas.microsoft.com/office/drawing/2014/main" id="{D57C76CF-14DF-4971-B7BD-B859D0889D5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03" name="正方形/長方形 102">
          <a:extLst>
            <a:ext uri="{FF2B5EF4-FFF2-40B4-BE49-F238E27FC236}">
              <a16:creationId xmlns:a16="http://schemas.microsoft.com/office/drawing/2014/main" id="{FDB84951-79EE-4A13-B331-87D258BC90D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04" name="正方形/長方形 103">
          <a:extLst>
            <a:ext uri="{FF2B5EF4-FFF2-40B4-BE49-F238E27FC236}">
              <a16:creationId xmlns:a16="http://schemas.microsoft.com/office/drawing/2014/main" id="{A558CCF9-D676-4C48-9419-2034E712746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05" name="正方形/長方形 104">
          <a:extLst>
            <a:ext uri="{FF2B5EF4-FFF2-40B4-BE49-F238E27FC236}">
              <a16:creationId xmlns:a16="http://schemas.microsoft.com/office/drawing/2014/main" id="{E284A7B6-096D-4EA1-B31B-B903E9C9250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06" name="正方形/長方形 105">
          <a:extLst>
            <a:ext uri="{FF2B5EF4-FFF2-40B4-BE49-F238E27FC236}">
              <a16:creationId xmlns:a16="http://schemas.microsoft.com/office/drawing/2014/main" id="{42EF351F-0B7B-468A-B41F-9120F05E58E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07" name="正方形/長方形 106">
          <a:extLst>
            <a:ext uri="{FF2B5EF4-FFF2-40B4-BE49-F238E27FC236}">
              <a16:creationId xmlns:a16="http://schemas.microsoft.com/office/drawing/2014/main" id="{525BAB76-6363-41FD-A9D1-11C97D453BA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08" name="正方形/長方形 107">
          <a:extLst>
            <a:ext uri="{FF2B5EF4-FFF2-40B4-BE49-F238E27FC236}">
              <a16:creationId xmlns:a16="http://schemas.microsoft.com/office/drawing/2014/main" id="{41E229A2-8B35-44CD-904B-BC7D277A991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09" name="正方形/長方形 108">
          <a:extLst>
            <a:ext uri="{FF2B5EF4-FFF2-40B4-BE49-F238E27FC236}">
              <a16:creationId xmlns:a16="http://schemas.microsoft.com/office/drawing/2014/main" id="{7F32E671-2CF0-40A9-8AAF-7E970738D568}"/>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110" name="正方形/長方形 109">
          <a:extLst>
            <a:ext uri="{FF2B5EF4-FFF2-40B4-BE49-F238E27FC236}">
              <a16:creationId xmlns:a16="http://schemas.microsoft.com/office/drawing/2014/main" id="{E2E591BD-BF2C-4940-9EB9-E98BE136874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11" name="正方形/長方形 110">
          <a:extLst>
            <a:ext uri="{FF2B5EF4-FFF2-40B4-BE49-F238E27FC236}">
              <a16:creationId xmlns:a16="http://schemas.microsoft.com/office/drawing/2014/main" id="{1902D3C9-DF72-44DA-986A-33AB831C94D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12" name="正方形/長方形 111">
          <a:extLst>
            <a:ext uri="{FF2B5EF4-FFF2-40B4-BE49-F238E27FC236}">
              <a16:creationId xmlns:a16="http://schemas.microsoft.com/office/drawing/2014/main" id="{1E230845-275E-4780-B474-5E973D07FEE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13" name="正方形/長方形 112">
          <a:extLst>
            <a:ext uri="{FF2B5EF4-FFF2-40B4-BE49-F238E27FC236}">
              <a16:creationId xmlns:a16="http://schemas.microsoft.com/office/drawing/2014/main" id="{1A1E4980-B5DB-4B10-824D-018A5346441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14" name="正方形/長方形 113">
          <a:extLst>
            <a:ext uri="{FF2B5EF4-FFF2-40B4-BE49-F238E27FC236}">
              <a16:creationId xmlns:a16="http://schemas.microsoft.com/office/drawing/2014/main" id="{227C63F8-756E-4B75-A744-DA0ED001432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15" name="正方形/長方形 114">
          <a:extLst>
            <a:ext uri="{FF2B5EF4-FFF2-40B4-BE49-F238E27FC236}">
              <a16:creationId xmlns:a16="http://schemas.microsoft.com/office/drawing/2014/main" id="{DA23B107-D5A1-45E7-BEE9-BF57F06743E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16" name="正方形/長方形 115">
          <a:extLst>
            <a:ext uri="{FF2B5EF4-FFF2-40B4-BE49-F238E27FC236}">
              <a16:creationId xmlns:a16="http://schemas.microsoft.com/office/drawing/2014/main" id="{62A321E6-F393-4BA2-8E89-1BAAC5E4230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17" name="正方形/長方形 116">
          <a:extLst>
            <a:ext uri="{FF2B5EF4-FFF2-40B4-BE49-F238E27FC236}">
              <a16:creationId xmlns:a16="http://schemas.microsoft.com/office/drawing/2014/main" id="{62EA7E5A-4145-4674-ACC0-8E791E4263FD}"/>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118" name="正方形/長方形 117">
          <a:extLst>
            <a:ext uri="{FF2B5EF4-FFF2-40B4-BE49-F238E27FC236}">
              <a16:creationId xmlns:a16="http://schemas.microsoft.com/office/drawing/2014/main" id="{41AB256E-711A-4D96-ABAD-1A60041C863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119" name="正方形/長方形 118">
          <a:extLst>
            <a:ext uri="{FF2B5EF4-FFF2-40B4-BE49-F238E27FC236}">
              <a16:creationId xmlns:a16="http://schemas.microsoft.com/office/drawing/2014/main" id="{6DFA6567-B937-4D7B-8805-24E8FE3506E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120" name="正方形/長方形 119">
          <a:extLst>
            <a:ext uri="{FF2B5EF4-FFF2-40B4-BE49-F238E27FC236}">
              <a16:creationId xmlns:a16="http://schemas.microsoft.com/office/drawing/2014/main" id="{26C36114-A6ED-4382-BABD-8335690C3F5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121" name="正方形/長方形 120">
          <a:extLst>
            <a:ext uri="{FF2B5EF4-FFF2-40B4-BE49-F238E27FC236}">
              <a16:creationId xmlns:a16="http://schemas.microsoft.com/office/drawing/2014/main" id="{49F07874-3D0B-4868-B6F1-B2D433D8238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122" name="正方形/長方形 121">
          <a:extLst>
            <a:ext uri="{FF2B5EF4-FFF2-40B4-BE49-F238E27FC236}">
              <a16:creationId xmlns:a16="http://schemas.microsoft.com/office/drawing/2014/main" id="{74567AA9-3932-4F9C-B009-EB32ECA325B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123" name="正方形/長方形 122">
          <a:extLst>
            <a:ext uri="{FF2B5EF4-FFF2-40B4-BE49-F238E27FC236}">
              <a16:creationId xmlns:a16="http://schemas.microsoft.com/office/drawing/2014/main" id="{41015D26-BE4E-4ABD-94BC-01B48AC8B86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124" name="正方形/長方形 123">
          <a:extLst>
            <a:ext uri="{FF2B5EF4-FFF2-40B4-BE49-F238E27FC236}">
              <a16:creationId xmlns:a16="http://schemas.microsoft.com/office/drawing/2014/main" id="{B2C2B48A-7EA3-4934-A109-064965852E5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25" name="正方形/長方形 124">
          <a:extLst>
            <a:ext uri="{FF2B5EF4-FFF2-40B4-BE49-F238E27FC236}">
              <a16:creationId xmlns:a16="http://schemas.microsoft.com/office/drawing/2014/main" id="{AC19C509-84DF-4114-A75F-9FF07C87FA5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26" name="正方形/長方形 125">
          <a:extLst>
            <a:ext uri="{FF2B5EF4-FFF2-40B4-BE49-F238E27FC236}">
              <a16:creationId xmlns:a16="http://schemas.microsoft.com/office/drawing/2014/main" id="{8F14E4C3-E3EF-4DE1-B029-53AF22C300E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127" name="正方形/長方形 126">
          <a:extLst>
            <a:ext uri="{FF2B5EF4-FFF2-40B4-BE49-F238E27FC236}">
              <a16:creationId xmlns:a16="http://schemas.microsoft.com/office/drawing/2014/main" id="{06E04841-3CC0-4E7E-BAE6-CE8D1C85A78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128" name="正方形/長方形 127">
          <a:extLst>
            <a:ext uri="{FF2B5EF4-FFF2-40B4-BE49-F238E27FC236}">
              <a16:creationId xmlns:a16="http://schemas.microsoft.com/office/drawing/2014/main" id="{DD5D8E37-B96E-430F-87DE-144E3EEC4E7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129" name="正方形/長方形 128">
          <a:extLst>
            <a:ext uri="{FF2B5EF4-FFF2-40B4-BE49-F238E27FC236}">
              <a16:creationId xmlns:a16="http://schemas.microsoft.com/office/drawing/2014/main" id="{26E01EED-6ECB-461C-B1CC-FF53B213D2B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130" name="正方形/長方形 129">
          <a:extLst>
            <a:ext uri="{FF2B5EF4-FFF2-40B4-BE49-F238E27FC236}">
              <a16:creationId xmlns:a16="http://schemas.microsoft.com/office/drawing/2014/main" id="{FE484D2A-9736-4137-917E-DC7E6B93BA1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131" name="正方形/長方形 130">
          <a:extLst>
            <a:ext uri="{FF2B5EF4-FFF2-40B4-BE49-F238E27FC236}">
              <a16:creationId xmlns:a16="http://schemas.microsoft.com/office/drawing/2014/main" id="{4DD16076-B727-4331-BF55-6A521BC8710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132" name="正方形/長方形 131">
          <a:extLst>
            <a:ext uri="{FF2B5EF4-FFF2-40B4-BE49-F238E27FC236}">
              <a16:creationId xmlns:a16="http://schemas.microsoft.com/office/drawing/2014/main" id="{6352CC94-57D0-4236-BDB7-05244C5C8E5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33" name="正方形/長方形 132">
          <a:extLst>
            <a:ext uri="{FF2B5EF4-FFF2-40B4-BE49-F238E27FC236}">
              <a16:creationId xmlns:a16="http://schemas.microsoft.com/office/drawing/2014/main" id="{2FCE992A-BF4B-4D34-BF56-21D517BCC6B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134" name="正方形/長方形 133">
          <a:extLst>
            <a:ext uri="{FF2B5EF4-FFF2-40B4-BE49-F238E27FC236}">
              <a16:creationId xmlns:a16="http://schemas.microsoft.com/office/drawing/2014/main" id="{E80D47EB-F23E-4A68-AA1F-CA796C70A23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135" name="正方形/長方形 134">
          <a:extLst>
            <a:ext uri="{FF2B5EF4-FFF2-40B4-BE49-F238E27FC236}">
              <a16:creationId xmlns:a16="http://schemas.microsoft.com/office/drawing/2014/main" id="{84B2B658-9D35-47EA-BB54-688E59CB543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136" name="正方形/長方形 135">
          <a:extLst>
            <a:ext uri="{FF2B5EF4-FFF2-40B4-BE49-F238E27FC236}">
              <a16:creationId xmlns:a16="http://schemas.microsoft.com/office/drawing/2014/main" id="{8F9A00D3-9152-4BDB-869B-D592BB4B0C1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137" name="正方形/長方形 136">
          <a:extLst>
            <a:ext uri="{FF2B5EF4-FFF2-40B4-BE49-F238E27FC236}">
              <a16:creationId xmlns:a16="http://schemas.microsoft.com/office/drawing/2014/main" id="{03D01F42-664F-43EB-94FB-17376FBDE76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138" name="正方形/長方形 137">
          <a:extLst>
            <a:ext uri="{FF2B5EF4-FFF2-40B4-BE49-F238E27FC236}">
              <a16:creationId xmlns:a16="http://schemas.microsoft.com/office/drawing/2014/main" id="{0F731C5A-32BB-42A4-918D-B853F244DAF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139" name="正方形/長方形 138">
          <a:extLst>
            <a:ext uri="{FF2B5EF4-FFF2-40B4-BE49-F238E27FC236}">
              <a16:creationId xmlns:a16="http://schemas.microsoft.com/office/drawing/2014/main" id="{39FC912D-1203-47CA-9E6C-2D986D154C3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140" name="正方形/長方形 139">
          <a:extLst>
            <a:ext uri="{FF2B5EF4-FFF2-40B4-BE49-F238E27FC236}">
              <a16:creationId xmlns:a16="http://schemas.microsoft.com/office/drawing/2014/main" id="{09F6706C-0636-470F-B7E2-C0C4AC9FAA6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141" name="正方形/長方形 140">
          <a:extLst>
            <a:ext uri="{FF2B5EF4-FFF2-40B4-BE49-F238E27FC236}">
              <a16:creationId xmlns:a16="http://schemas.microsoft.com/office/drawing/2014/main" id="{79081406-0FE4-45B1-A4B0-07F77ABA689B}"/>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142" name="正方形/長方形 141">
          <a:extLst>
            <a:ext uri="{FF2B5EF4-FFF2-40B4-BE49-F238E27FC236}">
              <a16:creationId xmlns:a16="http://schemas.microsoft.com/office/drawing/2014/main" id="{859F4ABA-3EDA-47C5-AAEE-08B59547BE6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143" name="正方形/長方形 142">
          <a:extLst>
            <a:ext uri="{FF2B5EF4-FFF2-40B4-BE49-F238E27FC236}">
              <a16:creationId xmlns:a16="http://schemas.microsoft.com/office/drawing/2014/main" id="{EFF78F3F-9424-4244-9804-B5CD72A9C66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144" name="正方形/長方形 143">
          <a:extLst>
            <a:ext uri="{FF2B5EF4-FFF2-40B4-BE49-F238E27FC236}">
              <a16:creationId xmlns:a16="http://schemas.microsoft.com/office/drawing/2014/main" id="{AEDAFB02-61D1-4991-BF6D-1E0E6AC564A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145" name="正方形/長方形 144">
          <a:extLst>
            <a:ext uri="{FF2B5EF4-FFF2-40B4-BE49-F238E27FC236}">
              <a16:creationId xmlns:a16="http://schemas.microsoft.com/office/drawing/2014/main" id="{1CE2922C-1864-4B42-A6BB-D2A7DDEFCD3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146" name="正方形/長方形 145">
          <a:extLst>
            <a:ext uri="{FF2B5EF4-FFF2-40B4-BE49-F238E27FC236}">
              <a16:creationId xmlns:a16="http://schemas.microsoft.com/office/drawing/2014/main" id="{186E44AF-DE39-454A-B5FC-60E2A98F312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147" name="正方形/長方形 146">
          <a:extLst>
            <a:ext uri="{FF2B5EF4-FFF2-40B4-BE49-F238E27FC236}">
              <a16:creationId xmlns:a16="http://schemas.microsoft.com/office/drawing/2014/main" id="{E851B02C-4FBA-40D3-840B-2F340A6CBCD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148" name="正方形/長方形 147">
          <a:extLst>
            <a:ext uri="{FF2B5EF4-FFF2-40B4-BE49-F238E27FC236}">
              <a16:creationId xmlns:a16="http://schemas.microsoft.com/office/drawing/2014/main" id="{FAC1A861-A8CE-4EF3-8CAB-C9BDFACB020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149" name="正方形/長方形 148">
          <a:extLst>
            <a:ext uri="{FF2B5EF4-FFF2-40B4-BE49-F238E27FC236}">
              <a16:creationId xmlns:a16="http://schemas.microsoft.com/office/drawing/2014/main" id="{C073C3A5-F10F-4069-A549-BEC60C40500A}"/>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50" name="正方形/長方形 149">
          <a:extLst>
            <a:ext uri="{FF2B5EF4-FFF2-40B4-BE49-F238E27FC236}">
              <a16:creationId xmlns:a16="http://schemas.microsoft.com/office/drawing/2014/main" id="{E2D4D051-89EC-436C-8B20-D058CF2D5A0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51" name="正方形/長方形 150">
          <a:extLst>
            <a:ext uri="{FF2B5EF4-FFF2-40B4-BE49-F238E27FC236}">
              <a16:creationId xmlns:a16="http://schemas.microsoft.com/office/drawing/2014/main" id="{5DABEC45-326A-4378-82C8-3A72ABE81EE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52" name="テキスト ボックス 151">
          <a:extLst>
            <a:ext uri="{FF2B5EF4-FFF2-40B4-BE49-F238E27FC236}">
              <a16:creationId xmlns:a16="http://schemas.microsoft.com/office/drawing/2014/main" id="{FC7CD612-F8C6-4AB9-8247-F6AB6467071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55179232</v>
      </c>
      <c r="BO4" s="485"/>
      <c r="BP4" s="485"/>
      <c r="BQ4" s="485"/>
      <c r="BR4" s="485"/>
      <c r="BS4" s="485"/>
      <c r="BT4" s="485"/>
      <c r="BU4" s="486"/>
      <c r="BV4" s="484">
        <v>57096887</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9.1</v>
      </c>
      <c r="CU4" s="625"/>
      <c r="CV4" s="625"/>
      <c r="CW4" s="625"/>
      <c r="CX4" s="625"/>
      <c r="CY4" s="625"/>
      <c r="CZ4" s="625"/>
      <c r="DA4" s="626"/>
      <c r="DB4" s="624">
        <v>8.4</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52658201</v>
      </c>
      <c r="BO5" s="456"/>
      <c r="BP5" s="456"/>
      <c r="BQ5" s="456"/>
      <c r="BR5" s="456"/>
      <c r="BS5" s="456"/>
      <c r="BT5" s="456"/>
      <c r="BU5" s="457"/>
      <c r="BV5" s="455">
        <v>54733356</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94.4</v>
      </c>
      <c r="CU5" s="453"/>
      <c r="CV5" s="453"/>
      <c r="CW5" s="453"/>
      <c r="CX5" s="453"/>
      <c r="CY5" s="453"/>
      <c r="CZ5" s="453"/>
      <c r="DA5" s="454"/>
      <c r="DB5" s="452">
        <v>86.9</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2521031</v>
      </c>
      <c r="BO6" s="456"/>
      <c r="BP6" s="456"/>
      <c r="BQ6" s="456"/>
      <c r="BR6" s="456"/>
      <c r="BS6" s="456"/>
      <c r="BT6" s="456"/>
      <c r="BU6" s="457"/>
      <c r="BV6" s="455">
        <v>2363531</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96.8</v>
      </c>
      <c r="CU6" s="599"/>
      <c r="CV6" s="599"/>
      <c r="CW6" s="599"/>
      <c r="CX6" s="599"/>
      <c r="CY6" s="599"/>
      <c r="CZ6" s="599"/>
      <c r="DA6" s="600"/>
      <c r="DB6" s="598">
        <v>95.6</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169944</v>
      </c>
      <c r="BO7" s="456"/>
      <c r="BP7" s="456"/>
      <c r="BQ7" s="456"/>
      <c r="BR7" s="456"/>
      <c r="BS7" s="456"/>
      <c r="BT7" s="456"/>
      <c r="BU7" s="457"/>
      <c r="BV7" s="455">
        <v>111190</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25831868</v>
      </c>
      <c r="CU7" s="456"/>
      <c r="CV7" s="456"/>
      <c r="CW7" s="456"/>
      <c r="CX7" s="456"/>
      <c r="CY7" s="456"/>
      <c r="CZ7" s="456"/>
      <c r="DA7" s="457"/>
      <c r="DB7" s="455">
        <v>26658768</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2351087</v>
      </c>
      <c r="BO8" s="456"/>
      <c r="BP8" s="456"/>
      <c r="BQ8" s="456"/>
      <c r="BR8" s="456"/>
      <c r="BS8" s="456"/>
      <c r="BT8" s="456"/>
      <c r="BU8" s="457"/>
      <c r="BV8" s="455">
        <v>2252341</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0.76</v>
      </c>
      <c r="CU8" s="559"/>
      <c r="CV8" s="559"/>
      <c r="CW8" s="559"/>
      <c r="CX8" s="559"/>
      <c r="CY8" s="559"/>
      <c r="CZ8" s="559"/>
      <c r="DA8" s="560"/>
      <c r="DB8" s="558">
        <v>0.79</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113647</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111</v>
      </c>
      <c r="AV9" s="514"/>
      <c r="AW9" s="514"/>
      <c r="AX9" s="514"/>
      <c r="AY9" s="469" t="s">
        <v>118</v>
      </c>
      <c r="AZ9" s="470"/>
      <c r="BA9" s="470"/>
      <c r="BB9" s="470"/>
      <c r="BC9" s="470"/>
      <c r="BD9" s="470"/>
      <c r="BE9" s="470"/>
      <c r="BF9" s="470"/>
      <c r="BG9" s="470"/>
      <c r="BH9" s="470"/>
      <c r="BI9" s="470"/>
      <c r="BJ9" s="470"/>
      <c r="BK9" s="470"/>
      <c r="BL9" s="470"/>
      <c r="BM9" s="471"/>
      <c r="BN9" s="455">
        <v>98746</v>
      </c>
      <c r="BO9" s="456"/>
      <c r="BP9" s="456"/>
      <c r="BQ9" s="456"/>
      <c r="BR9" s="456"/>
      <c r="BS9" s="456"/>
      <c r="BT9" s="456"/>
      <c r="BU9" s="457"/>
      <c r="BV9" s="455">
        <v>1586362</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11.3</v>
      </c>
      <c r="CU9" s="453"/>
      <c r="CV9" s="453"/>
      <c r="CW9" s="453"/>
      <c r="CX9" s="453"/>
      <c r="CY9" s="453"/>
      <c r="CZ9" s="453"/>
      <c r="DA9" s="454"/>
      <c r="DB9" s="452">
        <v>10.5</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113679</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1200054</v>
      </c>
      <c r="BO10" s="456"/>
      <c r="BP10" s="456"/>
      <c r="BQ10" s="456"/>
      <c r="BR10" s="456"/>
      <c r="BS10" s="456"/>
      <c r="BT10" s="456"/>
      <c r="BU10" s="457"/>
      <c r="BV10" s="455">
        <v>2350636</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122</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81"/>
      <c r="B12" s="561" t="s">
        <v>132</v>
      </c>
      <c r="C12" s="562"/>
      <c r="D12" s="562"/>
      <c r="E12" s="562"/>
      <c r="F12" s="562"/>
      <c r="G12" s="562"/>
      <c r="H12" s="562"/>
      <c r="I12" s="562"/>
      <c r="J12" s="562"/>
      <c r="K12" s="563"/>
      <c r="L12" s="570" t="s">
        <v>133</v>
      </c>
      <c r="M12" s="571"/>
      <c r="N12" s="571"/>
      <c r="O12" s="571"/>
      <c r="P12" s="571"/>
      <c r="Q12" s="572"/>
      <c r="R12" s="573">
        <v>111648</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137</v>
      </c>
      <c r="AV12" s="514"/>
      <c r="AW12" s="514"/>
      <c r="AX12" s="514"/>
      <c r="AY12" s="469" t="s">
        <v>138</v>
      </c>
      <c r="AZ12" s="470"/>
      <c r="BA12" s="470"/>
      <c r="BB12" s="470"/>
      <c r="BC12" s="470"/>
      <c r="BD12" s="470"/>
      <c r="BE12" s="470"/>
      <c r="BF12" s="470"/>
      <c r="BG12" s="470"/>
      <c r="BH12" s="470"/>
      <c r="BI12" s="470"/>
      <c r="BJ12" s="470"/>
      <c r="BK12" s="470"/>
      <c r="BL12" s="470"/>
      <c r="BM12" s="471"/>
      <c r="BN12" s="455">
        <v>755907</v>
      </c>
      <c r="BO12" s="456"/>
      <c r="BP12" s="456"/>
      <c r="BQ12" s="456"/>
      <c r="BR12" s="456"/>
      <c r="BS12" s="456"/>
      <c r="BT12" s="456"/>
      <c r="BU12" s="457"/>
      <c r="BV12" s="455">
        <v>2309165</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140</v>
      </c>
      <c r="CU12" s="559"/>
      <c r="CV12" s="559"/>
      <c r="CW12" s="559"/>
      <c r="CX12" s="559"/>
      <c r="CY12" s="559"/>
      <c r="CZ12" s="559"/>
      <c r="DA12" s="560"/>
      <c r="DB12" s="558" t="s">
        <v>130</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141</v>
      </c>
      <c r="N13" s="540"/>
      <c r="O13" s="540"/>
      <c r="P13" s="540"/>
      <c r="Q13" s="541"/>
      <c r="R13" s="542">
        <v>108502</v>
      </c>
      <c r="S13" s="543"/>
      <c r="T13" s="543"/>
      <c r="U13" s="543"/>
      <c r="V13" s="544"/>
      <c r="W13" s="545" t="s">
        <v>142</v>
      </c>
      <c r="X13" s="441"/>
      <c r="Y13" s="441"/>
      <c r="Z13" s="441"/>
      <c r="AA13" s="441"/>
      <c r="AB13" s="442"/>
      <c r="AC13" s="408">
        <v>882</v>
      </c>
      <c r="AD13" s="409"/>
      <c r="AE13" s="409"/>
      <c r="AF13" s="409"/>
      <c r="AG13" s="410"/>
      <c r="AH13" s="408">
        <v>988</v>
      </c>
      <c r="AI13" s="409"/>
      <c r="AJ13" s="409"/>
      <c r="AK13" s="409"/>
      <c r="AL13" s="468"/>
      <c r="AM13" s="512" t="s">
        <v>143</v>
      </c>
      <c r="AN13" s="412"/>
      <c r="AO13" s="412"/>
      <c r="AP13" s="412"/>
      <c r="AQ13" s="412"/>
      <c r="AR13" s="412"/>
      <c r="AS13" s="412"/>
      <c r="AT13" s="413"/>
      <c r="AU13" s="513" t="s">
        <v>144</v>
      </c>
      <c r="AV13" s="514"/>
      <c r="AW13" s="514"/>
      <c r="AX13" s="514"/>
      <c r="AY13" s="469" t="s">
        <v>145</v>
      </c>
      <c r="AZ13" s="470"/>
      <c r="BA13" s="470"/>
      <c r="BB13" s="470"/>
      <c r="BC13" s="470"/>
      <c r="BD13" s="470"/>
      <c r="BE13" s="470"/>
      <c r="BF13" s="470"/>
      <c r="BG13" s="470"/>
      <c r="BH13" s="470"/>
      <c r="BI13" s="470"/>
      <c r="BJ13" s="470"/>
      <c r="BK13" s="470"/>
      <c r="BL13" s="470"/>
      <c r="BM13" s="471"/>
      <c r="BN13" s="455">
        <v>542893</v>
      </c>
      <c r="BO13" s="456"/>
      <c r="BP13" s="456"/>
      <c r="BQ13" s="456"/>
      <c r="BR13" s="456"/>
      <c r="BS13" s="456"/>
      <c r="BT13" s="456"/>
      <c r="BU13" s="457"/>
      <c r="BV13" s="455">
        <v>1627833</v>
      </c>
      <c r="BW13" s="456"/>
      <c r="BX13" s="456"/>
      <c r="BY13" s="456"/>
      <c r="BZ13" s="456"/>
      <c r="CA13" s="456"/>
      <c r="CB13" s="456"/>
      <c r="CC13" s="457"/>
      <c r="CD13" s="495" t="s">
        <v>146</v>
      </c>
      <c r="CE13" s="415"/>
      <c r="CF13" s="415"/>
      <c r="CG13" s="415"/>
      <c r="CH13" s="415"/>
      <c r="CI13" s="415"/>
      <c r="CJ13" s="415"/>
      <c r="CK13" s="415"/>
      <c r="CL13" s="415"/>
      <c r="CM13" s="415"/>
      <c r="CN13" s="415"/>
      <c r="CO13" s="415"/>
      <c r="CP13" s="415"/>
      <c r="CQ13" s="415"/>
      <c r="CR13" s="415"/>
      <c r="CS13" s="496"/>
      <c r="CT13" s="452">
        <v>6.9</v>
      </c>
      <c r="CU13" s="453"/>
      <c r="CV13" s="453"/>
      <c r="CW13" s="453"/>
      <c r="CX13" s="453"/>
      <c r="CY13" s="453"/>
      <c r="CZ13" s="453"/>
      <c r="DA13" s="454"/>
      <c r="DB13" s="452">
        <v>6</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147</v>
      </c>
      <c r="M14" s="582"/>
      <c r="N14" s="582"/>
      <c r="O14" s="582"/>
      <c r="P14" s="582"/>
      <c r="Q14" s="583"/>
      <c r="R14" s="542">
        <v>111807</v>
      </c>
      <c r="S14" s="543"/>
      <c r="T14" s="543"/>
      <c r="U14" s="543"/>
      <c r="V14" s="544"/>
      <c r="W14" s="546"/>
      <c r="X14" s="444"/>
      <c r="Y14" s="444"/>
      <c r="Z14" s="444"/>
      <c r="AA14" s="444"/>
      <c r="AB14" s="445"/>
      <c r="AC14" s="535">
        <v>1.6</v>
      </c>
      <c r="AD14" s="536"/>
      <c r="AE14" s="536"/>
      <c r="AF14" s="536"/>
      <c r="AG14" s="537"/>
      <c r="AH14" s="535">
        <v>1.9</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148</v>
      </c>
      <c r="CE14" s="493"/>
      <c r="CF14" s="493"/>
      <c r="CG14" s="493"/>
      <c r="CH14" s="493"/>
      <c r="CI14" s="493"/>
      <c r="CJ14" s="493"/>
      <c r="CK14" s="493"/>
      <c r="CL14" s="493"/>
      <c r="CM14" s="493"/>
      <c r="CN14" s="493"/>
      <c r="CO14" s="493"/>
      <c r="CP14" s="493"/>
      <c r="CQ14" s="493"/>
      <c r="CR14" s="493"/>
      <c r="CS14" s="494"/>
      <c r="CT14" s="552">
        <v>56.1</v>
      </c>
      <c r="CU14" s="553"/>
      <c r="CV14" s="553"/>
      <c r="CW14" s="553"/>
      <c r="CX14" s="553"/>
      <c r="CY14" s="553"/>
      <c r="CZ14" s="553"/>
      <c r="DA14" s="554"/>
      <c r="DB14" s="552">
        <v>47.3</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149</v>
      </c>
      <c r="N15" s="540"/>
      <c r="O15" s="540"/>
      <c r="P15" s="540"/>
      <c r="Q15" s="541"/>
      <c r="R15" s="542">
        <v>109151</v>
      </c>
      <c r="S15" s="543"/>
      <c r="T15" s="543"/>
      <c r="U15" s="543"/>
      <c r="V15" s="544"/>
      <c r="W15" s="545" t="s">
        <v>150</v>
      </c>
      <c r="X15" s="441"/>
      <c r="Y15" s="441"/>
      <c r="Z15" s="441"/>
      <c r="AA15" s="441"/>
      <c r="AB15" s="442"/>
      <c r="AC15" s="408">
        <v>18526</v>
      </c>
      <c r="AD15" s="409"/>
      <c r="AE15" s="409"/>
      <c r="AF15" s="409"/>
      <c r="AG15" s="410"/>
      <c r="AH15" s="408">
        <v>18802</v>
      </c>
      <c r="AI15" s="409"/>
      <c r="AJ15" s="409"/>
      <c r="AK15" s="409"/>
      <c r="AL15" s="468"/>
      <c r="AM15" s="512"/>
      <c r="AN15" s="412"/>
      <c r="AO15" s="412"/>
      <c r="AP15" s="412"/>
      <c r="AQ15" s="412"/>
      <c r="AR15" s="412"/>
      <c r="AS15" s="412"/>
      <c r="AT15" s="413"/>
      <c r="AU15" s="513"/>
      <c r="AV15" s="514"/>
      <c r="AW15" s="514"/>
      <c r="AX15" s="514"/>
      <c r="AY15" s="481" t="s">
        <v>151</v>
      </c>
      <c r="AZ15" s="482"/>
      <c r="BA15" s="482"/>
      <c r="BB15" s="482"/>
      <c r="BC15" s="482"/>
      <c r="BD15" s="482"/>
      <c r="BE15" s="482"/>
      <c r="BF15" s="482"/>
      <c r="BG15" s="482"/>
      <c r="BH15" s="482"/>
      <c r="BI15" s="482"/>
      <c r="BJ15" s="482"/>
      <c r="BK15" s="482"/>
      <c r="BL15" s="482"/>
      <c r="BM15" s="483"/>
      <c r="BN15" s="484">
        <v>15622833</v>
      </c>
      <c r="BO15" s="485"/>
      <c r="BP15" s="485"/>
      <c r="BQ15" s="485"/>
      <c r="BR15" s="485"/>
      <c r="BS15" s="485"/>
      <c r="BT15" s="485"/>
      <c r="BU15" s="486"/>
      <c r="BV15" s="484">
        <v>14842326</v>
      </c>
      <c r="BW15" s="485"/>
      <c r="BX15" s="485"/>
      <c r="BY15" s="485"/>
      <c r="BZ15" s="485"/>
      <c r="CA15" s="485"/>
      <c r="CB15" s="485"/>
      <c r="CC15" s="486"/>
      <c r="CD15" s="555" t="s">
        <v>152</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153</v>
      </c>
      <c r="M16" s="530"/>
      <c r="N16" s="530"/>
      <c r="O16" s="530"/>
      <c r="P16" s="530"/>
      <c r="Q16" s="531"/>
      <c r="R16" s="532" t="s">
        <v>154</v>
      </c>
      <c r="S16" s="533"/>
      <c r="T16" s="533"/>
      <c r="U16" s="533"/>
      <c r="V16" s="534"/>
      <c r="W16" s="546"/>
      <c r="X16" s="444"/>
      <c r="Y16" s="444"/>
      <c r="Z16" s="444"/>
      <c r="AA16" s="444"/>
      <c r="AB16" s="445"/>
      <c r="AC16" s="535">
        <v>34.5</v>
      </c>
      <c r="AD16" s="536"/>
      <c r="AE16" s="536"/>
      <c r="AF16" s="536"/>
      <c r="AG16" s="537"/>
      <c r="AH16" s="535">
        <v>35.200000000000003</v>
      </c>
      <c r="AI16" s="536"/>
      <c r="AJ16" s="536"/>
      <c r="AK16" s="536"/>
      <c r="AL16" s="538"/>
      <c r="AM16" s="512"/>
      <c r="AN16" s="412"/>
      <c r="AO16" s="412"/>
      <c r="AP16" s="412"/>
      <c r="AQ16" s="412"/>
      <c r="AR16" s="412"/>
      <c r="AS16" s="412"/>
      <c r="AT16" s="413"/>
      <c r="AU16" s="513"/>
      <c r="AV16" s="514"/>
      <c r="AW16" s="514"/>
      <c r="AX16" s="514"/>
      <c r="AY16" s="469" t="s">
        <v>155</v>
      </c>
      <c r="AZ16" s="470"/>
      <c r="BA16" s="470"/>
      <c r="BB16" s="470"/>
      <c r="BC16" s="470"/>
      <c r="BD16" s="470"/>
      <c r="BE16" s="470"/>
      <c r="BF16" s="470"/>
      <c r="BG16" s="470"/>
      <c r="BH16" s="470"/>
      <c r="BI16" s="470"/>
      <c r="BJ16" s="470"/>
      <c r="BK16" s="470"/>
      <c r="BL16" s="470"/>
      <c r="BM16" s="471"/>
      <c r="BN16" s="455">
        <v>21011507</v>
      </c>
      <c r="BO16" s="456"/>
      <c r="BP16" s="456"/>
      <c r="BQ16" s="456"/>
      <c r="BR16" s="456"/>
      <c r="BS16" s="456"/>
      <c r="BT16" s="456"/>
      <c r="BU16" s="457"/>
      <c r="BV16" s="455">
        <v>20045116</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156</v>
      </c>
      <c r="N17" s="549"/>
      <c r="O17" s="549"/>
      <c r="P17" s="549"/>
      <c r="Q17" s="550"/>
      <c r="R17" s="532" t="s">
        <v>157</v>
      </c>
      <c r="S17" s="533"/>
      <c r="T17" s="533"/>
      <c r="U17" s="533"/>
      <c r="V17" s="534"/>
      <c r="W17" s="545" t="s">
        <v>158</v>
      </c>
      <c r="X17" s="441"/>
      <c r="Y17" s="441"/>
      <c r="Z17" s="441"/>
      <c r="AA17" s="441"/>
      <c r="AB17" s="442"/>
      <c r="AC17" s="408">
        <v>34325</v>
      </c>
      <c r="AD17" s="409"/>
      <c r="AE17" s="409"/>
      <c r="AF17" s="409"/>
      <c r="AG17" s="410"/>
      <c r="AH17" s="408">
        <v>33569</v>
      </c>
      <c r="AI17" s="409"/>
      <c r="AJ17" s="409"/>
      <c r="AK17" s="409"/>
      <c r="AL17" s="468"/>
      <c r="AM17" s="512"/>
      <c r="AN17" s="412"/>
      <c r="AO17" s="412"/>
      <c r="AP17" s="412"/>
      <c r="AQ17" s="412"/>
      <c r="AR17" s="412"/>
      <c r="AS17" s="412"/>
      <c r="AT17" s="413"/>
      <c r="AU17" s="513"/>
      <c r="AV17" s="514"/>
      <c r="AW17" s="514"/>
      <c r="AX17" s="514"/>
      <c r="AY17" s="469" t="s">
        <v>159</v>
      </c>
      <c r="AZ17" s="470"/>
      <c r="BA17" s="470"/>
      <c r="BB17" s="470"/>
      <c r="BC17" s="470"/>
      <c r="BD17" s="470"/>
      <c r="BE17" s="470"/>
      <c r="BF17" s="470"/>
      <c r="BG17" s="470"/>
      <c r="BH17" s="470"/>
      <c r="BI17" s="470"/>
      <c r="BJ17" s="470"/>
      <c r="BK17" s="470"/>
      <c r="BL17" s="470"/>
      <c r="BM17" s="471"/>
      <c r="BN17" s="455">
        <v>19857910</v>
      </c>
      <c r="BO17" s="456"/>
      <c r="BP17" s="456"/>
      <c r="BQ17" s="456"/>
      <c r="BR17" s="456"/>
      <c r="BS17" s="456"/>
      <c r="BT17" s="456"/>
      <c r="BU17" s="457"/>
      <c r="BV17" s="455">
        <v>18866981</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160</v>
      </c>
      <c r="C18" s="506"/>
      <c r="D18" s="506"/>
      <c r="E18" s="507"/>
      <c r="F18" s="507"/>
      <c r="G18" s="507"/>
      <c r="H18" s="507"/>
      <c r="I18" s="507"/>
      <c r="J18" s="507"/>
      <c r="K18" s="507"/>
      <c r="L18" s="508">
        <v>196.87</v>
      </c>
      <c r="M18" s="508"/>
      <c r="N18" s="508"/>
      <c r="O18" s="508"/>
      <c r="P18" s="508"/>
      <c r="Q18" s="508"/>
      <c r="R18" s="509"/>
      <c r="S18" s="509"/>
      <c r="T18" s="509"/>
      <c r="U18" s="509"/>
      <c r="V18" s="510"/>
      <c r="W18" s="526"/>
      <c r="X18" s="527"/>
      <c r="Y18" s="527"/>
      <c r="Z18" s="527"/>
      <c r="AA18" s="527"/>
      <c r="AB18" s="551"/>
      <c r="AC18" s="425">
        <v>63.9</v>
      </c>
      <c r="AD18" s="426"/>
      <c r="AE18" s="426"/>
      <c r="AF18" s="426"/>
      <c r="AG18" s="511"/>
      <c r="AH18" s="425">
        <v>62.9</v>
      </c>
      <c r="AI18" s="426"/>
      <c r="AJ18" s="426"/>
      <c r="AK18" s="426"/>
      <c r="AL18" s="427"/>
      <c r="AM18" s="512"/>
      <c r="AN18" s="412"/>
      <c r="AO18" s="412"/>
      <c r="AP18" s="412"/>
      <c r="AQ18" s="412"/>
      <c r="AR18" s="412"/>
      <c r="AS18" s="412"/>
      <c r="AT18" s="413"/>
      <c r="AU18" s="513"/>
      <c r="AV18" s="514"/>
      <c r="AW18" s="514"/>
      <c r="AX18" s="514"/>
      <c r="AY18" s="469" t="s">
        <v>161</v>
      </c>
      <c r="AZ18" s="470"/>
      <c r="BA18" s="470"/>
      <c r="BB18" s="470"/>
      <c r="BC18" s="470"/>
      <c r="BD18" s="470"/>
      <c r="BE18" s="470"/>
      <c r="BF18" s="470"/>
      <c r="BG18" s="470"/>
      <c r="BH18" s="470"/>
      <c r="BI18" s="470"/>
      <c r="BJ18" s="470"/>
      <c r="BK18" s="470"/>
      <c r="BL18" s="470"/>
      <c r="BM18" s="471"/>
      <c r="BN18" s="455">
        <v>25610959</v>
      </c>
      <c r="BO18" s="456"/>
      <c r="BP18" s="456"/>
      <c r="BQ18" s="456"/>
      <c r="BR18" s="456"/>
      <c r="BS18" s="456"/>
      <c r="BT18" s="456"/>
      <c r="BU18" s="457"/>
      <c r="BV18" s="455">
        <v>24405350</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162</v>
      </c>
      <c r="C19" s="506"/>
      <c r="D19" s="506"/>
      <c r="E19" s="507"/>
      <c r="F19" s="507"/>
      <c r="G19" s="507"/>
      <c r="H19" s="507"/>
      <c r="I19" s="507"/>
      <c r="J19" s="507"/>
      <c r="K19" s="507"/>
      <c r="L19" s="515">
        <v>577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163</v>
      </c>
      <c r="AZ19" s="470"/>
      <c r="BA19" s="470"/>
      <c r="BB19" s="470"/>
      <c r="BC19" s="470"/>
      <c r="BD19" s="470"/>
      <c r="BE19" s="470"/>
      <c r="BF19" s="470"/>
      <c r="BG19" s="470"/>
      <c r="BH19" s="470"/>
      <c r="BI19" s="470"/>
      <c r="BJ19" s="470"/>
      <c r="BK19" s="470"/>
      <c r="BL19" s="470"/>
      <c r="BM19" s="471"/>
      <c r="BN19" s="455">
        <v>33968618</v>
      </c>
      <c r="BO19" s="456"/>
      <c r="BP19" s="456"/>
      <c r="BQ19" s="456"/>
      <c r="BR19" s="456"/>
      <c r="BS19" s="456"/>
      <c r="BT19" s="456"/>
      <c r="BU19" s="457"/>
      <c r="BV19" s="455">
        <v>34441276</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164</v>
      </c>
      <c r="C20" s="506"/>
      <c r="D20" s="506"/>
      <c r="E20" s="507"/>
      <c r="F20" s="507"/>
      <c r="G20" s="507"/>
      <c r="H20" s="507"/>
      <c r="I20" s="507"/>
      <c r="J20" s="507"/>
      <c r="K20" s="507"/>
      <c r="L20" s="515">
        <v>48212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165</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166</v>
      </c>
      <c r="C22" s="432"/>
      <c r="D22" s="433"/>
      <c r="E22" s="440" t="s">
        <v>1</v>
      </c>
      <c r="F22" s="441"/>
      <c r="G22" s="441"/>
      <c r="H22" s="441"/>
      <c r="I22" s="441"/>
      <c r="J22" s="441"/>
      <c r="K22" s="442"/>
      <c r="L22" s="440" t="s">
        <v>167</v>
      </c>
      <c r="M22" s="441"/>
      <c r="N22" s="441"/>
      <c r="O22" s="441"/>
      <c r="P22" s="442"/>
      <c r="Q22" s="446" t="s">
        <v>168</v>
      </c>
      <c r="R22" s="447"/>
      <c r="S22" s="447"/>
      <c r="T22" s="447"/>
      <c r="U22" s="447"/>
      <c r="V22" s="448"/>
      <c r="W22" s="497" t="s">
        <v>169</v>
      </c>
      <c r="X22" s="432"/>
      <c r="Y22" s="433"/>
      <c r="Z22" s="440" t="s">
        <v>1</v>
      </c>
      <c r="AA22" s="441"/>
      <c r="AB22" s="441"/>
      <c r="AC22" s="441"/>
      <c r="AD22" s="441"/>
      <c r="AE22" s="441"/>
      <c r="AF22" s="441"/>
      <c r="AG22" s="442"/>
      <c r="AH22" s="458" t="s">
        <v>170</v>
      </c>
      <c r="AI22" s="441"/>
      <c r="AJ22" s="441"/>
      <c r="AK22" s="441"/>
      <c r="AL22" s="442"/>
      <c r="AM22" s="458" t="s">
        <v>171</v>
      </c>
      <c r="AN22" s="459"/>
      <c r="AO22" s="459"/>
      <c r="AP22" s="459"/>
      <c r="AQ22" s="459"/>
      <c r="AR22" s="460"/>
      <c r="AS22" s="446" t="s">
        <v>168</v>
      </c>
      <c r="AT22" s="447"/>
      <c r="AU22" s="447"/>
      <c r="AV22" s="447"/>
      <c r="AW22" s="447"/>
      <c r="AX22" s="464"/>
      <c r="AY22" s="481" t="s">
        <v>172</v>
      </c>
      <c r="AZ22" s="482"/>
      <c r="BA22" s="482"/>
      <c r="BB22" s="482"/>
      <c r="BC22" s="482"/>
      <c r="BD22" s="482"/>
      <c r="BE22" s="482"/>
      <c r="BF22" s="482"/>
      <c r="BG22" s="482"/>
      <c r="BH22" s="482"/>
      <c r="BI22" s="482"/>
      <c r="BJ22" s="482"/>
      <c r="BK22" s="482"/>
      <c r="BL22" s="482"/>
      <c r="BM22" s="483"/>
      <c r="BN22" s="484">
        <v>53707806</v>
      </c>
      <c r="BO22" s="485"/>
      <c r="BP22" s="485"/>
      <c r="BQ22" s="485"/>
      <c r="BR22" s="485"/>
      <c r="BS22" s="485"/>
      <c r="BT22" s="485"/>
      <c r="BU22" s="486"/>
      <c r="BV22" s="484">
        <v>51504279</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173</v>
      </c>
      <c r="AZ23" s="470"/>
      <c r="BA23" s="470"/>
      <c r="BB23" s="470"/>
      <c r="BC23" s="470"/>
      <c r="BD23" s="470"/>
      <c r="BE23" s="470"/>
      <c r="BF23" s="470"/>
      <c r="BG23" s="470"/>
      <c r="BH23" s="470"/>
      <c r="BI23" s="470"/>
      <c r="BJ23" s="470"/>
      <c r="BK23" s="470"/>
      <c r="BL23" s="470"/>
      <c r="BM23" s="471"/>
      <c r="BN23" s="455">
        <v>18744482</v>
      </c>
      <c r="BO23" s="456"/>
      <c r="BP23" s="456"/>
      <c r="BQ23" s="456"/>
      <c r="BR23" s="456"/>
      <c r="BS23" s="456"/>
      <c r="BT23" s="456"/>
      <c r="BU23" s="457"/>
      <c r="BV23" s="455">
        <v>18554088</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174</v>
      </c>
      <c r="F24" s="412"/>
      <c r="G24" s="412"/>
      <c r="H24" s="412"/>
      <c r="I24" s="412"/>
      <c r="J24" s="412"/>
      <c r="K24" s="413"/>
      <c r="L24" s="408">
        <v>1</v>
      </c>
      <c r="M24" s="409"/>
      <c r="N24" s="409"/>
      <c r="O24" s="409"/>
      <c r="P24" s="410"/>
      <c r="Q24" s="408">
        <v>9250</v>
      </c>
      <c r="R24" s="409"/>
      <c r="S24" s="409"/>
      <c r="T24" s="409"/>
      <c r="U24" s="409"/>
      <c r="V24" s="410"/>
      <c r="W24" s="498"/>
      <c r="X24" s="435"/>
      <c r="Y24" s="436"/>
      <c r="Z24" s="411" t="s">
        <v>175</v>
      </c>
      <c r="AA24" s="412"/>
      <c r="AB24" s="412"/>
      <c r="AC24" s="412"/>
      <c r="AD24" s="412"/>
      <c r="AE24" s="412"/>
      <c r="AF24" s="412"/>
      <c r="AG24" s="413"/>
      <c r="AH24" s="408">
        <v>803</v>
      </c>
      <c r="AI24" s="409"/>
      <c r="AJ24" s="409"/>
      <c r="AK24" s="409"/>
      <c r="AL24" s="410"/>
      <c r="AM24" s="408">
        <v>2379289</v>
      </c>
      <c r="AN24" s="409"/>
      <c r="AO24" s="409"/>
      <c r="AP24" s="409"/>
      <c r="AQ24" s="409"/>
      <c r="AR24" s="410"/>
      <c r="AS24" s="408">
        <v>2963</v>
      </c>
      <c r="AT24" s="409"/>
      <c r="AU24" s="409"/>
      <c r="AV24" s="409"/>
      <c r="AW24" s="409"/>
      <c r="AX24" s="468"/>
      <c r="AY24" s="428" t="s">
        <v>176</v>
      </c>
      <c r="AZ24" s="429"/>
      <c r="BA24" s="429"/>
      <c r="BB24" s="429"/>
      <c r="BC24" s="429"/>
      <c r="BD24" s="429"/>
      <c r="BE24" s="429"/>
      <c r="BF24" s="429"/>
      <c r="BG24" s="429"/>
      <c r="BH24" s="429"/>
      <c r="BI24" s="429"/>
      <c r="BJ24" s="429"/>
      <c r="BK24" s="429"/>
      <c r="BL24" s="429"/>
      <c r="BM24" s="430"/>
      <c r="BN24" s="455">
        <v>33522765</v>
      </c>
      <c r="BO24" s="456"/>
      <c r="BP24" s="456"/>
      <c r="BQ24" s="456"/>
      <c r="BR24" s="456"/>
      <c r="BS24" s="456"/>
      <c r="BT24" s="456"/>
      <c r="BU24" s="457"/>
      <c r="BV24" s="455">
        <v>30335589</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177</v>
      </c>
      <c r="F25" s="412"/>
      <c r="G25" s="412"/>
      <c r="H25" s="412"/>
      <c r="I25" s="412"/>
      <c r="J25" s="412"/>
      <c r="K25" s="413"/>
      <c r="L25" s="408">
        <v>1</v>
      </c>
      <c r="M25" s="409"/>
      <c r="N25" s="409"/>
      <c r="O25" s="409"/>
      <c r="P25" s="410"/>
      <c r="Q25" s="408">
        <v>7700</v>
      </c>
      <c r="R25" s="409"/>
      <c r="S25" s="409"/>
      <c r="T25" s="409"/>
      <c r="U25" s="409"/>
      <c r="V25" s="410"/>
      <c r="W25" s="498"/>
      <c r="X25" s="435"/>
      <c r="Y25" s="436"/>
      <c r="Z25" s="411" t="s">
        <v>178</v>
      </c>
      <c r="AA25" s="412"/>
      <c r="AB25" s="412"/>
      <c r="AC25" s="412"/>
      <c r="AD25" s="412"/>
      <c r="AE25" s="412"/>
      <c r="AF25" s="412"/>
      <c r="AG25" s="413"/>
      <c r="AH25" s="408">
        <v>163</v>
      </c>
      <c r="AI25" s="409"/>
      <c r="AJ25" s="409"/>
      <c r="AK25" s="409"/>
      <c r="AL25" s="410"/>
      <c r="AM25" s="408">
        <v>466995</v>
      </c>
      <c r="AN25" s="409"/>
      <c r="AO25" s="409"/>
      <c r="AP25" s="409"/>
      <c r="AQ25" s="409"/>
      <c r="AR25" s="410"/>
      <c r="AS25" s="408">
        <v>2865</v>
      </c>
      <c r="AT25" s="409"/>
      <c r="AU25" s="409"/>
      <c r="AV25" s="409"/>
      <c r="AW25" s="409"/>
      <c r="AX25" s="468"/>
      <c r="AY25" s="481" t="s">
        <v>179</v>
      </c>
      <c r="AZ25" s="482"/>
      <c r="BA25" s="482"/>
      <c r="BB25" s="482"/>
      <c r="BC25" s="482"/>
      <c r="BD25" s="482"/>
      <c r="BE25" s="482"/>
      <c r="BF25" s="482"/>
      <c r="BG25" s="482"/>
      <c r="BH25" s="482"/>
      <c r="BI25" s="482"/>
      <c r="BJ25" s="482"/>
      <c r="BK25" s="482"/>
      <c r="BL25" s="482"/>
      <c r="BM25" s="483"/>
      <c r="BN25" s="484">
        <v>11699242</v>
      </c>
      <c r="BO25" s="485"/>
      <c r="BP25" s="485"/>
      <c r="BQ25" s="485"/>
      <c r="BR25" s="485"/>
      <c r="BS25" s="485"/>
      <c r="BT25" s="485"/>
      <c r="BU25" s="486"/>
      <c r="BV25" s="484">
        <v>13114450</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180</v>
      </c>
      <c r="F26" s="412"/>
      <c r="G26" s="412"/>
      <c r="H26" s="412"/>
      <c r="I26" s="412"/>
      <c r="J26" s="412"/>
      <c r="K26" s="413"/>
      <c r="L26" s="408">
        <v>1</v>
      </c>
      <c r="M26" s="409"/>
      <c r="N26" s="409"/>
      <c r="O26" s="409"/>
      <c r="P26" s="410"/>
      <c r="Q26" s="408">
        <v>7050</v>
      </c>
      <c r="R26" s="409"/>
      <c r="S26" s="409"/>
      <c r="T26" s="409"/>
      <c r="U26" s="409"/>
      <c r="V26" s="410"/>
      <c r="W26" s="498"/>
      <c r="X26" s="435"/>
      <c r="Y26" s="436"/>
      <c r="Z26" s="411" t="s">
        <v>181</v>
      </c>
      <c r="AA26" s="466"/>
      <c r="AB26" s="466"/>
      <c r="AC26" s="466"/>
      <c r="AD26" s="466"/>
      <c r="AE26" s="466"/>
      <c r="AF26" s="466"/>
      <c r="AG26" s="467"/>
      <c r="AH26" s="408">
        <v>20</v>
      </c>
      <c r="AI26" s="409"/>
      <c r="AJ26" s="409"/>
      <c r="AK26" s="409"/>
      <c r="AL26" s="410"/>
      <c r="AM26" s="408">
        <v>67220</v>
      </c>
      <c r="AN26" s="409"/>
      <c r="AO26" s="409"/>
      <c r="AP26" s="409"/>
      <c r="AQ26" s="409"/>
      <c r="AR26" s="410"/>
      <c r="AS26" s="408">
        <v>3361</v>
      </c>
      <c r="AT26" s="409"/>
      <c r="AU26" s="409"/>
      <c r="AV26" s="409"/>
      <c r="AW26" s="409"/>
      <c r="AX26" s="468"/>
      <c r="AY26" s="495" t="s">
        <v>182</v>
      </c>
      <c r="AZ26" s="415"/>
      <c r="BA26" s="415"/>
      <c r="BB26" s="415"/>
      <c r="BC26" s="415"/>
      <c r="BD26" s="415"/>
      <c r="BE26" s="415"/>
      <c r="BF26" s="415"/>
      <c r="BG26" s="415"/>
      <c r="BH26" s="415"/>
      <c r="BI26" s="415"/>
      <c r="BJ26" s="415"/>
      <c r="BK26" s="415"/>
      <c r="BL26" s="415"/>
      <c r="BM26" s="496"/>
      <c r="BN26" s="455" t="s">
        <v>140</v>
      </c>
      <c r="BO26" s="456"/>
      <c r="BP26" s="456"/>
      <c r="BQ26" s="456"/>
      <c r="BR26" s="456"/>
      <c r="BS26" s="456"/>
      <c r="BT26" s="456"/>
      <c r="BU26" s="457"/>
      <c r="BV26" s="455" t="s">
        <v>140</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183</v>
      </c>
      <c r="F27" s="412"/>
      <c r="G27" s="412"/>
      <c r="H27" s="412"/>
      <c r="I27" s="412"/>
      <c r="J27" s="412"/>
      <c r="K27" s="413"/>
      <c r="L27" s="408">
        <v>1</v>
      </c>
      <c r="M27" s="409"/>
      <c r="N27" s="409"/>
      <c r="O27" s="409"/>
      <c r="P27" s="410"/>
      <c r="Q27" s="408">
        <v>5340</v>
      </c>
      <c r="R27" s="409"/>
      <c r="S27" s="409"/>
      <c r="T27" s="409"/>
      <c r="U27" s="409"/>
      <c r="V27" s="410"/>
      <c r="W27" s="498"/>
      <c r="X27" s="435"/>
      <c r="Y27" s="436"/>
      <c r="Z27" s="411" t="s">
        <v>184</v>
      </c>
      <c r="AA27" s="412"/>
      <c r="AB27" s="412"/>
      <c r="AC27" s="412"/>
      <c r="AD27" s="412"/>
      <c r="AE27" s="412"/>
      <c r="AF27" s="412"/>
      <c r="AG27" s="413"/>
      <c r="AH27" s="408">
        <v>91</v>
      </c>
      <c r="AI27" s="409"/>
      <c r="AJ27" s="409"/>
      <c r="AK27" s="409"/>
      <c r="AL27" s="410"/>
      <c r="AM27" s="408">
        <v>288617</v>
      </c>
      <c r="AN27" s="409"/>
      <c r="AO27" s="409"/>
      <c r="AP27" s="409"/>
      <c r="AQ27" s="409"/>
      <c r="AR27" s="410"/>
      <c r="AS27" s="408">
        <v>3172</v>
      </c>
      <c r="AT27" s="409"/>
      <c r="AU27" s="409"/>
      <c r="AV27" s="409"/>
      <c r="AW27" s="409"/>
      <c r="AX27" s="468"/>
      <c r="AY27" s="492" t="s">
        <v>185</v>
      </c>
      <c r="AZ27" s="493"/>
      <c r="BA27" s="493"/>
      <c r="BB27" s="493"/>
      <c r="BC27" s="493"/>
      <c r="BD27" s="493"/>
      <c r="BE27" s="493"/>
      <c r="BF27" s="493"/>
      <c r="BG27" s="493"/>
      <c r="BH27" s="493"/>
      <c r="BI27" s="493"/>
      <c r="BJ27" s="493"/>
      <c r="BK27" s="493"/>
      <c r="BL27" s="493"/>
      <c r="BM27" s="494"/>
      <c r="BN27" s="489">
        <v>1163943</v>
      </c>
      <c r="BO27" s="490"/>
      <c r="BP27" s="490"/>
      <c r="BQ27" s="490"/>
      <c r="BR27" s="490"/>
      <c r="BS27" s="490"/>
      <c r="BT27" s="490"/>
      <c r="BU27" s="491"/>
      <c r="BV27" s="489">
        <v>1163943</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186</v>
      </c>
      <c r="F28" s="412"/>
      <c r="G28" s="412"/>
      <c r="H28" s="412"/>
      <c r="I28" s="412"/>
      <c r="J28" s="412"/>
      <c r="K28" s="413"/>
      <c r="L28" s="408">
        <v>1</v>
      </c>
      <c r="M28" s="409"/>
      <c r="N28" s="409"/>
      <c r="O28" s="409"/>
      <c r="P28" s="410"/>
      <c r="Q28" s="408">
        <v>4540</v>
      </c>
      <c r="R28" s="409"/>
      <c r="S28" s="409"/>
      <c r="T28" s="409"/>
      <c r="U28" s="409"/>
      <c r="V28" s="410"/>
      <c r="W28" s="498"/>
      <c r="X28" s="435"/>
      <c r="Y28" s="436"/>
      <c r="Z28" s="411" t="s">
        <v>187</v>
      </c>
      <c r="AA28" s="412"/>
      <c r="AB28" s="412"/>
      <c r="AC28" s="412"/>
      <c r="AD28" s="412"/>
      <c r="AE28" s="412"/>
      <c r="AF28" s="412"/>
      <c r="AG28" s="413"/>
      <c r="AH28" s="408" t="s">
        <v>130</v>
      </c>
      <c r="AI28" s="409"/>
      <c r="AJ28" s="409"/>
      <c r="AK28" s="409"/>
      <c r="AL28" s="410"/>
      <c r="AM28" s="408" t="s">
        <v>188</v>
      </c>
      <c r="AN28" s="409"/>
      <c r="AO28" s="409"/>
      <c r="AP28" s="409"/>
      <c r="AQ28" s="409"/>
      <c r="AR28" s="410"/>
      <c r="AS28" s="408" t="s">
        <v>188</v>
      </c>
      <c r="AT28" s="409"/>
      <c r="AU28" s="409"/>
      <c r="AV28" s="409"/>
      <c r="AW28" s="409"/>
      <c r="AX28" s="468"/>
      <c r="AY28" s="472" t="s">
        <v>189</v>
      </c>
      <c r="AZ28" s="473"/>
      <c r="BA28" s="473"/>
      <c r="BB28" s="474"/>
      <c r="BC28" s="481" t="s">
        <v>50</v>
      </c>
      <c r="BD28" s="482"/>
      <c r="BE28" s="482"/>
      <c r="BF28" s="482"/>
      <c r="BG28" s="482"/>
      <c r="BH28" s="482"/>
      <c r="BI28" s="482"/>
      <c r="BJ28" s="482"/>
      <c r="BK28" s="482"/>
      <c r="BL28" s="482"/>
      <c r="BM28" s="483"/>
      <c r="BN28" s="484">
        <v>3160577</v>
      </c>
      <c r="BO28" s="485"/>
      <c r="BP28" s="485"/>
      <c r="BQ28" s="485"/>
      <c r="BR28" s="485"/>
      <c r="BS28" s="485"/>
      <c r="BT28" s="485"/>
      <c r="BU28" s="486"/>
      <c r="BV28" s="484">
        <v>2716430</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190</v>
      </c>
      <c r="F29" s="412"/>
      <c r="G29" s="412"/>
      <c r="H29" s="412"/>
      <c r="I29" s="412"/>
      <c r="J29" s="412"/>
      <c r="K29" s="413"/>
      <c r="L29" s="408">
        <v>22</v>
      </c>
      <c r="M29" s="409"/>
      <c r="N29" s="409"/>
      <c r="O29" s="409"/>
      <c r="P29" s="410"/>
      <c r="Q29" s="408">
        <v>4050</v>
      </c>
      <c r="R29" s="409"/>
      <c r="S29" s="409"/>
      <c r="T29" s="409"/>
      <c r="U29" s="409"/>
      <c r="V29" s="410"/>
      <c r="W29" s="499"/>
      <c r="X29" s="500"/>
      <c r="Y29" s="501"/>
      <c r="Z29" s="411" t="s">
        <v>191</v>
      </c>
      <c r="AA29" s="412"/>
      <c r="AB29" s="412"/>
      <c r="AC29" s="412"/>
      <c r="AD29" s="412"/>
      <c r="AE29" s="412"/>
      <c r="AF29" s="412"/>
      <c r="AG29" s="413"/>
      <c r="AH29" s="408">
        <v>894</v>
      </c>
      <c r="AI29" s="409"/>
      <c r="AJ29" s="409"/>
      <c r="AK29" s="409"/>
      <c r="AL29" s="410"/>
      <c r="AM29" s="408">
        <v>2667906</v>
      </c>
      <c r="AN29" s="409"/>
      <c r="AO29" s="409"/>
      <c r="AP29" s="409"/>
      <c r="AQ29" s="409"/>
      <c r="AR29" s="410"/>
      <c r="AS29" s="408">
        <v>2984</v>
      </c>
      <c r="AT29" s="409"/>
      <c r="AU29" s="409"/>
      <c r="AV29" s="409"/>
      <c r="AW29" s="409"/>
      <c r="AX29" s="468"/>
      <c r="AY29" s="475"/>
      <c r="AZ29" s="476"/>
      <c r="BA29" s="476"/>
      <c r="BB29" s="477"/>
      <c r="BC29" s="469" t="s">
        <v>192</v>
      </c>
      <c r="BD29" s="470"/>
      <c r="BE29" s="470"/>
      <c r="BF29" s="470"/>
      <c r="BG29" s="470"/>
      <c r="BH29" s="470"/>
      <c r="BI29" s="470"/>
      <c r="BJ29" s="470"/>
      <c r="BK29" s="470"/>
      <c r="BL29" s="470"/>
      <c r="BM29" s="471"/>
      <c r="BN29" s="455">
        <v>487968</v>
      </c>
      <c r="BO29" s="456"/>
      <c r="BP29" s="456"/>
      <c r="BQ29" s="456"/>
      <c r="BR29" s="456"/>
      <c r="BS29" s="456"/>
      <c r="BT29" s="456"/>
      <c r="BU29" s="457"/>
      <c r="BV29" s="455">
        <v>487959</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193</v>
      </c>
      <c r="X30" s="423"/>
      <c r="Y30" s="423"/>
      <c r="Z30" s="423"/>
      <c r="AA30" s="423"/>
      <c r="AB30" s="423"/>
      <c r="AC30" s="423"/>
      <c r="AD30" s="423"/>
      <c r="AE30" s="423"/>
      <c r="AF30" s="423"/>
      <c r="AG30" s="424"/>
      <c r="AH30" s="425">
        <v>98.1</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3869270</v>
      </c>
      <c r="BO30" s="490"/>
      <c r="BP30" s="490"/>
      <c r="BQ30" s="490"/>
      <c r="BR30" s="490"/>
      <c r="BS30" s="490"/>
      <c r="BT30" s="490"/>
      <c r="BU30" s="491"/>
      <c r="BV30" s="489">
        <v>3858838</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194</v>
      </c>
      <c r="D32" s="414"/>
      <c r="E32" s="414"/>
      <c r="F32" s="414"/>
      <c r="G32" s="414"/>
      <c r="H32" s="414"/>
      <c r="I32" s="414"/>
      <c r="J32" s="414"/>
      <c r="K32" s="414"/>
      <c r="L32" s="414"/>
      <c r="M32" s="414"/>
      <c r="N32" s="414"/>
      <c r="O32" s="414"/>
      <c r="P32" s="414"/>
      <c r="Q32" s="414"/>
      <c r="R32" s="414"/>
      <c r="S32" s="414"/>
      <c r="U32" s="415" t="s">
        <v>195</v>
      </c>
      <c r="V32" s="415"/>
      <c r="W32" s="415"/>
      <c r="X32" s="415"/>
      <c r="Y32" s="415"/>
      <c r="Z32" s="415"/>
      <c r="AA32" s="415"/>
      <c r="AB32" s="415"/>
      <c r="AC32" s="415"/>
      <c r="AD32" s="415"/>
      <c r="AE32" s="415"/>
      <c r="AF32" s="415"/>
      <c r="AG32" s="415"/>
      <c r="AH32" s="415"/>
      <c r="AI32" s="415"/>
      <c r="AJ32" s="415"/>
      <c r="AK32" s="415"/>
      <c r="AM32" s="415" t="s">
        <v>196</v>
      </c>
      <c r="AN32" s="415"/>
      <c r="AO32" s="415"/>
      <c r="AP32" s="415"/>
      <c r="AQ32" s="415"/>
      <c r="AR32" s="415"/>
      <c r="AS32" s="415"/>
      <c r="AT32" s="415"/>
      <c r="AU32" s="415"/>
      <c r="AV32" s="415"/>
      <c r="AW32" s="415"/>
      <c r="AX32" s="415"/>
      <c r="AY32" s="415"/>
      <c r="AZ32" s="415"/>
      <c r="BA32" s="415"/>
      <c r="BB32" s="415"/>
      <c r="BC32" s="415"/>
      <c r="BE32" s="415" t="s">
        <v>197</v>
      </c>
      <c r="BF32" s="415"/>
      <c r="BG32" s="415"/>
      <c r="BH32" s="415"/>
      <c r="BI32" s="415"/>
      <c r="BJ32" s="415"/>
      <c r="BK32" s="415"/>
      <c r="BL32" s="415"/>
      <c r="BM32" s="415"/>
      <c r="BN32" s="415"/>
      <c r="BO32" s="415"/>
      <c r="BP32" s="415"/>
      <c r="BQ32" s="415"/>
      <c r="BR32" s="415"/>
      <c r="BS32" s="415"/>
      <c r="BT32" s="415"/>
      <c r="BU32" s="415"/>
      <c r="BW32" s="415" t="s">
        <v>198</v>
      </c>
      <c r="BX32" s="415"/>
      <c r="BY32" s="415"/>
      <c r="BZ32" s="415"/>
      <c r="CA32" s="415"/>
      <c r="CB32" s="415"/>
      <c r="CC32" s="415"/>
      <c r="CD32" s="415"/>
      <c r="CE32" s="415"/>
      <c r="CF32" s="415"/>
      <c r="CG32" s="415"/>
      <c r="CH32" s="415"/>
      <c r="CI32" s="415"/>
      <c r="CJ32" s="415"/>
      <c r="CK32" s="415"/>
      <c r="CL32" s="415"/>
      <c r="CM32" s="415"/>
      <c r="CO32" s="415" t="s">
        <v>199</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200</v>
      </c>
      <c r="D33" s="407"/>
      <c r="E33" s="406" t="s">
        <v>201</v>
      </c>
      <c r="F33" s="406"/>
      <c r="G33" s="406"/>
      <c r="H33" s="406"/>
      <c r="I33" s="406"/>
      <c r="J33" s="406"/>
      <c r="K33" s="406"/>
      <c r="L33" s="406"/>
      <c r="M33" s="406"/>
      <c r="N33" s="406"/>
      <c r="O33" s="406"/>
      <c r="P33" s="406"/>
      <c r="Q33" s="406"/>
      <c r="R33" s="406"/>
      <c r="S33" s="406"/>
      <c r="T33" s="206"/>
      <c r="U33" s="407" t="s">
        <v>200</v>
      </c>
      <c r="V33" s="407"/>
      <c r="W33" s="406" t="s">
        <v>201</v>
      </c>
      <c r="X33" s="406"/>
      <c r="Y33" s="406"/>
      <c r="Z33" s="406"/>
      <c r="AA33" s="406"/>
      <c r="AB33" s="406"/>
      <c r="AC33" s="406"/>
      <c r="AD33" s="406"/>
      <c r="AE33" s="406"/>
      <c r="AF33" s="406"/>
      <c r="AG33" s="406"/>
      <c r="AH33" s="406"/>
      <c r="AI33" s="406"/>
      <c r="AJ33" s="406"/>
      <c r="AK33" s="406"/>
      <c r="AL33" s="206"/>
      <c r="AM33" s="407" t="s">
        <v>200</v>
      </c>
      <c r="AN33" s="407"/>
      <c r="AO33" s="406" t="s">
        <v>202</v>
      </c>
      <c r="AP33" s="406"/>
      <c r="AQ33" s="406"/>
      <c r="AR33" s="406"/>
      <c r="AS33" s="406"/>
      <c r="AT33" s="406"/>
      <c r="AU33" s="406"/>
      <c r="AV33" s="406"/>
      <c r="AW33" s="406"/>
      <c r="AX33" s="406"/>
      <c r="AY33" s="406"/>
      <c r="AZ33" s="406"/>
      <c r="BA33" s="406"/>
      <c r="BB33" s="406"/>
      <c r="BC33" s="406"/>
      <c r="BD33" s="207"/>
      <c r="BE33" s="406" t="s">
        <v>203</v>
      </c>
      <c r="BF33" s="406"/>
      <c r="BG33" s="406" t="s">
        <v>204</v>
      </c>
      <c r="BH33" s="406"/>
      <c r="BI33" s="406"/>
      <c r="BJ33" s="406"/>
      <c r="BK33" s="406"/>
      <c r="BL33" s="406"/>
      <c r="BM33" s="406"/>
      <c r="BN33" s="406"/>
      <c r="BO33" s="406"/>
      <c r="BP33" s="406"/>
      <c r="BQ33" s="406"/>
      <c r="BR33" s="406"/>
      <c r="BS33" s="406"/>
      <c r="BT33" s="406"/>
      <c r="BU33" s="406"/>
      <c r="BV33" s="207"/>
      <c r="BW33" s="407" t="s">
        <v>203</v>
      </c>
      <c r="BX33" s="407"/>
      <c r="BY33" s="406" t="s">
        <v>205</v>
      </c>
      <c r="BZ33" s="406"/>
      <c r="CA33" s="406"/>
      <c r="CB33" s="406"/>
      <c r="CC33" s="406"/>
      <c r="CD33" s="406"/>
      <c r="CE33" s="406"/>
      <c r="CF33" s="406"/>
      <c r="CG33" s="406"/>
      <c r="CH33" s="406"/>
      <c r="CI33" s="406"/>
      <c r="CJ33" s="406"/>
      <c r="CK33" s="406"/>
      <c r="CL33" s="406"/>
      <c r="CM33" s="406"/>
      <c r="CN33" s="206"/>
      <c r="CO33" s="407" t="s">
        <v>206</v>
      </c>
      <c r="CP33" s="407"/>
      <c r="CQ33" s="406" t="s">
        <v>207</v>
      </c>
      <c r="CR33" s="406"/>
      <c r="CS33" s="406"/>
      <c r="CT33" s="406"/>
      <c r="CU33" s="406"/>
      <c r="CV33" s="406"/>
      <c r="CW33" s="406"/>
      <c r="CX33" s="406"/>
      <c r="CY33" s="406"/>
      <c r="CZ33" s="406"/>
      <c r="DA33" s="406"/>
      <c r="DB33" s="406"/>
      <c r="DC33" s="406"/>
      <c r="DD33" s="406"/>
      <c r="DE33" s="406"/>
      <c r="DF33" s="206"/>
      <c r="DG33" s="405" t="s">
        <v>208</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病院事業会計</v>
      </c>
      <c r="AP34" s="404"/>
      <c r="AQ34" s="404"/>
      <c r="AR34" s="404"/>
      <c r="AS34" s="404"/>
      <c r="AT34" s="404"/>
      <c r="AU34" s="404"/>
      <c r="AV34" s="404"/>
      <c r="AW34" s="404"/>
      <c r="AX34" s="404"/>
      <c r="AY34" s="404"/>
      <c r="AZ34" s="404"/>
      <c r="BA34" s="404"/>
      <c r="BB34" s="404"/>
      <c r="BC34" s="404"/>
      <c r="BD34" s="181"/>
      <c r="BE34" s="403">
        <f>IF(BG34="","",MAX(C34:D43,U34:V43,AM34:AN43)+1)</f>
        <v>9</v>
      </c>
      <c r="BF34" s="403"/>
      <c r="BG34" s="404" t="str">
        <f>IF('各会計、関係団体の財政状況及び健全化判断比率'!B34="","",'各会計、関係団体の財政状況及び健全化判断比率'!B34)</f>
        <v>農業集落排水事業特別会計</v>
      </c>
      <c r="BH34" s="404"/>
      <c r="BI34" s="404"/>
      <c r="BJ34" s="404"/>
      <c r="BK34" s="404"/>
      <c r="BL34" s="404"/>
      <c r="BM34" s="404"/>
      <c r="BN34" s="404"/>
      <c r="BO34" s="404"/>
      <c r="BP34" s="404"/>
      <c r="BQ34" s="404"/>
      <c r="BR34" s="404"/>
      <c r="BS34" s="404"/>
      <c r="BT34" s="404"/>
      <c r="BU34" s="404"/>
      <c r="BV34" s="181"/>
      <c r="BW34" s="403">
        <f>IF(BY34="","",MAX(C34:D43,U34:V43,AM34:AN43,BE34:BF43)+1)</f>
        <v>10</v>
      </c>
      <c r="BX34" s="403"/>
      <c r="BY34" s="404" t="str">
        <f>IF('各会計、関係団体の財政状況及び健全化判断比率'!B68="","",'各会計、関係団体の財政状況及び健全化判断比率'!B68)</f>
        <v>彦根愛知犬上広域行政組合（一般会計）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19</v>
      </c>
      <c r="CP34" s="403"/>
      <c r="CQ34" s="404" t="str">
        <f>IF('各会計、関係団体の財政状況及び健全化判断比率'!BS7="","",'各会計、関係団体の財政状況及び健全化判断比率'!BS7)</f>
        <v>夢京橋</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休日急病診療所事業特別会計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介護保険事業特別会計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IF('各会計、関係団体の財政状況及び健全化判断比率'!B32="","",'各会計、関係団体の財政状況及び健全化判断比率'!B32)</f>
        <v>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11</v>
      </c>
      <c r="BX35" s="403"/>
      <c r="BY35" s="404" t="str">
        <f>IF('各会計、関係団体の財政状況及び健全化判断比率'!B69="","",'各会計、関係団体の財政状況及び健全化判断比率'!B69)</f>
        <v>彦根市犬上郡営林組合（一般会計）</v>
      </c>
      <c r="BZ35" s="404"/>
      <c r="CA35" s="404"/>
      <c r="CB35" s="404"/>
      <c r="CC35" s="404"/>
      <c r="CD35" s="404"/>
      <c r="CE35" s="404"/>
      <c r="CF35" s="404"/>
      <c r="CG35" s="404"/>
      <c r="CH35" s="404"/>
      <c r="CI35" s="404"/>
      <c r="CJ35" s="404"/>
      <c r="CK35" s="404"/>
      <c r="CL35" s="404"/>
      <c r="CM35" s="404"/>
      <c r="CN35" s="181"/>
      <c r="CO35" s="403">
        <f t="shared" ref="CO35:CO43" si="3">IF(CQ35="","",CO34+1)</f>
        <v>20</v>
      </c>
      <c r="CP35" s="403"/>
      <c r="CQ35" s="404" t="str">
        <f>IF('各会計、関係団体の財政状況及び健全化判断比率'!BS8="","",'各会計、関係団体の財政状況及び健全化判断比率'!BS8)</f>
        <v>彦根総合地方卸売市場</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後期高齢者医療事業特別会計</v>
      </c>
      <c r="X36" s="404"/>
      <c r="Y36" s="404"/>
      <c r="Z36" s="404"/>
      <c r="AA36" s="404"/>
      <c r="AB36" s="404"/>
      <c r="AC36" s="404"/>
      <c r="AD36" s="404"/>
      <c r="AE36" s="404"/>
      <c r="AF36" s="404"/>
      <c r="AG36" s="404"/>
      <c r="AH36" s="404"/>
      <c r="AI36" s="404"/>
      <c r="AJ36" s="404"/>
      <c r="AK36" s="404"/>
      <c r="AL36" s="181"/>
      <c r="AM36" s="403">
        <f t="shared" si="0"/>
        <v>8</v>
      </c>
      <c r="AN36" s="403"/>
      <c r="AO36" s="404" t="str">
        <f>IF('各会計、関係団体の財政状況及び健全化判断比率'!B33="","",'各会計、関係団体の財政状況及び健全化判断比率'!B33)</f>
        <v>下水道事業会計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12</v>
      </c>
      <c r="BX36" s="403"/>
      <c r="BY36" s="404" t="str">
        <f>IF('各会計、関係団体の財政状況及び健全化判断比率'!B70="","",'各会計、関係団体の財政状況及び健全化判断比率'!B70)</f>
        <v>彦根市米原市山林組合（一般会計）</v>
      </c>
      <c r="BZ36" s="404"/>
      <c r="CA36" s="404"/>
      <c r="CB36" s="404"/>
      <c r="CC36" s="404"/>
      <c r="CD36" s="404"/>
      <c r="CE36" s="404"/>
      <c r="CF36" s="404"/>
      <c r="CG36" s="404"/>
      <c r="CH36" s="404"/>
      <c r="CI36" s="404"/>
      <c r="CJ36" s="404"/>
      <c r="CK36" s="404"/>
      <c r="CL36" s="404"/>
      <c r="CM36" s="404"/>
      <c r="CN36" s="181"/>
      <c r="CO36" s="403">
        <f t="shared" si="3"/>
        <v>21</v>
      </c>
      <c r="CP36" s="403"/>
      <c r="CQ36" s="404" t="str">
        <f>IF('各会計、関係団体の財政状況及び健全化判断比率'!BS9="","",'各会計、関係団体の財政状況及び健全化判断比率'!BS9)</f>
        <v>四番町スクエア</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13</v>
      </c>
      <c r="BX37" s="403"/>
      <c r="BY37" s="404" t="str">
        <f>IF('各会計、関係団体の財政状況及び健全化判断比率'!B71="","",'各会計、関係団体の財政状況及び健全化判断比率'!B71)</f>
        <v>滋賀県市町村職員研修センター（一般会計）</v>
      </c>
      <c r="BZ37" s="404"/>
      <c r="CA37" s="404"/>
      <c r="CB37" s="404"/>
      <c r="CC37" s="404"/>
      <c r="CD37" s="404"/>
      <c r="CE37" s="404"/>
      <c r="CF37" s="404"/>
      <c r="CG37" s="404"/>
      <c r="CH37" s="404"/>
      <c r="CI37" s="404"/>
      <c r="CJ37" s="404"/>
      <c r="CK37" s="404"/>
      <c r="CL37" s="404"/>
      <c r="CM37" s="404"/>
      <c r="CN37" s="181"/>
      <c r="CO37" s="403">
        <f t="shared" si="3"/>
        <v>22</v>
      </c>
      <c r="CP37" s="403"/>
      <c r="CQ37" s="404" t="str">
        <f>IF('各会計、関係団体の財政状況及び健全化判断比率'!BS10="","",'各会計、関係団体の財政状況及び健全化判断比率'!BS10)</f>
        <v>彦根市事業公社</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14</v>
      </c>
      <c r="BX38" s="403"/>
      <c r="BY38" s="404" t="str">
        <f>IF('各会計、関係団体の財政状況及び健全化判断比率'!B72="","",'各会計、関係団体の財政状況及び健全化判断比率'!B72)</f>
        <v>滋賀県後期高齢者医療広域連合（一般会計）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15</v>
      </c>
      <c r="BX39" s="403"/>
      <c r="BY39" s="404" t="str">
        <f>IF('各会計、関係団体の財政状況及び健全化判断比率'!B73="","",'各会計、関係団体の財政状況及び健全化判断比率'!B73)</f>
        <v>滋賀県後期高齢者医療広域連合（後期高齢者医療特別会計）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16</v>
      </c>
      <c r="BX40" s="403"/>
      <c r="BY40" s="404" t="str">
        <f>IF('各会計、関係団体の財政状況及び健全化判断比率'!B74="","",'各会計、関係団体の財政状況及び健全化判断比率'!B74)</f>
        <v>大滝山林組合（一般会計）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17</v>
      </c>
      <c r="BX41" s="403"/>
      <c r="BY41" s="404" t="str">
        <f>IF('各会計、関係団体の財政状況及び健全化判断比率'!B75="","",'各会計、関係団体の財政状況及び健全化判断比率'!B75)</f>
        <v>大滝山林組合（林産物栽培特別会計）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18</v>
      </c>
      <c r="BX42" s="403"/>
      <c r="BY42" s="404" t="str">
        <f>IF('各会計、関係団体の財政状況及び健全化判断比率'!B76="","",'各会計、関係団体の財政状況及び健全化判断比率'!B76)</f>
        <v>大滝山林組合（高取山森林空間利活用特別会計）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400" t="s">
        <v>210</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211</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212</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213</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214</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215</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216</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217</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hQU4lchKek0K0zoPB1ZIySQ14wB70lzsHrJ+VBbMjV7L0X73UuEgazDUIK1vrw9itX0jHN7k8AJoJL9NAZoOHQ==" saltValue="DkG030ZgW7MNhrHMthaNA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218</v>
      </c>
      <c r="DI1" s="754"/>
      <c r="DJ1" s="754"/>
      <c r="DK1" s="754"/>
      <c r="DL1" s="754"/>
      <c r="DM1" s="754"/>
      <c r="DN1" s="755"/>
      <c r="DO1" s="214"/>
      <c r="DP1" s="753" t="s">
        <v>219</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221</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222</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223</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224</v>
      </c>
      <c r="S4" s="710"/>
      <c r="T4" s="710"/>
      <c r="U4" s="710"/>
      <c r="V4" s="710"/>
      <c r="W4" s="710"/>
      <c r="X4" s="710"/>
      <c r="Y4" s="711"/>
      <c r="Z4" s="709" t="s">
        <v>225</v>
      </c>
      <c r="AA4" s="710"/>
      <c r="AB4" s="710"/>
      <c r="AC4" s="711"/>
      <c r="AD4" s="709" t="s">
        <v>226</v>
      </c>
      <c r="AE4" s="710"/>
      <c r="AF4" s="710"/>
      <c r="AG4" s="710"/>
      <c r="AH4" s="710"/>
      <c r="AI4" s="710"/>
      <c r="AJ4" s="710"/>
      <c r="AK4" s="711"/>
      <c r="AL4" s="709" t="s">
        <v>225</v>
      </c>
      <c r="AM4" s="710"/>
      <c r="AN4" s="710"/>
      <c r="AO4" s="711"/>
      <c r="AP4" s="756" t="s">
        <v>227</v>
      </c>
      <c r="AQ4" s="756"/>
      <c r="AR4" s="756"/>
      <c r="AS4" s="756"/>
      <c r="AT4" s="756"/>
      <c r="AU4" s="756"/>
      <c r="AV4" s="756"/>
      <c r="AW4" s="756"/>
      <c r="AX4" s="756"/>
      <c r="AY4" s="756"/>
      <c r="AZ4" s="756"/>
      <c r="BA4" s="756"/>
      <c r="BB4" s="756"/>
      <c r="BC4" s="756"/>
      <c r="BD4" s="756"/>
      <c r="BE4" s="756"/>
      <c r="BF4" s="756"/>
      <c r="BG4" s="756" t="s">
        <v>228</v>
      </c>
      <c r="BH4" s="756"/>
      <c r="BI4" s="756"/>
      <c r="BJ4" s="756"/>
      <c r="BK4" s="756"/>
      <c r="BL4" s="756"/>
      <c r="BM4" s="756"/>
      <c r="BN4" s="756"/>
      <c r="BO4" s="756" t="s">
        <v>225</v>
      </c>
      <c r="BP4" s="756"/>
      <c r="BQ4" s="756"/>
      <c r="BR4" s="756"/>
      <c r="BS4" s="756" t="s">
        <v>229</v>
      </c>
      <c r="BT4" s="756"/>
      <c r="BU4" s="756"/>
      <c r="BV4" s="756"/>
      <c r="BW4" s="756"/>
      <c r="BX4" s="756"/>
      <c r="BY4" s="756"/>
      <c r="BZ4" s="756"/>
      <c r="CA4" s="756"/>
      <c r="CB4" s="756"/>
      <c r="CD4" s="709" t="s">
        <v>230</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231</v>
      </c>
      <c r="C5" s="716"/>
      <c r="D5" s="716"/>
      <c r="E5" s="716"/>
      <c r="F5" s="716"/>
      <c r="G5" s="716"/>
      <c r="H5" s="716"/>
      <c r="I5" s="716"/>
      <c r="J5" s="716"/>
      <c r="K5" s="716"/>
      <c r="L5" s="716"/>
      <c r="M5" s="716"/>
      <c r="N5" s="716"/>
      <c r="O5" s="716"/>
      <c r="P5" s="716"/>
      <c r="Q5" s="717"/>
      <c r="R5" s="712">
        <v>18667759</v>
      </c>
      <c r="S5" s="713"/>
      <c r="T5" s="713"/>
      <c r="U5" s="713"/>
      <c r="V5" s="713"/>
      <c r="W5" s="713"/>
      <c r="X5" s="713"/>
      <c r="Y5" s="738"/>
      <c r="Z5" s="751">
        <v>33.799999999999997</v>
      </c>
      <c r="AA5" s="751"/>
      <c r="AB5" s="751"/>
      <c r="AC5" s="751"/>
      <c r="AD5" s="752">
        <v>17379366</v>
      </c>
      <c r="AE5" s="752"/>
      <c r="AF5" s="752"/>
      <c r="AG5" s="752"/>
      <c r="AH5" s="752"/>
      <c r="AI5" s="752"/>
      <c r="AJ5" s="752"/>
      <c r="AK5" s="752"/>
      <c r="AL5" s="739">
        <v>65.7</v>
      </c>
      <c r="AM5" s="721"/>
      <c r="AN5" s="721"/>
      <c r="AO5" s="740"/>
      <c r="AP5" s="715" t="s">
        <v>232</v>
      </c>
      <c r="AQ5" s="716"/>
      <c r="AR5" s="716"/>
      <c r="AS5" s="716"/>
      <c r="AT5" s="716"/>
      <c r="AU5" s="716"/>
      <c r="AV5" s="716"/>
      <c r="AW5" s="716"/>
      <c r="AX5" s="716"/>
      <c r="AY5" s="716"/>
      <c r="AZ5" s="716"/>
      <c r="BA5" s="716"/>
      <c r="BB5" s="716"/>
      <c r="BC5" s="716"/>
      <c r="BD5" s="716"/>
      <c r="BE5" s="716"/>
      <c r="BF5" s="717"/>
      <c r="BG5" s="657">
        <v>17376105</v>
      </c>
      <c r="BH5" s="658"/>
      <c r="BI5" s="658"/>
      <c r="BJ5" s="658"/>
      <c r="BK5" s="658"/>
      <c r="BL5" s="658"/>
      <c r="BM5" s="658"/>
      <c r="BN5" s="659"/>
      <c r="BO5" s="695">
        <v>93.1</v>
      </c>
      <c r="BP5" s="695"/>
      <c r="BQ5" s="695"/>
      <c r="BR5" s="695"/>
      <c r="BS5" s="696">
        <v>497411</v>
      </c>
      <c r="BT5" s="696"/>
      <c r="BU5" s="696"/>
      <c r="BV5" s="696"/>
      <c r="BW5" s="696"/>
      <c r="BX5" s="696"/>
      <c r="BY5" s="696"/>
      <c r="BZ5" s="696"/>
      <c r="CA5" s="696"/>
      <c r="CB5" s="734"/>
      <c r="CD5" s="709" t="s">
        <v>227</v>
      </c>
      <c r="CE5" s="710"/>
      <c r="CF5" s="710"/>
      <c r="CG5" s="710"/>
      <c r="CH5" s="710"/>
      <c r="CI5" s="710"/>
      <c r="CJ5" s="710"/>
      <c r="CK5" s="710"/>
      <c r="CL5" s="710"/>
      <c r="CM5" s="710"/>
      <c r="CN5" s="710"/>
      <c r="CO5" s="710"/>
      <c r="CP5" s="710"/>
      <c r="CQ5" s="711"/>
      <c r="CR5" s="709" t="s">
        <v>233</v>
      </c>
      <c r="CS5" s="710"/>
      <c r="CT5" s="710"/>
      <c r="CU5" s="710"/>
      <c r="CV5" s="710"/>
      <c r="CW5" s="710"/>
      <c r="CX5" s="710"/>
      <c r="CY5" s="711"/>
      <c r="CZ5" s="709" t="s">
        <v>225</v>
      </c>
      <c r="DA5" s="710"/>
      <c r="DB5" s="710"/>
      <c r="DC5" s="711"/>
      <c r="DD5" s="709" t="s">
        <v>234</v>
      </c>
      <c r="DE5" s="710"/>
      <c r="DF5" s="710"/>
      <c r="DG5" s="710"/>
      <c r="DH5" s="710"/>
      <c r="DI5" s="710"/>
      <c r="DJ5" s="710"/>
      <c r="DK5" s="710"/>
      <c r="DL5" s="710"/>
      <c r="DM5" s="710"/>
      <c r="DN5" s="710"/>
      <c r="DO5" s="710"/>
      <c r="DP5" s="711"/>
      <c r="DQ5" s="709" t="s">
        <v>235</v>
      </c>
      <c r="DR5" s="710"/>
      <c r="DS5" s="710"/>
      <c r="DT5" s="710"/>
      <c r="DU5" s="710"/>
      <c r="DV5" s="710"/>
      <c r="DW5" s="710"/>
      <c r="DX5" s="710"/>
      <c r="DY5" s="710"/>
      <c r="DZ5" s="710"/>
      <c r="EA5" s="710"/>
      <c r="EB5" s="710"/>
      <c r="EC5" s="711"/>
    </row>
    <row r="6" spans="2:143" ht="11.25" customHeight="1" x14ac:dyDescent="0.15">
      <c r="B6" s="654" t="s">
        <v>236</v>
      </c>
      <c r="C6" s="655"/>
      <c r="D6" s="655"/>
      <c r="E6" s="655"/>
      <c r="F6" s="655"/>
      <c r="G6" s="655"/>
      <c r="H6" s="655"/>
      <c r="I6" s="655"/>
      <c r="J6" s="655"/>
      <c r="K6" s="655"/>
      <c r="L6" s="655"/>
      <c r="M6" s="655"/>
      <c r="N6" s="655"/>
      <c r="O6" s="655"/>
      <c r="P6" s="655"/>
      <c r="Q6" s="656"/>
      <c r="R6" s="657">
        <v>294321</v>
      </c>
      <c r="S6" s="658"/>
      <c r="T6" s="658"/>
      <c r="U6" s="658"/>
      <c r="V6" s="658"/>
      <c r="W6" s="658"/>
      <c r="X6" s="658"/>
      <c r="Y6" s="659"/>
      <c r="Z6" s="695">
        <v>0.5</v>
      </c>
      <c r="AA6" s="695"/>
      <c r="AB6" s="695"/>
      <c r="AC6" s="695"/>
      <c r="AD6" s="696">
        <v>294321</v>
      </c>
      <c r="AE6" s="696"/>
      <c r="AF6" s="696"/>
      <c r="AG6" s="696"/>
      <c r="AH6" s="696"/>
      <c r="AI6" s="696"/>
      <c r="AJ6" s="696"/>
      <c r="AK6" s="696"/>
      <c r="AL6" s="660">
        <v>1.1000000000000001</v>
      </c>
      <c r="AM6" s="661"/>
      <c r="AN6" s="661"/>
      <c r="AO6" s="697"/>
      <c r="AP6" s="654" t="s">
        <v>237</v>
      </c>
      <c r="AQ6" s="655"/>
      <c r="AR6" s="655"/>
      <c r="AS6" s="655"/>
      <c r="AT6" s="655"/>
      <c r="AU6" s="655"/>
      <c r="AV6" s="655"/>
      <c r="AW6" s="655"/>
      <c r="AX6" s="655"/>
      <c r="AY6" s="655"/>
      <c r="AZ6" s="655"/>
      <c r="BA6" s="655"/>
      <c r="BB6" s="655"/>
      <c r="BC6" s="655"/>
      <c r="BD6" s="655"/>
      <c r="BE6" s="655"/>
      <c r="BF6" s="656"/>
      <c r="BG6" s="657">
        <v>17376105</v>
      </c>
      <c r="BH6" s="658"/>
      <c r="BI6" s="658"/>
      <c r="BJ6" s="658"/>
      <c r="BK6" s="658"/>
      <c r="BL6" s="658"/>
      <c r="BM6" s="658"/>
      <c r="BN6" s="659"/>
      <c r="BO6" s="695">
        <v>93.1</v>
      </c>
      <c r="BP6" s="695"/>
      <c r="BQ6" s="695"/>
      <c r="BR6" s="695"/>
      <c r="BS6" s="696">
        <v>497411</v>
      </c>
      <c r="BT6" s="696"/>
      <c r="BU6" s="696"/>
      <c r="BV6" s="696"/>
      <c r="BW6" s="696"/>
      <c r="BX6" s="696"/>
      <c r="BY6" s="696"/>
      <c r="BZ6" s="696"/>
      <c r="CA6" s="696"/>
      <c r="CB6" s="734"/>
      <c r="CD6" s="715" t="s">
        <v>238</v>
      </c>
      <c r="CE6" s="716"/>
      <c r="CF6" s="716"/>
      <c r="CG6" s="716"/>
      <c r="CH6" s="716"/>
      <c r="CI6" s="716"/>
      <c r="CJ6" s="716"/>
      <c r="CK6" s="716"/>
      <c r="CL6" s="716"/>
      <c r="CM6" s="716"/>
      <c r="CN6" s="716"/>
      <c r="CO6" s="716"/>
      <c r="CP6" s="716"/>
      <c r="CQ6" s="717"/>
      <c r="CR6" s="657">
        <v>288193</v>
      </c>
      <c r="CS6" s="658"/>
      <c r="CT6" s="658"/>
      <c r="CU6" s="658"/>
      <c r="CV6" s="658"/>
      <c r="CW6" s="658"/>
      <c r="CX6" s="658"/>
      <c r="CY6" s="659"/>
      <c r="CZ6" s="739">
        <v>0.5</v>
      </c>
      <c r="DA6" s="721"/>
      <c r="DB6" s="721"/>
      <c r="DC6" s="741"/>
      <c r="DD6" s="663" t="s">
        <v>239</v>
      </c>
      <c r="DE6" s="658"/>
      <c r="DF6" s="658"/>
      <c r="DG6" s="658"/>
      <c r="DH6" s="658"/>
      <c r="DI6" s="658"/>
      <c r="DJ6" s="658"/>
      <c r="DK6" s="658"/>
      <c r="DL6" s="658"/>
      <c r="DM6" s="658"/>
      <c r="DN6" s="658"/>
      <c r="DO6" s="658"/>
      <c r="DP6" s="659"/>
      <c r="DQ6" s="663">
        <v>288014</v>
      </c>
      <c r="DR6" s="658"/>
      <c r="DS6" s="658"/>
      <c r="DT6" s="658"/>
      <c r="DU6" s="658"/>
      <c r="DV6" s="658"/>
      <c r="DW6" s="658"/>
      <c r="DX6" s="658"/>
      <c r="DY6" s="658"/>
      <c r="DZ6" s="658"/>
      <c r="EA6" s="658"/>
      <c r="EB6" s="658"/>
      <c r="EC6" s="694"/>
    </row>
    <row r="7" spans="2:143" ht="11.25" customHeight="1" x14ac:dyDescent="0.15">
      <c r="B7" s="654" t="s">
        <v>240</v>
      </c>
      <c r="C7" s="655"/>
      <c r="D7" s="655"/>
      <c r="E7" s="655"/>
      <c r="F7" s="655"/>
      <c r="G7" s="655"/>
      <c r="H7" s="655"/>
      <c r="I7" s="655"/>
      <c r="J7" s="655"/>
      <c r="K7" s="655"/>
      <c r="L7" s="655"/>
      <c r="M7" s="655"/>
      <c r="N7" s="655"/>
      <c r="O7" s="655"/>
      <c r="P7" s="655"/>
      <c r="Q7" s="656"/>
      <c r="R7" s="657">
        <v>9075</v>
      </c>
      <c r="S7" s="658"/>
      <c r="T7" s="658"/>
      <c r="U7" s="658"/>
      <c r="V7" s="658"/>
      <c r="W7" s="658"/>
      <c r="X7" s="658"/>
      <c r="Y7" s="659"/>
      <c r="Z7" s="695">
        <v>0</v>
      </c>
      <c r="AA7" s="695"/>
      <c r="AB7" s="695"/>
      <c r="AC7" s="695"/>
      <c r="AD7" s="696">
        <v>9075</v>
      </c>
      <c r="AE7" s="696"/>
      <c r="AF7" s="696"/>
      <c r="AG7" s="696"/>
      <c r="AH7" s="696"/>
      <c r="AI7" s="696"/>
      <c r="AJ7" s="696"/>
      <c r="AK7" s="696"/>
      <c r="AL7" s="660">
        <v>0</v>
      </c>
      <c r="AM7" s="661"/>
      <c r="AN7" s="661"/>
      <c r="AO7" s="697"/>
      <c r="AP7" s="654" t="s">
        <v>241</v>
      </c>
      <c r="AQ7" s="655"/>
      <c r="AR7" s="655"/>
      <c r="AS7" s="655"/>
      <c r="AT7" s="655"/>
      <c r="AU7" s="655"/>
      <c r="AV7" s="655"/>
      <c r="AW7" s="655"/>
      <c r="AX7" s="655"/>
      <c r="AY7" s="655"/>
      <c r="AZ7" s="655"/>
      <c r="BA7" s="655"/>
      <c r="BB7" s="655"/>
      <c r="BC7" s="655"/>
      <c r="BD7" s="655"/>
      <c r="BE7" s="655"/>
      <c r="BF7" s="656"/>
      <c r="BG7" s="657">
        <v>8285117</v>
      </c>
      <c r="BH7" s="658"/>
      <c r="BI7" s="658"/>
      <c r="BJ7" s="658"/>
      <c r="BK7" s="658"/>
      <c r="BL7" s="658"/>
      <c r="BM7" s="658"/>
      <c r="BN7" s="659"/>
      <c r="BO7" s="695">
        <v>44.4</v>
      </c>
      <c r="BP7" s="695"/>
      <c r="BQ7" s="695"/>
      <c r="BR7" s="695"/>
      <c r="BS7" s="696">
        <v>497411</v>
      </c>
      <c r="BT7" s="696"/>
      <c r="BU7" s="696"/>
      <c r="BV7" s="696"/>
      <c r="BW7" s="696"/>
      <c r="BX7" s="696"/>
      <c r="BY7" s="696"/>
      <c r="BZ7" s="696"/>
      <c r="CA7" s="696"/>
      <c r="CB7" s="734"/>
      <c r="CD7" s="654" t="s">
        <v>242</v>
      </c>
      <c r="CE7" s="655"/>
      <c r="CF7" s="655"/>
      <c r="CG7" s="655"/>
      <c r="CH7" s="655"/>
      <c r="CI7" s="655"/>
      <c r="CJ7" s="655"/>
      <c r="CK7" s="655"/>
      <c r="CL7" s="655"/>
      <c r="CM7" s="655"/>
      <c r="CN7" s="655"/>
      <c r="CO7" s="655"/>
      <c r="CP7" s="655"/>
      <c r="CQ7" s="656"/>
      <c r="CR7" s="657">
        <v>6084220</v>
      </c>
      <c r="CS7" s="658"/>
      <c r="CT7" s="658"/>
      <c r="CU7" s="658"/>
      <c r="CV7" s="658"/>
      <c r="CW7" s="658"/>
      <c r="CX7" s="658"/>
      <c r="CY7" s="659"/>
      <c r="CZ7" s="695">
        <v>11.6</v>
      </c>
      <c r="DA7" s="695"/>
      <c r="DB7" s="695"/>
      <c r="DC7" s="695"/>
      <c r="DD7" s="663">
        <v>246800</v>
      </c>
      <c r="DE7" s="658"/>
      <c r="DF7" s="658"/>
      <c r="DG7" s="658"/>
      <c r="DH7" s="658"/>
      <c r="DI7" s="658"/>
      <c r="DJ7" s="658"/>
      <c r="DK7" s="658"/>
      <c r="DL7" s="658"/>
      <c r="DM7" s="658"/>
      <c r="DN7" s="658"/>
      <c r="DO7" s="658"/>
      <c r="DP7" s="659"/>
      <c r="DQ7" s="663">
        <v>5275232</v>
      </c>
      <c r="DR7" s="658"/>
      <c r="DS7" s="658"/>
      <c r="DT7" s="658"/>
      <c r="DU7" s="658"/>
      <c r="DV7" s="658"/>
      <c r="DW7" s="658"/>
      <c r="DX7" s="658"/>
      <c r="DY7" s="658"/>
      <c r="DZ7" s="658"/>
      <c r="EA7" s="658"/>
      <c r="EB7" s="658"/>
      <c r="EC7" s="694"/>
    </row>
    <row r="8" spans="2:143" ht="11.25" customHeight="1" x14ac:dyDescent="0.15">
      <c r="B8" s="654" t="s">
        <v>243</v>
      </c>
      <c r="C8" s="655"/>
      <c r="D8" s="655"/>
      <c r="E8" s="655"/>
      <c r="F8" s="655"/>
      <c r="G8" s="655"/>
      <c r="H8" s="655"/>
      <c r="I8" s="655"/>
      <c r="J8" s="655"/>
      <c r="K8" s="655"/>
      <c r="L8" s="655"/>
      <c r="M8" s="655"/>
      <c r="N8" s="655"/>
      <c r="O8" s="655"/>
      <c r="P8" s="655"/>
      <c r="Q8" s="656"/>
      <c r="R8" s="657">
        <v>90573</v>
      </c>
      <c r="S8" s="658"/>
      <c r="T8" s="658"/>
      <c r="U8" s="658"/>
      <c r="V8" s="658"/>
      <c r="W8" s="658"/>
      <c r="X8" s="658"/>
      <c r="Y8" s="659"/>
      <c r="Z8" s="695">
        <v>0.2</v>
      </c>
      <c r="AA8" s="695"/>
      <c r="AB8" s="695"/>
      <c r="AC8" s="695"/>
      <c r="AD8" s="696">
        <v>90573</v>
      </c>
      <c r="AE8" s="696"/>
      <c r="AF8" s="696"/>
      <c r="AG8" s="696"/>
      <c r="AH8" s="696"/>
      <c r="AI8" s="696"/>
      <c r="AJ8" s="696"/>
      <c r="AK8" s="696"/>
      <c r="AL8" s="660">
        <v>0.3</v>
      </c>
      <c r="AM8" s="661"/>
      <c r="AN8" s="661"/>
      <c r="AO8" s="697"/>
      <c r="AP8" s="654" t="s">
        <v>244</v>
      </c>
      <c r="AQ8" s="655"/>
      <c r="AR8" s="655"/>
      <c r="AS8" s="655"/>
      <c r="AT8" s="655"/>
      <c r="AU8" s="655"/>
      <c r="AV8" s="655"/>
      <c r="AW8" s="655"/>
      <c r="AX8" s="655"/>
      <c r="AY8" s="655"/>
      <c r="AZ8" s="655"/>
      <c r="BA8" s="655"/>
      <c r="BB8" s="655"/>
      <c r="BC8" s="655"/>
      <c r="BD8" s="655"/>
      <c r="BE8" s="655"/>
      <c r="BF8" s="656"/>
      <c r="BG8" s="657">
        <v>207238</v>
      </c>
      <c r="BH8" s="658"/>
      <c r="BI8" s="658"/>
      <c r="BJ8" s="658"/>
      <c r="BK8" s="658"/>
      <c r="BL8" s="658"/>
      <c r="BM8" s="658"/>
      <c r="BN8" s="659"/>
      <c r="BO8" s="695">
        <v>1.1000000000000001</v>
      </c>
      <c r="BP8" s="695"/>
      <c r="BQ8" s="695"/>
      <c r="BR8" s="695"/>
      <c r="BS8" s="696" t="s">
        <v>239</v>
      </c>
      <c r="BT8" s="696"/>
      <c r="BU8" s="696"/>
      <c r="BV8" s="696"/>
      <c r="BW8" s="696"/>
      <c r="BX8" s="696"/>
      <c r="BY8" s="696"/>
      <c r="BZ8" s="696"/>
      <c r="CA8" s="696"/>
      <c r="CB8" s="734"/>
      <c r="CD8" s="654" t="s">
        <v>245</v>
      </c>
      <c r="CE8" s="655"/>
      <c r="CF8" s="655"/>
      <c r="CG8" s="655"/>
      <c r="CH8" s="655"/>
      <c r="CI8" s="655"/>
      <c r="CJ8" s="655"/>
      <c r="CK8" s="655"/>
      <c r="CL8" s="655"/>
      <c r="CM8" s="655"/>
      <c r="CN8" s="655"/>
      <c r="CO8" s="655"/>
      <c r="CP8" s="655"/>
      <c r="CQ8" s="656"/>
      <c r="CR8" s="657">
        <v>18348379</v>
      </c>
      <c r="CS8" s="658"/>
      <c r="CT8" s="658"/>
      <c r="CU8" s="658"/>
      <c r="CV8" s="658"/>
      <c r="CW8" s="658"/>
      <c r="CX8" s="658"/>
      <c r="CY8" s="659"/>
      <c r="CZ8" s="695">
        <v>34.799999999999997</v>
      </c>
      <c r="DA8" s="695"/>
      <c r="DB8" s="695"/>
      <c r="DC8" s="695"/>
      <c r="DD8" s="663">
        <v>158007</v>
      </c>
      <c r="DE8" s="658"/>
      <c r="DF8" s="658"/>
      <c r="DG8" s="658"/>
      <c r="DH8" s="658"/>
      <c r="DI8" s="658"/>
      <c r="DJ8" s="658"/>
      <c r="DK8" s="658"/>
      <c r="DL8" s="658"/>
      <c r="DM8" s="658"/>
      <c r="DN8" s="658"/>
      <c r="DO8" s="658"/>
      <c r="DP8" s="659"/>
      <c r="DQ8" s="663">
        <v>7706549</v>
      </c>
      <c r="DR8" s="658"/>
      <c r="DS8" s="658"/>
      <c r="DT8" s="658"/>
      <c r="DU8" s="658"/>
      <c r="DV8" s="658"/>
      <c r="DW8" s="658"/>
      <c r="DX8" s="658"/>
      <c r="DY8" s="658"/>
      <c r="DZ8" s="658"/>
      <c r="EA8" s="658"/>
      <c r="EB8" s="658"/>
      <c r="EC8" s="694"/>
    </row>
    <row r="9" spans="2:143" ht="11.25" customHeight="1" x14ac:dyDescent="0.15">
      <c r="B9" s="654" t="s">
        <v>246</v>
      </c>
      <c r="C9" s="655"/>
      <c r="D9" s="655"/>
      <c r="E9" s="655"/>
      <c r="F9" s="655"/>
      <c r="G9" s="655"/>
      <c r="H9" s="655"/>
      <c r="I9" s="655"/>
      <c r="J9" s="655"/>
      <c r="K9" s="655"/>
      <c r="L9" s="655"/>
      <c r="M9" s="655"/>
      <c r="N9" s="655"/>
      <c r="O9" s="655"/>
      <c r="P9" s="655"/>
      <c r="Q9" s="656"/>
      <c r="R9" s="657">
        <v>71670</v>
      </c>
      <c r="S9" s="658"/>
      <c r="T9" s="658"/>
      <c r="U9" s="658"/>
      <c r="V9" s="658"/>
      <c r="W9" s="658"/>
      <c r="X9" s="658"/>
      <c r="Y9" s="659"/>
      <c r="Z9" s="695">
        <v>0.1</v>
      </c>
      <c r="AA9" s="695"/>
      <c r="AB9" s="695"/>
      <c r="AC9" s="695"/>
      <c r="AD9" s="696">
        <v>71670</v>
      </c>
      <c r="AE9" s="696"/>
      <c r="AF9" s="696"/>
      <c r="AG9" s="696"/>
      <c r="AH9" s="696"/>
      <c r="AI9" s="696"/>
      <c r="AJ9" s="696"/>
      <c r="AK9" s="696"/>
      <c r="AL9" s="660">
        <v>0.3</v>
      </c>
      <c r="AM9" s="661"/>
      <c r="AN9" s="661"/>
      <c r="AO9" s="697"/>
      <c r="AP9" s="654" t="s">
        <v>247</v>
      </c>
      <c r="AQ9" s="655"/>
      <c r="AR9" s="655"/>
      <c r="AS9" s="655"/>
      <c r="AT9" s="655"/>
      <c r="AU9" s="655"/>
      <c r="AV9" s="655"/>
      <c r="AW9" s="655"/>
      <c r="AX9" s="655"/>
      <c r="AY9" s="655"/>
      <c r="AZ9" s="655"/>
      <c r="BA9" s="655"/>
      <c r="BB9" s="655"/>
      <c r="BC9" s="655"/>
      <c r="BD9" s="655"/>
      <c r="BE9" s="655"/>
      <c r="BF9" s="656"/>
      <c r="BG9" s="657">
        <v>5953848</v>
      </c>
      <c r="BH9" s="658"/>
      <c r="BI9" s="658"/>
      <c r="BJ9" s="658"/>
      <c r="BK9" s="658"/>
      <c r="BL9" s="658"/>
      <c r="BM9" s="658"/>
      <c r="BN9" s="659"/>
      <c r="BO9" s="695">
        <v>31.9</v>
      </c>
      <c r="BP9" s="695"/>
      <c r="BQ9" s="695"/>
      <c r="BR9" s="695"/>
      <c r="BS9" s="696" t="s">
        <v>130</v>
      </c>
      <c r="BT9" s="696"/>
      <c r="BU9" s="696"/>
      <c r="BV9" s="696"/>
      <c r="BW9" s="696"/>
      <c r="BX9" s="696"/>
      <c r="BY9" s="696"/>
      <c r="BZ9" s="696"/>
      <c r="CA9" s="696"/>
      <c r="CB9" s="734"/>
      <c r="CD9" s="654" t="s">
        <v>248</v>
      </c>
      <c r="CE9" s="655"/>
      <c r="CF9" s="655"/>
      <c r="CG9" s="655"/>
      <c r="CH9" s="655"/>
      <c r="CI9" s="655"/>
      <c r="CJ9" s="655"/>
      <c r="CK9" s="655"/>
      <c r="CL9" s="655"/>
      <c r="CM9" s="655"/>
      <c r="CN9" s="655"/>
      <c r="CO9" s="655"/>
      <c r="CP9" s="655"/>
      <c r="CQ9" s="656"/>
      <c r="CR9" s="657">
        <v>5913144</v>
      </c>
      <c r="CS9" s="658"/>
      <c r="CT9" s="658"/>
      <c r="CU9" s="658"/>
      <c r="CV9" s="658"/>
      <c r="CW9" s="658"/>
      <c r="CX9" s="658"/>
      <c r="CY9" s="659"/>
      <c r="CZ9" s="695">
        <v>11.2</v>
      </c>
      <c r="DA9" s="695"/>
      <c r="DB9" s="695"/>
      <c r="DC9" s="695"/>
      <c r="DD9" s="663">
        <v>1277851</v>
      </c>
      <c r="DE9" s="658"/>
      <c r="DF9" s="658"/>
      <c r="DG9" s="658"/>
      <c r="DH9" s="658"/>
      <c r="DI9" s="658"/>
      <c r="DJ9" s="658"/>
      <c r="DK9" s="658"/>
      <c r="DL9" s="658"/>
      <c r="DM9" s="658"/>
      <c r="DN9" s="658"/>
      <c r="DO9" s="658"/>
      <c r="DP9" s="659"/>
      <c r="DQ9" s="663">
        <v>4040972</v>
      </c>
      <c r="DR9" s="658"/>
      <c r="DS9" s="658"/>
      <c r="DT9" s="658"/>
      <c r="DU9" s="658"/>
      <c r="DV9" s="658"/>
      <c r="DW9" s="658"/>
      <c r="DX9" s="658"/>
      <c r="DY9" s="658"/>
      <c r="DZ9" s="658"/>
      <c r="EA9" s="658"/>
      <c r="EB9" s="658"/>
      <c r="EC9" s="694"/>
    </row>
    <row r="10" spans="2:143" ht="11.25" customHeight="1" x14ac:dyDescent="0.15">
      <c r="B10" s="654" t="s">
        <v>249</v>
      </c>
      <c r="C10" s="655"/>
      <c r="D10" s="655"/>
      <c r="E10" s="655"/>
      <c r="F10" s="655"/>
      <c r="G10" s="655"/>
      <c r="H10" s="655"/>
      <c r="I10" s="655"/>
      <c r="J10" s="655"/>
      <c r="K10" s="655"/>
      <c r="L10" s="655"/>
      <c r="M10" s="655"/>
      <c r="N10" s="655"/>
      <c r="O10" s="655"/>
      <c r="P10" s="655"/>
      <c r="Q10" s="656"/>
      <c r="R10" s="657" t="s">
        <v>130</v>
      </c>
      <c r="S10" s="658"/>
      <c r="T10" s="658"/>
      <c r="U10" s="658"/>
      <c r="V10" s="658"/>
      <c r="W10" s="658"/>
      <c r="X10" s="658"/>
      <c r="Y10" s="659"/>
      <c r="Z10" s="695" t="s">
        <v>250</v>
      </c>
      <c r="AA10" s="695"/>
      <c r="AB10" s="695"/>
      <c r="AC10" s="695"/>
      <c r="AD10" s="696" t="s">
        <v>239</v>
      </c>
      <c r="AE10" s="696"/>
      <c r="AF10" s="696"/>
      <c r="AG10" s="696"/>
      <c r="AH10" s="696"/>
      <c r="AI10" s="696"/>
      <c r="AJ10" s="696"/>
      <c r="AK10" s="696"/>
      <c r="AL10" s="660" t="s">
        <v>239</v>
      </c>
      <c r="AM10" s="661"/>
      <c r="AN10" s="661"/>
      <c r="AO10" s="697"/>
      <c r="AP10" s="654" t="s">
        <v>251</v>
      </c>
      <c r="AQ10" s="655"/>
      <c r="AR10" s="655"/>
      <c r="AS10" s="655"/>
      <c r="AT10" s="655"/>
      <c r="AU10" s="655"/>
      <c r="AV10" s="655"/>
      <c r="AW10" s="655"/>
      <c r="AX10" s="655"/>
      <c r="AY10" s="655"/>
      <c r="AZ10" s="655"/>
      <c r="BA10" s="655"/>
      <c r="BB10" s="655"/>
      <c r="BC10" s="655"/>
      <c r="BD10" s="655"/>
      <c r="BE10" s="655"/>
      <c r="BF10" s="656"/>
      <c r="BG10" s="657">
        <v>367544</v>
      </c>
      <c r="BH10" s="658"/>
      <c r="BI10" s="658"/>
      <c r="BJ10" s="658"/>
      <c r="BK10" s="658"/>
      <c r="BL10" s="658"/>
      <c r="BM10" s="658"/>
      <c r="BN10" s="659"/>
      <c r="BO10" s="695">
        <v>2</v>
      </c>
      <c r="BP10" s="695"/>
      <c r="BQ10" s="695"/>
      <c r="BR10" s="695"/>
      <c r="BS10" s="696" t="s">
        <v>239</v>
      </c>
      <c r="BT10" s="696"/>
      <c r="BU10" s="696"/>
      <c r="BV10" s="696"/>
      <c r="BW10" s="696"/>
      <c r="BX10" s="696"/>
      <c r="BY10" s="696"/>
      <c r="BZ10" s="696"/>
      <c r="CA10" s="696"/>
      <c r="CB10" s="734"/>
      <c r="CD10" s="654" t="s">
        <v>252</v>
      </c>
      <c r="CE10" s="655"/>
      <c r="CF10" s="655"/>
      <c r="CG10" s="655"/>
      <c r="CH10" s="655"/>
      <c r="CI10" s="655"/>
      <c r="CJ10" s="655"/>
      <c r="CK10" s="655"/>
      <c r="CL10" s="655"/>
      <c r="CM10" s="655"/>
      <c r="CN10" s="655"/>
      <c r="CO10" s="655"/>
      <c r="CP10" s="655"/>
      <c r="CQ10" s="656"/>
      <c r="CR10" s="657">
        <v>21439</v>
      </c>
      <c r="CS10" s="658"/>
      <c r="CT10" s="658"/>
      <c r="CU10" s="658"/>
      <c r="CV10" s="658"/>
      <c r="CW10" s="658"/>
      <c r="CX10" s="658"/>
      <c r="CY10" s="659"/>
      <c r="CZ10" s="695">
        <v>0</v>
      </c>
      <c r="DA10" s="695"/>
      <c r="DB10" s="695"/>
      <c r="DC10" s="695"/>
      <c r="DD10" s="663">
        <v>171</v>
      </c>
      <c r="DE10" s="658"/>
      <c r="DF10" s="658"/>
      <c r="DG10" s="658"/>
      <c r="DH10" s="658"/>
      <c r="DI10" s="658"/>
      <c r="DJ10" s="658"/>
      <c r="DK10" s="658"/>
      <c r="DL10" s="658"/>
      <c r="DM10" s="658"/>
      <c r="DN10" s="658"/>
      <c r="DO10" s="658"/>
      <c r="DP10" s="659"/>
      <c r="DQ10" s="663">
        <v>21439</v>
      </c>
      <c r="DR10" s="658"/>
      <c r="DS10" s="658"/>
      <c r="DT10" s="658"/>
      <c r="DU10" s="658"/>
      <c r="DV10" s="658"/>
      <c r="DW10" s="658"/>
      <c r="DX10" s="658"/>
      <c r="DY10" s="658"/>
      <c r="DZ10" s="658"/>
      <c r="EA10" s="658"/>
      <c r="EB10" s="658"/>
      <c r="EC10" s="694"/>
    </row>
    <row r="11" spans="2:143" ht="11.25" customHeight="1" x14ac:dyDescent="0.15">
      <c r="B11" s="654" t="s">
        <v>253</v>
      </c>
      <c r="C11" s="655"/>
      <c r="D11" s="655"/>
      <c r="E11" s="655"/>
      <c r="F11" s="655"/>
      <c r="G11" s="655"/>
      <c r="H11" s="655"/>
      <c r="I11" s="655"/>
      <c r="J11" s="655"/>
      <c r="K11" s="655"/>
      <c r="L11" s="655"/>
      <c r="M11" s="655"/>
      <c r="N11" s="655"/>
      <c r="O11" s="655"/>
      <c r="P11" s="655"/>
      <c r="Q11" s="656"/>
      <c r="R11" s="657">
        <v>2698798</v>
      </c>
      <c r="S11" s="658"/>
      <c r="T11" s="658"/>
      <c r="U11" s="658"/>
      <c r="V11" s="658"/>
      <c r="W11" s="658"/>
      <c r="X11" s="658"/>
      <c r="Y11" s="659"/>
      <c r="Z11" s="660">
        <v>4.9000000000000004</v>
      </c>
      <c r="AA11" s="661"/>
      <c r="AB11" s="661"/>
      <c r="AC11" s="662"/>
      <c r="AD11" s="663">
        <v>2698798</v>
      </c>
      <c r="AE11" s="658"/>
      <c r="AF11" s="658"/>
      <c r="AG11" s="658"/>
      <c r="AH11" s="658"/>
      <c r="AI11" s="658"/>
      <c r="AJ11" s="658"/>
      <c r="AK11" s="659"/>
      <c r="AL11" s="660">
        <v>10.199999999999999</v>
      </c>
      <c r="AM11" s="661"/>
      <c r="AN11" s="661"/>
      <c r="AO11" s="697"/>
      <c r="AP11" s="654" t="s">
        <v>254</v>
      </c>
      <c r="AQ11" s="655"/>
      <c r="AR11" s="655"/>
      <c r="AS11" s="655"/>
      <c r="AT11" s="655"/>
      <c r="AU11" s="655"/>
      <c r="AV11" s="655"/>
      <c r="AW11" s="655"/>
      <c r="AX11" s="655"/>
      <c r="AY11" s="655"/>
      <c r="AZ11" s="655"/>
      <c r="BA11" s="655"/>
      <c r="BB11" s="655"/>
      <c r="BC11" s="655"/>
      <c r="BD11" s="655"/>
      <c r="BE11" s="655"/>
      <c r="BF11" s="656"/>
      <c r="BG11" s="657">
        <v>1756487</v>
      </c>
      <c r="BH11" s="658"/>
      <c r="BI11" s="658"/>
      <c r="BJ11" s="658"/>
      <c r="BK11" s="658"/>
      <c r="BL11" s="658"/>
      <c r="BM11" s="658"/>
      <c r="BN11" s="659"/>
      <c r="BO11" s="695">
        <v>9.4</v>
      </c>
      <c r="BP11" s="695"/>
      <c r="BQ11" s="695"/>
      <c r="BR11" s="695"/>
      <c r="BS11" s="696">
        <v>497411</v>
      </c>
      <c r="BT11" s="696"/>
      <c r="BU11" s="696"/>
      <c r="BV11" s="696"/>
      <c r="BW11" s="696"/>
      <c r="BX11" s="696"/>
      <c r="BY11" s="696"/>
      <c r="BZ11" s="696"/>
      <c r="CA11" s="696"/>
      <c r="CB11" s="734"/>
      <c r="CD11" s="654" t="s">
        <v>255</v>
      </c>
      <c r="CE11" s="655"/>
      <c r="CF11" s="655"/>
      <c r="CG11" s="655"/>
      <c r="CH11" s="655"/>
      <c r="CI11" s="655"/>
      <c r="CJ11" s="655"/>
      <c r="CK11" s="655"/>
      <c r="CL11" s="655"/>
      <c r="CM11" s="655"/>
      <c r="CN11" s="655"/>
      <c r="CO11" s="655"/>
      <c r="CP11" s="655"/>
      <c r="CQ11" s="656"/>
      <c r="CR11" s="657">
        <v>719138</v>
      </c>
      <c r="CS11" s="658"/>
      <c r="CT11" s="658"/>
      <c r="CU11" s="658"/>
      <c r="CV11" s="658"/>
      <c r="CW11" s="658"/>
      <c r="CX11" s="658"/>
      <c r="CY11" s="659"/>
      <c r="CZ11" s="695">
        <v>1.4</v>
      </c>
      <c r="DA11" s="695"/>
      <c r="DB11" s="695"/>
      <c r="DC11" s="695"/>
      <c r="DD11" s="663">
        <v>138601</v>
      </c>
      <c r="DE11" s="658"/>
      <c r="DF11" s="658"/>
      <c r="DG11" s="658"/>
      <c r="DH11" s="658"/>
      <c r="DI11" s="658"/>
      <c r="DJ11" s="658"/>
      <c r="DK11" s="658"/>
      <c r="DL11" s="658"/>
      <c r="DM11" s="658"/>
      <c r="DN11" s="658"/>
      <c r="DO11" s="658"/>
      <c r="DP11" s="659"/>
      <c r="DQ11" s="663">
        <v>515501</v>
      </c>
      <c r="DR11" s="658"/>
      <c r="DS11" s="658"/>
      <c r="DT11" s="658"/>
      <c r="DU11" s="658"/>
      <c r="DV11" s="658"/>
      <c r="DW11" s="658"/>
      <c r="DX11" s="658"/>
      <c r="DY11" s="658"/>
      <c r="DZ11" s="658"/>
      <c r="EA11" s="658"/>
      <c r="EB11" s="658"/>
      <c r="EC11" s="694"/>
    </row>
    <row r="12" spans="2:143" ht="11.25" customHeight="1" x14ac:dyDescent="0.15">
      <c r="B12" s="654" t="s">
        <v>256</v>
      </c>
      <c r="C12" s="655"/>
      <c r="D12" s="655"/>
      <c r="E12" s="655"/>
      <c r="F12" s="655"/>
      <c r="G12" s="655"/>
      <c r="H12" s="655"/>
      <c r="I12" s="655"/>
      <c r="J12" s="655"/>
      <c r="K12" s="655"/>
      <c r="L12" s="655"/>
      <c r="M12" s="655"/>
      <c r="N12" s="655"/>
      <c r="O12" s="655"/>
      <c r="P12" s="655"/>
      <c r="Q12" s="656"/>
      <c r="R12" s="657">
        <v>9152</v>
      </c>
      <c r="S12" s="658"/>
      <c r="T12" s="658"/>
      <c r="U12" s="658"/>
      <c r="V12" s="658"/>
      <c r="W12" s="658"/>
      <c r="X12" s="658"/>
      <c r="Y12" s="659"/>
      <c r="Z12" s="695">
        <v>0</v>
      </c>
      <c r="AA12" s="695"/>
      <c r="AB12" s="695"/>
      <c r="AC12" s="695"/>
      <c r="AD12" s="696">
        <v>9152</v>
      </c>
      <c r="AE12" s="696"/>
      <c r="AF12" s="696"/>
      <c r="AG12" s="696"/>
      <c r="AH12" s="696"/>
      <c r="AI12" s="696"/>
      <c r="AJ12" s="696"/>
      <c r="AK12" s="696"/>
      <c r="AL12" s="660">
        <v>0</v>
      </c>
      <c r="AM12" s="661"/>
      <c r="AN12" s="661"/>
      <c r="AO12" s="697"/>
      <c r="AP12" s="654" t="s">
        <v>257</v>
      </c>
      <c r="AQ12" s="655"/>
      <c r="AR12" s="655"/>
      <c r="AS12" s="655"/>
      <c r="AT12" s="655"/>
      <c r="AU12" s="655"/>
      <c r="AV12" s="655"/>
      <c r="AW12" s="655"/>
      <c r="AX12" s="655"/>
      <c r="AY12" s="655"/>
      <c r="AZ12" s="655"/>
      <c r="BA12" s="655"/>
      <c r="BB12" s="655"/>
      <c r="BC12" s="655"/>
      <c r="BD12" s="655"/>
      <c r="BE12" s="655"/>
      <c r="BF12" s="656"/>
      <c r="BG12" s="657">
        <v>7868689</v>
      </c>
      <c r="BH12" s="658"/>
      <c r="BI12" s="658"/>
      <c r="BJ12" s="658"/>
      <c r="BK12" s="658"/>
      <c r="BL12" s="658"/>
      <c r="BM12" s="658"/>
      <c r="BN12" s="659"/>
      <c r="BO12" s="695">
        <v>42.2</v>
      </c>
      <c r="BP12" s="695"/>
      <c r="BQ12" s="695"/>
      <c r="BR12" s="695"/>
      <c r="BS12" s="696" t="s">
        <v>239</v>
      </c>
      <c r="BT12" s="696"/>
      <c r="BU12" s="696"/>
      <c r="BV12" s="696"/>
      <c r="BW12" s="696"/>
      <c r="BX12" s="696"/>
      <c r="BY12" s="696"/>
      <c r="BZ12" s="696"/>
      <c r="CA12" s="696"/>
      <c r="CB12" s="734"/>
      <c r="CD12" s="654" t="s">
        <v>258</v>
      </c>
      <c r="CE12" s="655"/>
      <c r="CF12" s="655"/>
      <c r="CG12" s="655"/>
      <c r="CH12" s="655"/>
      <c r="CI12" s="655"/>
      <c r="CJ12" s="655"/>
      <c r="CK12" s="655"/>
      <c r="CL12" s="655"/>
      <c r="CM12" s="655"/>
      <c r="CN12" s="655"/>
      <c r="CO12" s="655"/>
      <c r="CP12" s="655"/>
      <c r="CQ12" s="656"/>
      <c r="CR12" s="657">
        <v>1163119</v>
      </c>
      <c r="CS12" s="658"/>
      <c r="CT12" s="658"/>
      <c r="CU12" s="658"/>
      <c r="CV12" s="658"/>
      <c r="CW12" s="658"/>
      <c r="CX12" s="658"/>
      <c r="CY12" s="659"/>
      <c r="CZ12" s="695">
        <v>2.2000000000000002</v>
      </c>
      <c r="DA12" s="695"/>
      <c r="DB12" s="695"/>
      <c r="DC12" s="695"/>
      <c r="DD12" s="663">
        <v>65496</v>
      </c>
      <c r="DE12" s="658"/>
      <c r="DF12" s="658"/>
      <c r="DG12" s="658"/>
      <c r="DH12" s="658"/>
      <c r="DI12" s="658"/>
      <c r="DJ12" s="658"/>
      <c r="DK12" s="658"/>
      <c r="DL12" s="658"/>
      <c r="DM12" s="658"/>
      <c r="DN12" s="658"/>
      <c r="DO12" s="658"/>
      <c r="DP12" s="659"/>
      <c r="DQ12" s="663">
        <v>906784</v>
      </c>
      <c r="DR12" s="658"/>
      <c r="DS12" s="658"/>
      <c r="DT12" s="658"/>
      <c r="DU12" s="658"/>
      <c r="DV12" s="658"/>
      <c r="DW12" s="658"/>
      <c r="DX12" s="658"/>
      <c r="DY12" s="658"/>
      <c r="DZ12" s="658"/>
      <c r="EA12" s="658"/>
      <c r="EB12" s="658"/>
      <c r="EC12" s="694"/>
    </row>
    <row r="13" spans="2:143" ht="11.25" customHeight="1" x14ac:dyDescent="0.15">
      <c r="B13" s="654" t="s">
        <v>259</v>
      </c>
      <c r="C13" s="655"/>
      <c r="D13" s="655"/>
      <c r="E13" s="655"/>
      <c r="F13" s="655"/>
      <c r="G13" s="655"/>
      <c r="H13" s="655"/>
      <c r="I13" s="655"/>
      <c r="J13" s="655"/>
      <c r="K13" s="655"/>
      <c r="L13" s="655"/>
      <c r="M13" s="655"/>
      <c r="N13" s="655"/>
      <c r="O13" s="655"/>
      <c r="P13" s="655"/>
      <c r="Q13" s="656"/>
      <c r="R13" s="657" t="s">
        <v>130</v>
      </c>
      <c r="S13" s="658"/>
      <c r="T13" s="658"/>
      <c r="U13" s="658"/>
      <c r="V13" s="658"/>
      <c r="W13" s="658"/>
      <c r="X13" s="658"/>
      <c r="Y13" s="659"/>
      <c r="Z13" s="695" t="s">
        <v>239</v>
      </c>
      <c r="AA13" s="695"/>
      <c r="AB13" s="695"/>
      <c r="AC13" s="695"/>
      <c r="AD13" s="696" t="s">
        <v>239</v>
      </c>
      <c r="AE13" s="696"/>
      <c r="AF13" s="696"/>
      <c r="AG13" s="696"/>
      <c r="AH13" s="696"/>
      <c r="AI13" s="696"/>
      <c r="AJ13" s="696"/>
      <c r="AK13" s="696"/>
      <c r="AL13" s="660" t="s">
        <v>239</v>
      </c>
      <c r="AM13" s="661"/>
      <c r="AN13" s="661"/>
      <c r="AO13" s="697"/>
      <c r="AP13" s="654" t="s">
        <v>260</v>
      </c>
      <c r="AQ13" s="655"/>
      <c r="AR13" s="655"/>
      <c r="AS13" s="655"/>
      <c r="AT13" s="655"/>
      <c r="AU13" s="655"/>
      <c r="AV13" s="655"/>
      <c r="AW13" s="655"/>
      <c r="AX13" s="655"/>
      <c r="AY13" s="655"/>
      <c r="AZ13" s="655"/>
      <c r="BA13" s="655"/>
      <c r="BB13" s="655"/>
      <c r="BC13" s="655"/>
      <c r="BD13" s="655"/>
      <c r="BE13" s="655"/>
      <c r="BF13" s="656"/>
      <c r="BG13" s="657">
        <v>7846040</v>
      </c>
      <c r="BH13" s="658"/>
      <c r="BI13" s="658"/>
      <c r="BJ13" s="658"/>
      <c r="BK13" s="658"/>
      <c r="BL13" s="658"/>
      <c r="BM13" s="658"/>
      <c r="BN13" s="659"/>
      <c r="BO13" s="695">
        <v>42</v>
      </c>
      <c r="BP13" s="695"/>
      <c r="BQ13" s="695"/>
      <c r="BR13" s="695"/>
      <c r="BS13" s="696" t="s">
        <v>130</v>
      </c>
      <c r="BT13" s="696"/>
      <c r="BU13" s="696"/>
      <c r="BV13" s="696"/>
      <c r="BW13" s="696"/>
      <c r="BX13" s="696"/>
      <c r="BY13" s="696"/>
      <c r="BZ13" s="696"/>
      <c r="CA13" s="696"/>
      <c r="CB13" s="734"/>
      <c r="CD13" s="654" t="s">
        <v>261</v>
      </c>
      <c r="CE13" s="655"/>
      <c r="CF13" s="655"/>
      <c r="CG13" s="655"/>
      <c r="CH13" s="655"/>
      <c r="CI13" s="655"/>
      <c r="CJ13" s="655"/>
      <c r="CK13" s="655"/>
      <c r="CL13" s="655"/>
      <c r="CM13" s="655"/>
      <c r="CN13" s="655"/>
      <c r="CO13" s="655"/>
      <c r="CP13" s="655"/>
      <c r="CQ13" s="656"/>
      <c r="CR13" s="657">
        <v>6206770</v>
      </c>
      <c r="CS13" s="658"/>
      <c r="CT13" s="658"/>
      <c r="CU13" s="658"/>
      <c r="CV13" s="658"/>
      <c r="CW13" s="658"/>
      <c r="CX13" s="658"/>
      <c r="CY13" s="659"/>
      <c r="CZ13" s="695">
        <v>11.8</v>
      </c>
      <c r="DA13" s="695"/>
      <c r="DB13" s="695"/>
      <c r="DC13" s="695"/>
      <c r="DD13" s="663">
        <v>2755642</v>
      </c>
      <c r="DE13" s="658"/>
      <c r="DF13" s="658"/>
      <c r="DG13" s="658"/>
      <c r="DH13" s="658"/>
      <c r="DI13" s="658"/>
      <c r="DJ13" s="658"/>
      <c r="DK13" s="658"/>
      <c r="DL13" s="658"/>
      <c r="DM13" s="658"/>
      <c r="DN13" s="658"/>
      <c r="DO13" s="658"/>
      <c r="DP13" s="659"/>
      <c r="DQ13" s="663">
        <v>3771785</v>
      </c>
      <c r="DR13" s="658"/>
      <c r="DS13" s="658"/>
      <c r="DT13" s="658"/>
      <c r="DU13" s="658"/>
      <c r="DV13" s="658"/>
      <c r="DW13" s="658"/>
      <c r="DX13" s="658"/>
      <c r="DY13" s="658"/>
      <c r="DZ13" s="658"/>
      <c r="EA13" s="658"/>
      <c r="EB13" s="658"/>
      <c r="EC13" s="694"/>
    </row>
    <row r="14" spans="2:143" ht="11.25" customHeight="1" x14ac:dyDescent="0.15">
      <c r="B14" s="654" t="s">
        <v>262</v>
      </c>
      <c r="C14" s="655"/>
      <c r="D14" s="655"/>
      <c r="E14" s="655"/>
      <c r="F14" s="655"/>
      <c r="G14" s="655"/>
      <c r="H14" s="655"/>
      <c r="I14" s="655"/>
      <c r="J14" s="655"/>
      <c r="K14" s="655"/>
      <c r="L14" s="655"/>
      <c r="M14" s="655"/>
      <c r="N14" s="655"/>
      <c r="O14" s="655"/>
      <c r="P14" s="655"/>
      <c r="Q14" s="656"/>
      <c r="R14" s="657" t="s">
        <v>239</v>
      </c>
      <c r="S14" s="658"/>
      <c r="T14" s="658"/>
      <c r="U14" s="658"/>
      <c r="V14" s="658"/>
      <c r="W14" s="658"/>
      <c r="X14" s="658"/>
      <c r="Y14" s="659"/>
      <c r="Z14" s="695" t="s">
        <v>239</v>
      </c>
      <c r="AA14" s="695"/>
      <c r="AB14" s="695"/>
      <c r="AC14" s="695"/>
      <c r="AD14" s="696" t="s">
        <v>130</v>
      </c>
      <c r="AE14" s="696"/>
      <c r="AF14" s="696"/>
      <c r="AG14" s="696"/>
      <c r="AH14" s="696"/>
      <c r="AI14" s="696"/>
      <c r="AJ14" s="696"/>
      <c r="AK14" s="696"/>
      <c r="AL14" s="660" t="s">
        <v>239</v>
      </c>
      <c r="AM14" s="661"/>
      <c r="AN14" s="661"/>
      <c r="AO14" s="697"/>
      <c r="AP14" s="654" t="s">
        <v>263</v>
      </c>
      <c r="AQ14" s="655"/>
      <c r="AR14" s="655"/>
      <c r="AS14" s="655"/>
      <c r="AT14" s="655"/>
      <c r="AU14" s="655"/>
      <c r="AV14" s="655"/>
      <c r="AW14" s="655"/>
      <c r="AX14" s="655"/>
      <c r="AY14" s="655"/>
      <c r="AZ14" s="655"/>
      <c r="BA14" s="655"/>
      <c r="BB14" s="655"/>
      <c r="BC14" s="655"/>
      <c r="BD14" s="655"/>
      <c r="BE14" s="655"/>
      <c r="BF14" s="656"/>
      <c r="BG14" s="657">
        <v>388635</v>
      </c>
      <c r="BH14" s="658"/>
      <c r="BI14" s="658"/>
      <c r="BJ14" s="658"/>
      <c r="BK14" s="658"/>
      <c r="BL14" s="658"/>
      <c r="BM14" s="658"/>
      <c r="BN14" s="659"/>
      <c r="BO14" s="695">
        <v>2.1</v>
      </c>
      <c r="BP14" s="695"/>
      <c r="BQ14" s="695"/>
      <c r="BR14" s="695"/>
      <c r="BS14" s="696" t="s">
        <v>239</v>
      </c>
      <c r="BT14" s="696"/>
      <c r="BU14" s="696"/>
      <c r="BV14" s="696"/>
      <c r="BW14" s="696"/>
      <c r="BX14" s="696"/>
      <c r="BY14" s="696"/>
      <c r="BZ14" s="696"/>
      <c r="CA14" s="696"/>
      <c r="CB14" s="734"/>
      <c r="CD14" s="654" t="s">
        <v>264</v>
      </c>
      <c r="CE14" s="655"/>
      <c r="CF14" s="655"/>
      <c r="CG14" s="655"/>
      <c r="CH14" s="655"/>
      <c r="CI14" s="655"/>
      <c r="CJ14" s="655"/>
      <c r="CK14" s="655"/>
      <c r="CL14" s="655"/>
      <c r="CM14" s="655"/>
      <c r="CN14" s="655"/>
      <c r="CO14" s="655"/>
      <c r="CP14" s="655"/>
      <c r="CQ14" s="656"/>
      <c r="CR14" s="657">
        <v>1832026</v>
      </c>
      <c r="CS14" s="658"/>
      <c r="CT14" s="658"/>
      <c r="CU14" s="658"/>
      <c r="CV14" s="658"/>
      <c r="CW14" s="658"/>
      <c r="CX14" s="658"/>
      <c r="CY14" s="659"/>
      <c r="CZ14" s="695">
        <v>3.5</v>
      </c>
      <c r="DA14" s="695"/>
      <c r="DB14" s="695"/>
      <c r="DC14" s="695"/>
      <c r="DD14" s="663">
        <v>331634</v>
      </c>
      <c r="DE14" s="658"/>
      <c r="DF14" s="658"/>
      <c r="DG14" s="658"/>
      <c r="DH14" s="658"/>
      <c r="DI14" s="658"/>
      <c r="DJ14" s="658"/>
      <c r="DK14" s="658"/>
      <c r="DL14" s="658"/>
      <c r="DM14" s="658"/>
      <c r="DN14" s="658"/>
      <c r="DO14" s="658"/>
      <c r="DP14" s="659"/>
      <c r="DQ14" s="663">
        <v>1199491</v>
      </c>
      <c r="DR14" s="658"/>
      <c r="DS14" s="658"/>
      <c r="DT14" s="658"/>
      <c r="DU14" s="658"/>
      <c r="DV14" s="658"/>
      <c r="DW14" s="658"/>
      <c r="DX14" s="658"/>
      <c r="DY14" s="658"/>
      <c r="DZ14" s="658"/>
      <c r="EA14" s="658"/>
      <c r="EB14" s="658"/>
      <c r="EC14" s="694"/>
    </row>
    <row r="15" spans="2:143" ht="11.25" customHeight="1" x14ac:dyDescent="0.15">
      <c r="B15" s="654" t="s">
        <v>265</v>
      </c>
      <c r="C15" s="655"/>
      <c r="D15" s="655"/>
      <c r="E15" s="655"/>
      <c r="F15" s="655"/>
      <c r="G15" s="655"/>
      <c r="H15" s="655"/>
      <c r="I15" s="655"/>
      <c r="J15" s="655"/>
      <c r="K15" s="655"/>
      <c r="L15" s="655"/>
      <c r="M15" s="655"/>
      <c r="N15" s="655"/>
      <c r="O15" s="655"/>
      <c r="P15" s="655"/>
      <c r="Q15" s="656"/>
      <c r="R15" s="657" t="s">
        <v>250</v>
      </c>
      <c r="S15" s="658"/>
      <c r="T15" s="658"/>
      <c r="U15" s="658"/>
      <c r="V15" s="658"/>
      <c r="W15" s="658"/>
      <c r="X15" s="658"/>
      <c r="Y15" s="659"/>
      <c r="Z15" s="695" t="s">
        <v>130</v>
      </c>
      <c r="AA15" s="695"/>
      <c r="AB15" s="695"/>
      <c r="AC15" s="695"/>
      <c r="AD15" s="696" t="s">
        <v>239</v>
      </c>
      <c r="AE15" s="696"/>
      <c r="AF15" s="696"/>
      <c r="AG15" s="696"/>
      <c r="AH15" s="696"/>
      <c r="AI15" s="696"/>
      <c r="AJ15" s="696"/>
      <c r="AK15" s="696"/>
      <c r="AL15" s="660" t="s">
        <v>239</v>
      </c>
      <c r="AM15" s="661"/>
      <c r="AN15" s="661"/>
      <c r="AO15" s="697"/>
      <c r="AP15" s="654" t="s">
        <v>266</v>
      </c>
      <c r="AQ15" s="655"/>
      <c r="AR15" s="655"/>
      <c r="AS15" s="655"/>
      <c r="AT15" s="655"/>
      <c r="AU15" s="655"/>
      <c r="AV15" s="655"/>
      <c r="AW15" s="655"/>
      <c r="AX15" s="655"/>
      <c r="AY15" s="655"/>
      <c r="AZ15" s="655"/>
      <c r="BA15" s="655"/>
      <c r="BB15" s="655"/>
      <c r="BC15" s="655"/>
      <c r="BD15" s="655"/>
      <c r="BE15" s="655"/>
      <c r="BF15" s="656"/>
      <c r="BG15" s="657">
        <v>833664</v>
      </c>
      <c r="BH15" s="658"/>
      <c r="BI15" s="658"/>
      <c r="BJ15" s="658"/>
      <c r="BK15" s="658"/>
      <c r="BL15" s="658"/>
      <c r="BM15" s="658"/>
      <c r="BN15" s="659"/>
      <c r="BO15" s="695">
        <v>4.5</v>
      </c>
      <c r="BP15" s="695"/>
      <c r="BQ15" s="695"/>
      <c r="BR15" s="695"/>
      <c r="BS15" s="696" t="s">
        <v>250</v>
      </c>
      <c r="BT15" s="696"/>
      <c r="BU15" s="696"/>
      <c r="BV15" s="696"/>
      <c r="BW15" s="696"/>
      <c r="BX15" s="696"/>
      <c r="BY15" s="696"/>
      <c r="BZ15" s="696"/>
      <c r="CA15" s="696"/>
      <c r="CB15" s="734"/>
      <c r="CD15" s="654" t="s">
        <v>267</v>
      </c>
      <c r="CE15" s="655"/>
      <c r="CF15" s="655"/>
      <c r="CG15" s="655"/>
      <c r="CH15" s="655"/>
      <c r="CI15" s="655"/>
      <c r="CJ15" s="655"/>
      <c r="CK15" s="655"/>
      <c r="CL15" s="655"/>
      <c r="CM15" s="655"/>
      <c r="CN15" s="655"/>
      <c r="CO15" s="655"/>
      <c r="CP15" s="655"/>
      <c r="CQ15" s="656"/>
      <c r="CR15" s="657">
        <v>8199238</v>
      </c>
      <c r="CS15" s="658"/>
      <c r="CT15" s="658"/>
      <c r="CU15" s="658"/>
      <c r="CV15" s="658"/>
      <c r="CW15" s="658"/>
      <c r="CX15" s="658"/>
      <c r="CY15" s="659"/>
      <c r="CZ15" s="695">
        <v>15.6</v>
      </c>
      <c r="DA15" s="695"/>
      <c r="DB15" s="695"/>
      <c r="DC15" s="695"/>
      <c r="DD15" s="663">
        <v>2821571</v>
      </c>
      <c r="DE15" s="658"/>
      <c r="DF15" s="658"/>
      <c r="DG15" s="658"/>
      <c r="DH15" s="658"/>
      <c r="DI15" s="658"/>
      <c r="DJ15" s="658"/>
      <c r="DK15" s="658"/>
      <c r="DL15" s="658"/>
      <c r="DM15" s="658"/>
      <c r="DN15" s="658"/>
      <c r="DO15" s="658"/>
      <c r="DP15" s="659"/>
      <c r="DQ15" s="663">
        <v>3891797</v>
      </c>
      <c r="DR15" s="658"/>
      <c r="DS15" s="658"/>
      <c r="DT15" s="658"/>
      <c r="DU15" s="658"/>
      <c r="DV15" s="658"/>
      <c r="DW15" s="658"/>
      <c r="DX15" s="658"/>
      <c r="DY15" s="658"/>
      <c r="DZ15" s="658"/>
      <c r="EA15" s="658"/>
      <c r="EB15" s="658"/>
      <c r="EC15" s="694"/>
    </row>
    <row r="16" spans="2:143" ht="11.25" customHeight="1" x14ac:dyDescent="0.15">
      <c r="B16" s="654" t="s">
        <v>268</v>
      </c>
      <c r="C16" s="655"/>
      <c r="D16" s="655"/>
      <c r="E16" s="655"/>
      <c r="F16" s="655"/>
      <c r="G16" s="655"/>
      <c r="H16" s="655"/>
      <c r="I16" s="655"/>
      <c r="J16" s="655"/>
      <c r="K16" s="655"/>
      <c r="L16" s="655"/>
      <c r="M16" s="655"/>
      <c r="N16" s="655"/>
      <c r="O16" s="655"/>
      <c r="P16" s="655"/>
      <c r="Q16" s="656"/>
      <c r="R16" s="657">
        <v>44976</v>
      </c>
      <c r="S16" s="658"/>
      <c r="T16" s="658"/>
      <c r="U16" s="658"/>
      <c r="V16" s="658"/>
      <c r="W16" s="658"/>
      <c r="X16" s="658"/>
      <c r="Y16" s="659"/>
      <c r="Z16" s="695">
        <v>0.1</v>
      </c>
      <c r="AA16" s="695"/>
      <c r="AB16" s="695"/>
      <c r="AC16" s="695"/>
      <c r="AD16" s="696">
        <v>44976</v>
      </c>
      <c r="AE16" s="696"/>
      <c r="AF16" s="696"/>
      <c r="AG16" s="696"/>
      <c r="AH16" s="696"/>
      <c r="AI16" s="696"/>
      <c r="AJ16" s="696"/>
      <c r="AK16" s="696"/>
      <c r="AL16" s="660">
        <v>0.2</v>
      </c>
      <c r="AM16" s="661"/>
      <c r="AN16" s="661"/>
      <c r="AO16" s="697"/>
      <c r="AP16" s="654" t="s">
        <v>269</v>
      </c>
      <c r="AQ16" s="655"/>
      <c r="AR16" s="655"/>
      <c r="AS16" s="655"/>
      <c r="AT16" s="655"/>
      <c r="AU16" s="655"/>
      <c r="AV16" s="655"/>
      <c r="AW16" s="655"/>
      <c r="AX16" s="655"/>
      <c r="AY16" s="655"/>
      <c r="AZ16" s="655"/>
      <c r="BA16" s="655"/>
      <c r="BB16" s="655"/>
      <c r="BC16" s="655"/>
      <c r="BD16" s="655"/>
      <c r="BE16" s="655"/>
      <c r="BF16" s="656"/>
      <c r="BG16" s="657" t="s">
        <v>239</v>
      </c>
      <c r="BH16" s="658"/>
      <c r="BI16" s="658"/>
      <c r="BJ16" s="658"/>
      <c r="BK16" s="658"/>
      <c r="BL16" s="658"/>
      <c r="BM16" s="658"/>
      <c r="BN16" s="659"/>
      <c r="BO16" s="695" t="s">
        <v>239</v>
      </c>
      <c r="BP16" s="695"/>
      <c r="BQ16" s="695"/>
      <c r="BR16" s="695"/>
      <c r="BS16" s="696" t="s">
        <v>239</v>
      </c>
      <c r="BT16" s="696"/>
      <c r="BU16" s="696"/>
      <c r="BV16" s="696"/>
      <c r="BW16" s="696"/>
      <c r="BX16" s="696"/>
      <c r="BY16" s="696"/>
      <c r="BZ16" s="696"/>
      <c r="CA16" s="696"/>
      <c r="CB16" s="734"/>
      <c r="CD16" s="654" t="s">
        <v>270</v>
      </c>
      <c r="CE16" s="655"/>
      <c r="CF16" s="655"/>
      <c r="CG16" s="655"/>
      <c r="CH16" s="655"/>
      <c r="CI16" s="655"/>
      <c r="CJ16" s="655"/>
      <c r="CK16" s="655"/>
      <c r="CL16" s="655"/>
      <c r="CM16" s="655"/>
      <c r="CN16" s="655"/>
      <c r="CO16" s="655"/>
      <c r="CP16" s="655"/>
      <c r="CQ16" s="656"/>
      <c r="CR16" s="657" t="s">
        <v>239</v>
      </c>
      <c r="CS16" s="658"/>
      <c r="CT16" s="658"/>
      <c r="CU16" s="658"/>
      <c r="CV16" s="658"/>
      <c r="CW16" s="658"/>
      <c r="CX16" s="658"/>
      <c r="CY16" s="659"/>
      <c r="CZ16" s="695" t="s">
        <v>130</v>
      </c>
      <c r="DA16" s="695"/>
      <c r="DB16" s="695"/>
      <c r="DC16" s="695"/>
      <c r="DD16" s="663" t="s">
        <v>239</v>
      </c>
      <c r="DE16" s="658"/>
      <c r="DF16" s="658"/>
      <c r="DG16" s="658"/>
      <c r="DH16" s="658"/>
      <c r="DI16" s="658"/>
      <c r="DJ16" s="658"/>
      <c r="DK16" s="658"/>
      <c r="DL16" s="658"/>
      <c r="DM16" s="658"/>
      <c r="DN16" s="658"/>
      <c r="DO16" s="658"/>
      <c r="DP16" s="659"/>
      <c r="DQ16" s="663" t="s">
        <v>130</v>
      </c>
      <c r="DR16" s="658"/>
      <c r="DS16" s="658"/>
      <c r="DT16" s="658"/>
      <c r="DU16" s="658"/>
      <c r="DV16" s="658"/>
      <c r="DW16" s="658"/>
      <c r="DX16" s="658"/>
      <c r="DY16" s="658"/>
      <c r="DZ16" s="658"/>
      <c r="EA16" s="658"/>
      <c r="EB16" s="658"/>
      <c r="EC16" s="694"/>
    </row>
    <row r="17" spans="2:133" ht="11.25" customHeight="1" x14ac:dyDescent="0.15">
      <c r="B17" s="654" t="s">
        <v>271</v>
      </c>
      <c r="C17" s="655"/>
      <c r="D17" s="655"/>
      <c r="E17" s="655"/>
      <c r="F17" s="655"/>
      <c r="G17" s="655"/>
      <c r="H17" s="655"/>
      <c r="I17" s="655"/>
      <c r="J17" s="655"/>
      <c r="K17" s="655"/>
      <c r="L17" s="655"/>
      <c r="M17" s="655"/>
      <c r="N17" s="655"/>
      <c r="O17" s="655"/>
      <c r="P17" s="655"/>
      <c r="Q17" s="656"/>
      <c r="R17" s="657">
        <v>336437</v>
      </c>
      <c r="S17" s="658"/>
      <c r="T17" s="658"/>
      <c r="U17" s="658"/>
      <c r="V17" s="658"/>
      <c r="W17" s="658"/>
      <c r="X17" s="658"/>
      <c r="Y17" s="659"/>
      <c r="Z17" s="695">
        <v>0.6</v>
      </c>
      <c r="AA17" s="695"/>
      <c r="AB17" s="695"/>
      <c r="AC17" s="695"/>
      <c r="AD17" s="696">
        <v>336437</v>
      </c>
      <c r="AE17" s="696"/>
      <c r="AF17" s="696"/>
      <c r="AG17" s="696"/>
      <c r="AH17" s="696"/>
      <c r="AI17" s="696"/>
      <c r="AJ17" s="696"/>
      <c r="AK17" s="696"/>
      <c r="AL17" s="660">
        <v>1.3</v>
      </c>
      <c r="AM17" s="661"/>
      <c r="AN17" s="661"/>
      <c r="AO17" s="697"/>
      <c r="AP17" s="654" t="s">
        <v>272</v>
      </c>
      <c r="AQ17" s="655"/>
      <c r="AR17" s="655"/>
      <c r="AS17" s="655"/>
      <c r="AT17" s="655"/>
      <c r="AU17" s="655"/>
      <c r="AV17" s="655"/>
      <c r="AW17" s="655"/>
      <c r="AX17" s="655"/>
      <c r="AY17" s="655"/>
      <c r="AZ17" s="655"/>
      <c r="BA17" s="655"/>
      <c r="BB17" s="655"/>
      <c r="BC17" s="655"/>
      <c r="BD17" s="655"/>
      <c r="BE17" s="655"/>
      <c r="BF17" s="656"/>
      <c r="BG17" s="657" t="s">
        <v>239</v>
      </c>
      <c r="BH17" s="658"/>
      <c r="BI17" s="658"/>
      <c r="BJ17" s="658"/>
      <c r="BK17" s="658"/>
      <c r="BL17" s="658"/>
      <c r="BM17" s="658"/>
      <c r="BN17" s="659"/>
      <c r="BO17" s="695" t="s">
        <v>130</v>
      </c>
      <c r="BP17" s="695"/>
      <c r="BQ17" s="695"/>
      <c r="BR17" s="695"/>
      <c r="BS17" s="696" t="s">
        <v>130</v>
      </c>
      <c r="BT17" s="696"/>
      <c r="BU17" s="696"/>
      <c r="BV17" s="696"/>
      <c r="BW17" s="696"/>
      <c r="BX17" s="696"/>
      <c r="BY17" s="696"/>
      <c r="BZ17" s="696"/>
      <c r="CA17" s="696"/>
      <c r="CB17" s="734"/>
      <c r="CD17" s="654" t="s">
        <v>273</v>
      </c>
      <c r="CE17" s="655"/>
      <c r="CF17" s="655"/>
      <c r="CG17" s="655"/>
      <c r="CH17" s="655"/>
      <c r="CI17" s="655"/>
      <c r="CJ17" s="655"/>
      <c r="CK17" s="655"/>
      <c r="CL17" s="655"/>
      <c r="CM17" s="655"/>
      <c r="CN17" s="655"/>
      <c r="CO17" s="655"/>
      <c r="CP17" s="655"/>
      <c r="CQ17" s="656"/>
      <c r="CR17" s="657">
        <v>3882535</v>
      </c>
      <c r="CS17" s="658"/>
      <c r="CT17" s="658"/>
      <c r="CU17" s="658"/>
      <c r="CV17" s="658"/>
      <c r="CW17" s="658"/>
      <c r="CX17" s="658"/>
      <c r="CY17" s="659"/>
      <c r="CZ17" s="695">
        <v>7.4</v>
      </c>
      <c r="DA17" s="695"/>
      <c r="DB17" s="695"/>
      <c r="DC17" s="695"/>
      <c r="DD17" s="663" t="s">
        <v>239</v>
      </c>
      <c r="DE17" s="658"/>
      <c r="DF17" s="658"/>
      <c r="DG17" s="658"/>
      <c r="DH17" s="658"/>
      <c r="DI17" s="658"/>
      <c r="DJ17" s="658"/>
      <c r="DK17" s="658"/>
      <c r="DL17" s="658"/>
      <c r="DM17" s="658"/>
      <c r="DN17" s="658"/>
      <c r="DO17" s="658"/>
      <c r="DP17" s="659"/>
      <c r="DQ17" s="663">
        <v>3830023</v>
      </c>
      <c r="DR17" s="658"/>
      <c r="DS17" s="658"/>
      <c r="DT17" s="658"/>
      <c r="DU17" s="658"/>
      <c r="DV17" s="658"/>
      <c r="DW17" s="658"/>
      <c r="DX17" s="658"/>
      <c r="DY17" s="658"/>
      <c r="DZ17" s="658"/>
      <c r="EA17" s="658"/>
      <c r="EB17" s="658"/>
      <c r="EC17" s="694"/>
    </row>
    <row r="18" spans="2:133" ht="11.25" customHeight="1" x14ac:dyDescent="0.15">
      <c r="B18" s="654" t="s">
        <v>274</v>
      </c>
      <c r="C18" s="655"/>
      <c r="D18" s="655"/>
      <c r="E18" s="655"/>
      <c r="F18" s="655"/>
      <c r="G18" s="655"/>
      <c r="H18" s="655"/>
      <c r="I18" s="655"/>
      <c r="J18" s="655"/>
      <c r="K18" s="655"/>
      <c r="L18" s="655"/>
      <c r="M18" s="655"/>
      <c r="N18" s="655"/>
      <c r="O18" s="655"/>
      <c r="P18" s="655"/>
      <c r="Q18" s="656"/>
      <c r="R18" s="657">
        <v>134475</v>
      </c>
      <c r="S18" s="658"/>
      <c r="T18" s="658"/>
      <c r="U18" s="658"/>
      <c r="V18" s="658"/>
      <c r="W18" s="658"/>
      <c r="X18" s="658"/>
      <c r="Y18" s="659"/>
      <c r="Z18" s="695">
        <v>0.2</v>
      </c>
      <c r="AA18" s="695"/>
      <c r="AB18" s="695"/>
      <c r="AC18" s="695"/>
      <c r="AD18" s="696">
        <v>134475</v>
      </c>
      <c r="AE18" s="696"/>
      <c r="AF18" s="696"/>
      <c r="AG18" s="696"/>
      <c r="AH18" s="696"/>
      <c r="AI18" s="696"/>
      <c r="AJ18" s="696"/>
      <c r="AK18" s="696"/>
      <c r="AL18" s="660">
        <v>0.5</v>
      </c>
      <c r="AM18" s="661"/>
      <c r="AN18" s="661"/>
      <c r="AO18" s="697"/>
      <c r="AP18" s="654" t="s">
        <v>275</v>
      </c>
      <c r="AQ18" s="655"/>
      <c r="AR18" s="655"/>
      <c r="AS18" s="655"/>
      <c r="AT18" s="655"/>
      <c r="AU18" s="655"/>
      <c r="AV18" s="655"/>
      <c r="AW18" s="655"/>
      <c r="AX18" s="655"/>
      <c r="AY18" s="655"/>
      <c r="AZ18" s="655"/>
      <c r="BA18" s="655"/>
      <c r="BB18" s="655"/>
      <c r="BC18" s="655"/>
      <c r="BD18" s="655"/>
      <c r="BE18" s="655"/>
      <c r="BF18" s="656"/>
      <c r="BG18" s="657" t="s">
        <v>239</v>
      </c>
      <c r="BH18" s="658"/>
      <c r="BI18" s="658"/>
      <c r="BJ18" s="658"/>
      <c r="BK18" s="658"/>
      <c r="BL18" s="658"/>
      <c r="BM18" s="658"/>
      <c r="BN18" s="659"/>
      <c r="BO18" s="695" t="s">
        <v>130</v>
      </c>
      <c r="BP18" s="695"/>
      <c r="BQ18" s="695"/>
      <c r="BR18" s="695"/>
      <c r="BS18" s="696" t="s">
        <v>239</v>
      </c>
      <c r="BT18" s="696"/>
      <c r="BU18" s="696"/>
      <c r="BV18" s="696"/>
      <c r="BW18" s="696"/>
      <c r="BX18" s="696"/>
      <c r="BY18" s="696"/>
      <c r="BZ18" s="696"/>
      <c r="CA18" s="696"/>
      <c r="CB18" s="734"/>
      <c r="CD18" s="654" t="s">
        <v>276</v>
      </c>
      <c r="CE18" s="655"/>
      <c r="CF18" s="655"/>
      <c r="CG18" s="655"/>
      <c r="CH18" s="655"/>
      <c r="CI18" s="655"/>
      <c r="CJ18" s="655"/>
      <c r="CK18" s="655"/>
      <c r="CL18" s="655"/>
      <c r="CM18" s="655"/>
      <c r="CN18" s="655"/>
      <c r="CO18" s="655"/>
      <c r="CP18" s="655"/>
      <c r="CQ18" s="656"/>
      <c r="CR18" s="657" t="s">
        <v>239</v>
      </c>
      <c r="CS18" s="658"/>
      <c r="CT18" s="658"/>
      <c r="CU18" s="658"/>
      <c r="CV18" s="658"/>
      <c r="CW18" s="658"/>
      <c r="CX18" s="658"/>
      <c r="CY18" s="659"/>
      <c r="CZ18" s="695" t="s">
        <v>130</v>
      </c>
      <c r="DA18" s="695"/>
      <c r="DB18" s="695"/>
      <c r="DC18" s="695"/>
      <c r="DD18" s="663" t="s">
        <v>239</v>
      </c>
      <c r="DE18" s="658"/>
      <c r="DF18" s="658"/>
      <c r="DG18" s="658"/>
      <c r="DH18" s="658"/>
      <c r="DI18" s="658"/>
      <c r="DJ18" s="658"/>
      <c r="DK18" s="658"/>
      <c r="DL18" s="658"/>
      <c r="DM18" s="658"/>
      <c r="DN18" s="658"/>
      <c r="DO18" s="658"/>
      <c r="DP18" s="659"/>
      <c r="DQ18" s="663" t="s">
        <v>239</v>
      </c>
      <c r="DR18" s="658"/>
      <c r="DS18" s="658"/>
      <c r="DT18" s="658"/>
      <c r="DU18" s="658"/>
      <c r="DV18" s="658"/>
      <c r="DW18" s="658"/>
      <c r="DX18" s="658"/>
      <c r="DY18" s="658"/>
      <c r="DZ18" s="658"/>
      <c r="EA18" s="658"/>
      <c r="EB18" s="658"/>
      <c r="EC18" s="694"/>
    </row>
    <row r="19" spans="2:133" ht="11.25" customHeight="1" x14ac:dyDescent="0.15">
      <c r="B19" s="654" t="s">
        <v>277</v>
      </c>
      <c r="C19" s="655"/>
      <c r="D19" s="655"/>
      <c r="E19" s="655"/>
      <c r="F19" s="655"/>
      <c r="G19" s="655"/>
      <c r="H19" s="655"/>
      <c r="I19" s="655"/>
      <c r="J19" s="655"/>
      <c r="K19" s="655"/>
      <c r="L19" s="655"/>
      <c r="M19" s="655"/>
      <c r="N19" s="655"/>
      <c r="O19" s="655"/>
      <c r="P19" s="655"/>
      <c r="Q19" s="656"/>
      <c r="R19" s="657">
        <v>131191</v>
      </c>
      <c r="S19" s="658"/>
      <c r="T19" s="658"/>
      <c r="U19" s="658"/>
      <c r="V19" s="658"/>
      <c r="W19" s="658"/>
      <c r="X19" s="658"/>
      <c r="Y19" s="659"/>
      <c r="Z19" s="695">
        <v>0.2</v>
      </c>
      <c r="AA19" s="695"/>
      <c r="AB19" s="695"/>
      <c r="AC19" s="695"/>
      <c r="AD19" s="696">
        <v>131191</v>
      </c>
      <c r="AE19" s="696"/>
      <c r="AF19" s="696"/>
      <c r="AG19" s="696"/>
      <c r="AH19" s="696"/>
      <c r="AI19" s="696"/>
      <c r="AJ19" s="696"/>
      <c r="AK19" s="696"/>
      <c r="AL19" s="660">
        <v>0.5</v>
      </c>
      <c r="AM19" s="661"/>
      <c r="AN19" s="661"/>
      <c r="AO19" s="697"/>
      <c r="AP19" s="654" t="s">
        <v>278</v>
      </c>
      <c r="AQ19" s="655"/>
      <c r="AR19" s="655"/>
      <c r="AS19" s="655"/>
      <c r="AT19" s="655"/>
      <c r="AU19" s="655"/>
      <c r="AV19" s="655"/>
      <c r="AW19" s="655"/>
      <c r="AX19" s="655"/>
      <c r="AY19" s="655"/>
      <c r="AZ19" s="655"/>
      <c r="BA19" s="655"/>
      <c r="BB19" s="655"/>
      <c r="BC19" s="655"/>
      <c r="BD19" s="655"/>
      <c r="BE19" s="655"/>
      <c r="BF19" s="656"/>
      <c r="BG19" s="657">
        <v>1291654</v>
      </c>
      <c r="BH19" s="658"/>
      <c r="BI19" s="658"/>
      <c r="BJ19" s="658"/>
      <c r="BK19" s="658"/>
      <c r="BL19" s="658"/>
      <c r="BM19" s="658"/>
      <c r="BN19" s="659"/>
      <c r="BO19" s="695">
        <v>6.9</v>
      </c>
      <c r="BP19" s="695"/>
      <c r="BQ19" s="695"/>
      <c r="BR19" s="695"/>
      <c r="BS19" s="696" t="s">
        <v>239</v>
      </c>
      <c r="BT19" s="696"/>
      <c r="BU19" s="696"/>
      <c r="BV19" s="696"/>
      <c r="BW19" s="696"/>
      <c r="BX19" s="696"/>
      <c r="BY19" s="696"/>
      <c r="BZ19" s="696"/>
      <c r="CA19" s="696"/>
      <c r="CB19" s="734"/>
      <c r="CD19" s="654" t="s">
        <v>279</v>
      </c>
      <c r="CE19" s="655"/>
      <c r="CF19" s="655"/>
      <c r="CG19" s="655"/>
      <c r="CH19" s="655"/>
      <c r="CI19" s="655"/>
      <c r="CJ19" s="655"/>
      <c r="CK19" s="655"/>
      <c r="CL19" s="655"/>
      <c r="CM19" s="655"/>
      <c r="CN19" s="655"/>
      <c r="CO19" s="655"/>
      <c r="CP19" s="655"/>
      <c r="CQ19" s="656"/>
      <c r="CR19" s="657" t="s">
        <v>130</v>
      </c>
      <c r="CS19" s="658"/>
      <c r="CT19" s="658"/>
      <c r="CU19" s="658"/>
      <c r="CV19" s="658"/>
      <c r="CW19" s="658"/>
      <c r="CX19" s="658"/>
      <c r="CY19" s="659"/>
      <c r="CZ19" s="695" t="s">
        <v>130</v>
      </c>
      <c r="DA19" s="695"/>
      <c r="DB19" s="695"/>
      <c r="DC19" s="695"/>
      <c r="DD19" s="663" t="s">
        <v>239</v>
      </c>
      <c r="DE19" s="658"/>
      <c r="DF19" s="658"/>
      <c r="DG19" s="658"/>
      <c r="DH19" s="658"/>
      <c r="DI19" s="658"/>
      <c r="DJ19" s="658"/>
      <c r="DK19" s="658"/>
      <c r="DL19" s="658"/>
      <c r="DM19" s="658"/>
      <c r="DN19" s="658"/>
      <c r="DO19" s="658"/>
      <c r="DP19" s="659"/>
      <c r="DQ19" s="663" t="s">
        <v>239</v>
      </c>
      <c r="DR19" s="658"/>
      <c r="DS19" s="658"/>
      <c r="DT19" s="658"/>
      <c r="DU19" s="658"/>
      <c r="DV19" s="658"/>
      <c r="DW19" s="658"/>
      <c r="DX19" s="658"/>
      <c r="DY19" s="658"/>
      <c r="DZ19" s="658"/>
      <c r="EA19" s="658"/>
      <c r="EB19" s="658"/>
      <c r="EC19" s="694"/>
    </row>
    <row r="20" spans="2:133" ht="11.25" customHeight="1" x14ac:dyDescent="0.15">
      <c r="B20" s="724" t="s">
        <v>280</v>
      </c>
      <c r="C20" s="725"/>
      <c r="D20" s="725"/>
      <c r="E20" s="725"/>
      <c r="F20" s="725"/>
      <c r="G20" s="725"/>
      <c r="H20" s="725"/>
      <c r="I20" s="725"/>
      <c r="J20" s="725"/>
      <c r="K20" s="725"/>
      <c r="L20" s="725"/>
      <c r="M20" s="725"/>
      <c r="N20" s="725"/>
      <c r="O20" s="725"/>
      <c r="P20" s="725"/>
      <c r="Q20" s="726"/>
      <c r="R20" s="657">
        <v>3284</v>
      </c>
      <c r="S20" s="658"/>
      <c r="T20" s="658"/>
      <c r="U20" s="658"/>
      <c r="V20" s="658"/>
      <c r="W20" s="658"/>
      <c r="X20" s="658"/>
      <c r="Y20" s="659"/>
      <c r="Z20" s="695">
        <v>0</v>
      </c>
      <c r="AA20" s="695"/>
      <c r="AB20" s="695"/>
      <c r="AC20" s="695"/>
      <c r="AD20" s="696">
        <v>3284</v>
      </c>
      <c r="AE20" s="696"/>
      <c r="AF20" s="696"/>
      <c r="AG20" s="696"/>
      <c r="AH20" s="696"/>
      <c r="AI20" s="696"/>
      <c r="AJ20" s="696"/>
      <c r="AK20" s="696"/>
      <c r="AL20" s="660">
        <v>0</v>
      </c>
      <c r="AM20" s="661"/>
      <c r="AN20" s="661"/>
      <c r="AO20" s="697"/>
      <c r="AP20" s="654" t="s">
        <v>281</v>
      </c>
      <c r="AQ20" s="655"/>
      <c r="AR20" s="655"/>
      <c r="AS20" s="655"/>
      <c r="AT20" s="655"/>
      <c r="AU20" s="655"/>
      <c r="AV20" s="655"/>
      <c r="AW20" s="655"/>
      <c r="AX20" s="655"/>
      <c r="AY20" s="655"/>
      <c r="AZ20" s="655"/>
      <c r="BA20" s="655"/>
      <c r="BB20" s="655"/>
      <c r="BC20" s="655"/>
      <c r="BD20" s="655"/>
      <c r="BE20" s="655"/>
      <c r="BF20" s="656"/>
      <c r="BG20" s="657">
        <v>1291654</v>
      </c>
      <c r="BH20" s="658"/>
      <c r="BI20" s="658"/>
      <c r="BJ20" s="658"/>
      <c r="BK20" s="658"/>
      <c r="BL20" s="658"/>
      <c r="BM20" s="658"/>
      <c r="BN20" s="659"/>
      <c r="BO20" s="695">
        <v>6.9</v>
      </c>
      <c r="BP20" s="695"/>
      <c r="BQ20" s="695"/>
      <c r="BR20" s="695"/>
      <c r="BS20" s="696" t="s">
        <v>239</v>
      </c>
      <c r="BT20" s="696"/>
      <c r="BU20" s="696"/>
      <c r="BV20" s="696"/>
      <c r="BW20" s="696"/>
      <c r="BX20" s="696"/>
      <c r="BY20" s="696"/>
      <c r="BZ20" s="696"/>
      <c r="CA20" s="696"/>
      <c r="CB20" s="734"/>
      <c r="CD20" s="654" t="s">
        <v>282</v>
      </c>
      <c r="CE20" s="655"/>
      <c r="CF20" s="655"/>
      <c r="CG20" s="655"/>
      <c r="CH20" s="655"/>
      <c r="CI20" s="655"/>
      <c r="CJ20" s="655"/>
      <c r="CK20" s="655"/>
      <c r="CL20" s="655"/>
      <c r="CM20" s="655"/>
      <c r="CN20" s="655"/>
      <c r="CO20" s="655"/>
      <c r="CP20" s="655"/>
      <c r="CQ20" s="656"/>
      <c r="CR20" s="657">
        <v>52658201</v>
      </c>
      <c r="CS20" s="658"/>
      <c r="CT20" s="658"/>
      <c r="CU20" s="658"/>
      <c r="CV20" s="658"/>
      <c r="CW20" s="658"/>
      <c r="CX20" s="658"/>
      <c r="CY20" s="659"/>
      <c r="CZ20" s="695">
        <v>100</v>
      </c>
      <c r="DA20" s="695"/>
      <c r="DB20" s="695"/>
      <c r="DC20" s="695"/>
      <c r="DD20" s="663">
        <v>7795773</v>
      </c>
      <c r="DE20" s="658"/>
      <c r="DF20" s="658"/>
      <c r="DG20" s="658"/>
      <c r="DH20" s="658"/>
      <c r="DI20" s="658"/>
      <c r="DJ20" s="658"/>
      <c r="DK20" s="658"/>
      <c r="DL20" s="658"/>
      <c r="DM20" s="658"/>
      <c r="DN20" s="658"/>
      <c r="DO20" s="658"/>
      <c r="DP20" s="659"/>
      <c r="DQ20" s="663">
        <v>31447587</v>
      </c>
      <c r="DR20" s="658"/>
      <c r="DS20" s="658"/>
      <c r="DT20" s="658"/>
      <c r="DU20" s="658"/>
      <c r="DV20" s="658"/>
      <c r="DW20" s="658"/>
      <c r="DX20" s="658"/>
      <c r="DY20" s="658"/>
      <c r="DZ20" s="658"/>
      <c r="EA20" s="658"/>
      <c r="EB20" s="658"/>
      <c r="EC20" s="694"/>
    </row>
    <row r="21" spans="2:133" ht="11.25" customHeight="1" x14ac:dyDescent="0.15">
      <c r="B21" s="654" t="s">
        <v>283</v>
      </c>
      <c r="C21" s="655"/>
      <c r="D21" s="655"/>
      <c r="E21" s="655"/>
      <c r="F21" s="655"/>
      <c r="G21" s="655"/>
      <c r="H21" s="655"/>
      <c r="I21" s="655"/>
      <c r="J21" s="655"/>
      <c r="K21" s="655"/>
      <c r="L21" s="655"/>
      <c r="M21" s="655"/>
      <c r="N21" s="655"/>
      <c r="O21" s="655"/>
      <c r="P21" s="655"/>
      <c r="Q21" s="656"/>
      <c r="R21" s="657">
        <v>6253155</v>
      </c>
      <c r="S21" s="658"/>
      <c r="T21" s="658"/>
      <c r="U21" s="658"/>
      <c r="V21" s="658"/>
      <c r="W21" s="658"/>
      <c r="X21" s="658"/>
      <c r="Y21" s="659"/>
      <c r="Z21" s="695">
        <v>11.3</v>
      </c>
      <c r="AA21" s="695"/>
      <c r="AB21" s="695"/>
      <c r="AC21" s="695"/>
      <c r="AD21" s="696">
        <v>5304921</v>
      </c>
      <c r="AE21" s="696"/>
      <c r="AF21" s="696"/>
      <c r="AG21" s="696"/>
      <c r="AH21" s="696"/>
      <c r="AI21" s="696"/>
      <c r="AJ21" s="696"/>
      <c r="AK21" s="696"/>
      <c r="AL21" s="660">
        <v>20.100000000000001</v>
      </c>
      <c r="AM21" s="661"/>
      <c r="AN21" s="661"/>
      <c r="AO21" s="697"/>
      <c r="AP21" s="654" t="s">
        <v>284</v>
      </c>
      <c r="AQ21" s="735"/>
      <c r="AR21" s="735"/>
      <c r="AS21" s="735"/>
      <c r="AT21" s="735"/>
      <c r="AU21" s="735"/>
      <c r="AV21" s="735"/>
      <c r="AW21" s="735"/>
      <c r="AX21" s="735"/>
      <c r="AY21" s="735"/>
      <c r="AZ21" s="735"/>
      <c r="BA21" s="735"/>
      <c r="BB21" s="735"/>
      <c r="BC21" s="735"/>
      <c r="BD21" s="735"/>
      <c r="BE21" s="735"/>
      <c r="BF21" s="736"/>
      <c r="BG21" s="657">
        <v>3261</v>
      </c>
      <c r="BH21" s="658"/>
      <c r="BI21" s="658"/>
      <c r="BJ21" s="658"/>
      <c r="BK21" s="658"/>
      <c r="BL21" s="658"/>
      <c r="BM21" s="658"/>
      <c r="BN21" s="659"/>
      <c r="BO21" s="695">
        <v>0</v>
      </c>
      <c r="BP21" s="695"/>
      <c r="BQ21" s="695"/>
      <c r="BR21" s="695"/>
      <c r="BS21" s="696" t="s">
        <v>130</v>
      </c>
      <c r="BT21" s="696"/>
      <c r="BU21" s="696"/>
      <c r="BV21" s="696"/>
      <c r="BW21" s="696"/>
      <c r="BX21" s="696"/>
      <c r="BY21" s="696"/>
      <c r="BZ21" s="696"/>
      <c r="CA21" s="696"/>
      <c r="CB21" s="734"/>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285</v>
      </c>
      <c r="C22" s="655"/>
      <c r="D22" s="655"/>
      <c r="E22" s="655"/>
      <c r="F22" s="655"/>
      <c r="G22" s="655"/>
      <c r="H22" s="655"/>
      <c r="I22" s="655"/>
      <c r="J22" s="655"/>
      <c r="K22" s="655"/>
      <c r="L22" s="655"/>
      <c r="M22" s="655"/>
      <c r="N22" s="655"/>
      <c r="O22" s="655"/>
      <c r="P22" s="655"/>
      <c r="Q22" s="656"/>
      <c r="R22" s="657">
        <v>5304921</v>
      </c>
      <c r="S22" s="658"/>
      <c r="T22" s="658"/>
      <c r="U22" s="658"/>
      <c r="V22" s="658"/>
      <c r="W22" s="658"/>
      <c r="X22" s="658"/>
      <c r="Y22" s="659"/>
      <c r="Z22" s="695">
        <v>9.6</v>
      </c>
      <c r="AA22" s="695"/>
      <c r="AB22" s="695"/>
      <c r="AC22" s="695"/>
      <c r="AD22" s="696">
        <v>5304921</v>
      </c>
      <c r="AE22" s="696"/>
      <c r="AF22" s="696"/>
      <c r="AG22" s="696"/>
      <c r="AH22" s="696"/>
      <c r="AI22" s="696"/>
      <c r="AJ22" s="696"/>
      <c r="AK22" s="696"/>
      <c r="AL22" s="660">
        <v>20.100000000000001</v>
      </c>
      <c r="AM22" s="661"/>
      <c r="AN22" s="661"/>
      <c r="AO22" s="697"/>
      <c r="AP22" s="654" t="s">
        <v>286</v>
      </c>
      <c r="AQ22" s="735"/>
      <c r="AR22" s="735"/>
      <c r="AS22" s="735"/>
      <c r="AT22" s="735"/>
      <c r="AU22" s="735"/>
      <c r="AV22" s="735"/>
      <c r="AW22" s="735"/>
      <c r="AX22" s="735"/>
      <c r="AY22" s="735"/>
      <c r="AZ22" s="735"/>
      <c r="BA22" s="735"/>
      <c r="BB22" s="735"/>
      <c r="BC22" s="735"/>
      <c r="BD22" s="735"/>
      <c r="BE22" s="735"/>
      <c r="BF22" s="736"/>
      <c r="BG22" s="657" t="s">
        <v>239</v>
      </c>
      <c r="BH22" s="658"/>
      <c r="BI22" s="658"/>
      <c r="BJ22" s="658"/>
      <c r="BK22" s="658"/>
      <c r="BL22" s="658"/>
      <c r="BM22" s="658"/>
      <c r="BN22" s="659"/>
      <c r="BO22" s="695" t="s">
        <v>130</v>
      </c>
      <c r="BP22" s="695"/>
      <c r="BQ22" s="695"/>
      <c r="BR22" s="695"/>
      <c r="BS22" s="696" t="s">
        <v>239</v>
      </c>
      <c r="BT22" s="696"/>
      <c r="BU22" s="696"/>
      <c r="BV22" s="696"/>
      <c r="BW22" s="696"/>
      <c r="BX22" s="696"/>
      <c r="BY22" s="696"/>
      <c r="BZ22" s="696"/>
      <c r="CA22" s="696"/>
      <c r="CB22" s="734"/>
      <c r="CD22" s="709" t="s">
        <v>287</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288</v>
      </c>
      <c r="C23" s="655"/>
      <c r="D23" s="655"/>
      <c r="E23" s="655"/>
      <c r="F23" s="655"/>
      <c r="G23" s="655"/>
      <c r="H23" s="655"/>
      <c r="I23" s="655"/>
      <c r="J23" s="655"/>
      <c r="K23" s="655"/>
      <c r="L23" s="655"/>
      <c r="M23" s="655"/>
      <c r="N23" s="655"/>
      <c r="O23" s="655"/>
      <c r="P23" s="655"/>
      <c r="Q23" s="656"/>
      <c r="R23" s="657">
        <v>948200</v>
      </c>
      <c r="S23" s="658"/>
      <c r="T23" s="658"/>
      <c r="U23" s="658"/>
      <c r="V23" s="658"/>
      <c r="W23" s="658"/>
      <c r="X23" s="658"/>
      <c r="Y23" s="659"/>
      <c r="Z23" s="695">
        <v>1.7</v>
      </c>
      <c r="AA23" s="695"/>
      <c r="AB23" s="695"/>
      <c r="AC23" s="695"/>
      <c r="AD23" s="696" t="s">
        <v>130</v>
      </c>
      <c r="AE23" s="696"/>
      <c r="AF23" s="696"/>
      <c r="AG23" s="696"/>
      <c r="AH23" s="696"/>
      <c r="AI23" s="696"/>
      <c r="AJ23" s="696"/>
      <c r="AK23" s="696"/>
      <c r="AL23" s="660" t="s">
        <v>130</v>
      </c>
      <c r="AM23" s="661"/>
      <c r="AN23" s="661"/>
      <c r="AO23" s="697"/>
      <c r="AP23" s="654" t="s">
        <v>289</v>
      </c>
      <c r="AQ23" s="735"/>
      <c r="AR23" s="735"/>
      <c r="AS23" s="735"/>
      <c r="AT23" s="735"/>
      <c r="AU23" s="735"/>
      <c r="AV23" s="735"/>
      <c r="AW23" s="735"/>
      <c r="AX23" s="735"/>
      <c r="AY23" s="735"/>
      <c r="AZ23" s="735"/>
      <c r="BA23" s="735"/>
      <c r="BB23" s="735"/>
      <c r="BC23" s="735"/>
      <c r="BD23" s="735"/>
      <c r="BE23" s="735"/>
      <c r="BF23" s="736"/>
      <c r="BG23" s="657">
        <v>1288393</v>
      </c>
      <c r="BH23" s="658"/>
      <c r="BI23" s="658"/>
      <c r="BJ23" s="658"/>
      <c r="BK23" s="658"/>
      <c r="BL23" s="658"/>
      <c r="BM23" s="658"/>
      <c r="BN23" s="659"/>
      <c r="BO23" s="695">
        <v>6.9</v>
      </c>
      <c r="BP23" s="695"/>
      <c r="BQ23" s="695"/>
      <c r="BR23" s="695"/>
      <c r="BS23" s="696" t="s">
        <v>130</v>
      </c>
      <c r="BT23" s="696"/>
      <c r="BU23" s="696"/>
      <c r="BV23" s="696"/>
      <c r="BW23" s="696"/>
      <c r="BX23" s="696"/>
      <c r="BY23" s="696"/>
      <c r="BZ23" s="696"/>
      <c r="CA23" s="696"/>
      <c r="CB23" s="734"/>
      <c r="CD23" s="709" t="s">
        <v>227</v>
      </c>
      <c r="CE23" s="710"/>
      <c r="CF23" s="710"/>
      <c r="CG23" s="710"/>
      <c r="CH23" s="710"/>
      <c r="CI23" s="710"/>
      <c r="CJ23" s="710"/>
      <c r="CK23" s="710"/>
      <c r="CL23" s="710"/>
      <c r="CM23" s="710"/>
      <c r="CN23" s="710"/>
      <c r="CO23" s="710"/>
      <c r="CP23" s="710"/>
      <c r="CQ23" s="711"/>
      <c r="CR23" s="709" t="s">
        <v>290</v>
      </c>
      <c r="CS23" s="710"/>
      <c r="CT23" s="710"/>
      <c r="CU23" s="710"/>
      <c r="CV23" s="710"/>
      <c r="CW23" s="710"/>
      <c r="CX23" s="710"/>
      <c r="CY23" s="711"/>
      <c r="CZ23" s="709" t="s">
        <v>291</v>
      </c>
      <c r="DA23" s="710"/>
      <c r="DB23" s="710"/>
      <c r="DC23" s="711"/>
      <c r="DD23" s="709" t="s">
        <v>292</v>
      </c>
      <c r="DE23" s="710"/>
      <c r="DF23" s="710"/>
      <c r="DG23" s="710"/>
      <c r="DH23" s="710"/>
      <c r="DI23" s="710"/>
      <c r="DJ23" s="710"/>
      <c r="DK23" s="711"/>
      <c r="DL23" s="747" t="s">
        <v>293</v>
      </c>
      <c r="DM23" s="748"/>
      <c r="DN23" s="748"/>
      <c r="DO23" s="748"/>
      <c r="DP23" s="748"/>
      <c r="DQ23" s="748"/>
      <c r="DR23" s="748"/>
      <c r="DS23" s="748"/>
      <c r="DT23" s="748"/>
      <c r="DU23" s="748"/>
      <c r="DV23" s="749"/>
      <c r="DW23" s="709" t="s">
        <v>294</v>
      </c>
      <c r="DX23" s="710"/>
      <c r="DY23" s="710"/>
      <c r="DZ23" s="710"/>
      <c r="EA23" s="710"/>
      <c r="EB23" s="710"/>
      <c r="EC23" s="711"/>
    </row>
    <row r="24" spans="2:133" ht="11.25" customHeight="1" x14ac:dyDescent="0.15">
      <c r="B24" s="654" t="s">
        <v>295</v>
      </c>
      <c r="C24" s="655"/>
      <c r="D24" s="655"/>
      <c r="E24" s="655"/>
      <c r="F24" s="655"/>
      <c r="G24" s="655"/>
      <c r="H24" s="655"/>
      <c r="I24" s="655"/>
      <c r="J24" s="655"/>
      <c r="K24" s="655"/>
      <c r="L24" s="655"/>
      <c r="M24" s="655"/>
      <c r="N24" s="655"/>
      <c r="O24" s="655"/>
      <c r="P24" s="655"/>
      <c r="Q24" s="656"/>
      <c r="R24" s="657">
        <v>34</v>
      </c>
      <c r="S24" s="658"/>
      <c r="T24" s="658"/>
      <c r="U24" s="658"/>
      <c r="V24" s="658"/>
      <c r="W24" s="658"/>
      <c r="X24" s="658"/>
      <c r="Y24" s="659"/>
      <c r="Z24" s="695">
        <v>0</v>
      </c>
      <c r="AA24" s="695"/>
      <c r="AB24" s="695"/>
      <c r="AC24" s="695"/>
      <c r="AD24" s="696" t="s">
        <v>239</v>
      </c>
      <c r="AE24" s="696"/>
      <c r="AF24" s="696"/>
      <c r="AG24" s="696"/>
      <c r="AH24" s="696"/>
      <c r="AI24" s="696"/>
      <c r="AJ24" s="696"/>
      <c r="AK24" s="696"/>
      <c r="AL24" s="660" t="s">
        <v>239</v>
      </c>
      <c r="AM24" s="661"/>
      <c r="AN24" s="661"/>
      <c r="AO24" s="697"/>
      <c r="AP24" s="654" t="s">
        <v>296</v>
      </c>
      <c r="AQ24" s="735"/>
      <c r="AR24" s="735"/>
      <c r="AS24" s="735"/>
      <c r="AT24" s="735"/>
      <c r="AU24" s="735"/>
      <c r="AV24" s="735"/>
      <c r="AW24" s="735"/>
      <c r="AX24" s="735"/>
      <c r="AY24" s="735"/>
      <c r="AZ24" s="735"/>
      <c r="BA24" s="735"/>
      <c r="BB24" s="735"/>
      <c r="BC24" s="735"/>
      <c r="BD24" s="735"/>
      <c r="BE24" s="735"/>
      <c r="BF24" s="736"/>
      <c r="BG24" s="657" t="s">
        <v>239</v>
      </c>
      <c r="BH24" s="658"/>
      <c r="BI24" s="658"/>
      <c r="BJ24" s="658"/>
      <c r="BK24" s="658"/>
      <c r="BL24" s="658"/>
      <c r="BM24" s="658"/>
      <c r="BN24" s="659"/>
      <c r="BO24" s="695" t="s">
        <v>250</v>
      </c>
      <c r="BP24" s="695"/>
      <c r="BQ24" s="695"/>
      <c r="BR24" s="695"/>
      <c r="BS24" s="696" t="s">
        <v>130</v>
      </c>
      <c r="BT24" s="696"/>
      <c r="BU24" s="696"/>
      <c r="BV24" s="696"/>
      <c r="BW24" s="696"/>
      <c r="BX24" s="696"/>
      <c r="BY24" s="696"/>
      <c r="BZ24" s="696"/>
      <c r="CA24" s="696"/>
      <c r="CB24" s="734"/>
      <c r="CD24" s="715" t="s">
        <v>297</v>
      </c>
      <c r="CE24" s="716"/>
      <c r="CF24" s="716"/>
      <c r="CG24" s="716"/>
      <c r="CH24" s="716"/>
      <c r="CI24" s="716"/>
      <c r="CJ24" s="716"/>
      <c r="CK24" s="716"/>
      <c r="CL24" s="716"/>
      <c r="CM24" s="716"/>
      <c r="CN24" s="716"/>
      <c r="CO24" s="716"/>
      <c r="CP24" s="716"/>
      <c r="CQ24" s="717"/>
      <c r="CR24" s="712">
        <v>24124746</v>
      </c>
      <c r="CS24" s="713"/>
      <c r="CT24" s="713"/>
      <c r="CU24" s="713"/>
      <c r="CV24" s="713"/>
      <c r="CW24" s="713"/>
      <c r="CX24" s="713"/>
      <c r="CY24" s="738"/>
      <c r="CZ24" s="739">
        <v>45.8</v>
      </c>
      <c r="DA24" s="721"/>
      <c r="DB24" s="721"/>
      <c r="DC24" s="741"/>
      <c r="DD24" s="737">
        <v>13782492</v>
      </c>
      <c r="DE24" s="713"/>
      <c r="DF24" s="713"/>
      <c r="DG24" s="713"/>
      <c r="DH24" s="713"/>
      <c r="DI24" s="713"/>
      <c r="DJ24" s="713"/>
      <c r="DK24" s="738"/>
      <c r="DL24" s="737">
        <v>13625591</v>
      </c>
      <c r="DM24" s="713"/>
      <c r="DN24" s="713"/>
      <c r="DO24" s="713"/>
      <c r="DP24" s="713"/>
      <c r="DQ24" s="713"/>
      <c r="DR24" s="713"/>
      <c r="DS24" s="713"/>
      <c r="DT24" s="713"/>
      <c r="DU24" s="713"/>
      <c r="DV24" s="738"/>
      <c r="DW24" s="739">
        <v>50.2</v>
      </c>
      <c r="DX24" s="721"/>
      <c r="DY24" s="721"/>
      <c r="DZ24" s="721"/>
      <c r="EA24" s="721"/>
      <c r="EB24" s="721"/>
      <c r="EC24" s="740"/>
    </row>
    <row r="25" spans="2:133" ht="11.25" customHeight="1" x14ac:dyDescent="0.15">
      <c r="B25" s="654" t="s">
        <v>298</v>
      </c>
      <c r="C25" s="655"/>
      <c r="D25" s="655"/>
      <c r="E25" s="655"/>
      <c r="F25" s="655"/>
      <c r="G25" s="655"/>
      <c r="H25" s="655"/>
      <c r="I25" s="655"/>
      <c r="J25" s="655"/>
      <c r="K25" s="655"/>
      <c r="L25" s="655"/>
      <c r="M25" s="655"/>
      <c r="N25" s="655"/>
      <c r="O25" s="655"/>
      <c r="P25" s="655"/>
      <c r="Q25" s="656"/>
      <c r="R25" s="657">
        <v>28610391</v>
      </c>
      <c r="S25" s="658"/>
      <c r="T25" s="658"/>
      <c r="U25" s="658"/>
      <c r="V25" s="658"/>
      <c r="W25" s="658"/>
      <c r="X25" s="658"/>
      <c r="Y25" s="659"/>
      <c r="Z25" s="695">
        <v>51.8</v>
      </c>
      <c r="AA25" s="695"/>
      <c r="AB25" s="695"/>
      <c r="AC25" s="695"/>
      <c r="AD25" s="696">
        <v>26373764</v>
      </c>
      <c r="AE25" s="696"/>
      <c r="AF25" s="696"/>
      <c r="AG25" s="696"/>
      <c r="AH25" s="696"/>
      <c r="AI25" s="696"/>
      <c r="AJ25" s="696"/>
      <c r="AK25" s="696"/>
      <c r="AL25" s="660">
        <v>99.7</v>
      </c>
      <c r="AM25" s="661"/>
      <c r="AN25" s="661"/>
      <c r="AO25" s="697"/>
      <c r="AP25" s="654" t="s">
        <v>299</v>
      </c>
      <c r="AQ25" s="735"/>
      <c r="AR25" s="735"/>
      <c r="AS25" s="735"/>
      <c r="AT25" s="735"/>
      <c r="AU25" s="735"/>
      <c r="AV25" s="735"/>
      <c r="AW25" s="735"/>
      <c r="AX25" s="735"/>
      <c r="AY25" s="735"/>
      <c r="AZ25" s="735"/>
      <c r="BA25" s="735"/>
      <c r="BB25" s="735"/>
      <c r="BC25" s="735"/>
      <c r="BD25" s="735"/>
      <c r="BE25" s="735"/>
      <c r="BF25" s="736"/>
      <c r="BG25" s="657" t="s">
        <v>239</v>
      </c>
      <c r="BH25" s="658"/>
      <c r="BI25" s="658"/>
      <c r="BJ25" s="658"/>
      <c r="BK25" s="658"/>
      <c r="BL25" s="658"/>
      <c r="BM25" s="658"/>
      <c r="BN25" s="659"/>
      <c r="BO25" s="695" t="s">
        <v>130</v>
      </c>
      <c r="BP25" s="695"/>
      <c r="BQ25" s="695"/>
      <c r="BR25" s="695"/>
      <c r="BS25" s="696" t="s">
        <v>239</v>
      </c>
      <c r="BT25" s="696"/>
      <c r="BU25" s="696"/>
      <c r="BV25" s="696"/>
      <c r="BW25" s="696"/>
      <c r="BX25" s="696"/>
      <c r="BY25" s="696"/>
      <c r="BZ25" s="696"/>
      <c r="CA25" s="696"/>
      <c r="CB25" s="734"/>
      <c r="CD25" s="654" t="s">
        <v>300</v>
      </c>
      <c r="CE25" s="655"/>
      <c r="CF25" s="655"/>
      <c r="CG25" s="655"/>
      <c r="CH25" s="655"/>
      <c r="CI25" s="655"/>
      <c r="CJ25" s="655"/>
      <c r="CK25" s="655"/>
      <c r="CL25" s="655"/>
      <c r="CM25" s="655"/>
      <c r="CN25" s="655"/>
      <c r="CO25" s="655"/>
      <c r="CP25" s="655"/>
      <c r="CQ25" s="656"/>
      <c r="CR25" s="657">
        <v>8272842</v>
      </c>
      <c r="CS25" s="670"/>
      <c r="CT25" s="670"/>
      <c r="CU25" s="670"/>
      <c r="CV25" s="670"/>
      <c r="CW25" s="670"/>
      <c r="CX25" s="670"/>
      <c r="CY25" s="671"/>
      <c r="CZ25" s="660">
        <v>15.7</v>
      </c>
      <c r="DA25" s="672"/>
      <c r="DB25" s="672"/>
      <c r="DC25" s="673"/>
      <c r="DD25" s="663">
        <v>7082998</v>
      </c>
      <c r="DE25" s="670"/>
      <c r="DF25" s="670"/>
      <c r="DG25" s="670"/>
      <c r="DH25" s="670"/>
      <c r="DI25" s="670"/>
      <c r="DJ25" s="670"/>
      <c r="DK25" s="671"/>
      <c r="DL25" s="663">
        <v>6956358</v>
      </c>
      <c r="DM25" s="670"/>
      <c r="DN25" s="670"/>
      <c r="DO25" s="670"/>
      <c r="DP25" s="670"/>
      <c r="DQ25" s="670"/>
      <c r="DR25" s="670"/>
      <c r="DS25" s="670"/>
      <c r="DT25" s="670"/>
      <c r="DU25" s="670"/>
      <c r="DV25" s="671"/>
      <c r="DW25" s="660">
        <v>25.6</v>
      </c>
      <c r="DX25" s="672"/>
      <c r="DY25" s="672"/>
      <c r="DZ25" s="672"/>
      <c r="EA25" s="672"/>
      <c r="EB25" s="672"/>
      <c r="EC25" s="684"/>
    </row>
    <row r="26" spans="2:133" ht="11.25" customHeight="1" x14ac:dyDescent="0.15">
      <c r="B26" s="654" t="s">
        <v>301</v>
      </c>
      <c r="C26" s="655"/>
      <c r="D26" s="655"/>
      <c r="E26" s="655"/>
      <c r="F26" s="655"/>
      <c r="G26" s="655"/>
      <c r="H26" s="655"/>
      <c r="I26" s="655"/>
      <c r="J26" s="655"/>
      <c r="K26" s="655"/>
      <c r="L26" s="655"/>
      <c r="M26" s="655"/>
      <c r="N26" s="655"/>
      <c r="O26" s="655"/>
      <c r="P26" s="655"/>
      <c r="Q26" s="656"/>
      <c r="R26" s="657">
        <v>10292</v>
      </c>
      <c r="S26" s="658"/>
      <c r="T26" s="658"/>
      <c r="U26" s="658"/>
      <c r="V26" s="658"/>
      <c r="W26" s="658"/>
      <c r="X26" s="658"/>
      <c r="Y26" s="659"/>
      <c r="Z26" s="695">
        <v>0</v>
      </c>
      <c r="AA26" s="695"/>
      <c r="AB26" s="695"/>
      <c r="AC26" s="695"/>
      <c r="AD26" s="696">
        <v>10292</v>
      </c>
      <c r="AE26" s="696"/>
      <c r="AF26" s="696"/>
      <c r="AG26" s="696"/>
      <c r="AH26" s="696"/>
      <c r="AI26" s="696"/>
      <c r="AJ26" s="696"/>
      <c r="AK26" s="696"/>
      <c r="AL26" s="660">
        <v>0</v>
      </c>
      <c r="AM26" s="661"/>
      <c r="AN26" s="661"/>
      <c r="AO26" s="697"/>
      <c r="AP26" s="654" t="s">
        <v>302</v>
      </c>
      <c r="AQ26" s="735"/>
      <c r="AR26" s="735"/>
      <c r="AS26" s="735"/>
      <c r="AT26" s="735"/>
      <c r="AU26" s="735"/>
      <c r="AV26" s="735"/>
      <c r="AW26" s="735"/>
      <c r="AX26" s="735"/>
      <c r="AY26" s="735"/>
      <c r="AZ26" s="735"/>
      <c r="BA26" s="735"/>
      <c r="BB26" s="735"/>
      <c r="BC26" s="735"/>
      <c r="BD26" s="735"/>
      <c r="BE26" s="735"/>
      <c r="BF26" s="736"/>
      <c r="BG26" s="657" t="s">
        <v>130</v>
      </c>
      <c r="BH26" s="658"/>
      <c r="BI26" s="658"/>
      <c r="BJ26" s="658"/>
      <c r="BK26" s="658"/>
      <c r="BL26" s="658"/>
      <c r="BM26" s="658"/>
      <c r="BN26" s="659"/>
      <c r="BO26" s="695" t="s">
        <v>239</v>
      </c>
      <c r="BP26" s="695"/>
      <c r="BQ26" s="695"/>
      <c r="BR26" s="695"/>
      <c r="BS26" s="696" t="s">
        <v>130</v>
      </c>
      <c r="BT26" s="696"/>
      <c r="BU26" s="696"/>
      <c r="BV26" s="696"/>
      <c r="BW26" s="696"/>
      <c r="BX26" s="696"/>
      <c r="BY26" s="696"/>
      <c r="BZ26" s="696"/>
      <c r="CA26" s="696"/>
      <c r="CB26" s="734"/>
      <c r="CD26" s="654" t="s">
        <v>303</v>
      </c>
      <c r="CE26" s="655"/>
      <c r="CF26" s="655"/>
      <c r="CG26" s="655"/>
      <c r="CH26" s="655"/>
      <c r="CI26" s="655"/>
      <c r="CJ26" s="655"/>
      <c r="CK26" s="655"/>
      <c r="CL26" s="655"/>
      <c r="CM26" s="655"/>
      <c r="CN26" s="655"/>
      <c r="CO26" s="655"/>
      <c r="CP26" s="655"/>
      <c r="CQ26" s="656"/>
      <c r="CR26" s="657">
        <v>5901638</v>
      </c>
      <c r="CS26" s="658"/>
      <c r="CT26" s="658"/>
      <c r="CU26" s="658"/>
      <c r="CV26" s="658"/>
      <c r="CW26" s="658"/>
      <c r="CX26" s="658"/>
      <c r="CY26" s="659"/>
      <c r="CZ26" s="660">
        <v>11.2</v>
      </c>
      <c r="DA26" s="672"/>
      <c r="DB26" s="672"/>
      <c r="DC26" s="673"/>
      <c r="DD26" s="663">
        <v>4938221</v>
      </c>
      <c r="DE26" s="658"/>
      <c r="DF26" s="658"/>
      <c r="DG26" s="658"/>
      <c r="DH26" s="658"/>
      <c r="DI26" s="658"/>
      <c r="DJ26" s="658"/>
      <c r="DK26" s="659"/>
      <c r="DL26" s="663" t="s">
        <v>239</v>
      </c>
      <c r="DM26" s="658"/>
      <c r="DN26" s="658"/>
      <c r="DO26" s="658"/>
      <c r="DP26" s="658"/>
      <c r="DQ26" s="658"/>
      <c r="DR26" s="658"/>
      <c r="DS26" s="658"/>
      <c r="DT26" s="658"/>
      <c r="DU26" s="658"/>
      <c r="DV26" s="659"/>
      <c r="DW26" s="660" t="s">
        <v>250</v>
      </c>
      <c r="DX26" s="672"/>
      <c r="DY26" s="672"/>
      <c r="DZ26" s="672"/>
      <c r="EA26" s="672"/>
      <c r="EB26" s="672"/>
      <c r="EC26" s="684"/>
    </row>
    <row r="27" spans="2:133" ht="11.25" customHeight="1" x14ac:dyDescent="0.15">
      <c r="B27" s="654" t="s">
        <v>304</v>
      </c>
      <c r="C27" s="655"/>
      <c r="D27" s="655"/>
      <c r="E27" s="655"/>
      <c r="F27" s="655"/>
      <c r="G27" s="655"/>
      <c r="H27" s="655"/>
      <c r="I27" s="655"/>
      <c r="J27" s="655"/>
      <c r="K27" s="655"/>
      <c r="L27" s="655"/>
      <c r="M27" s="655"/>
      <c r="N27" s="655"/>
      <c r="O27" s="655"/>
      <c r="P27" s="655"/>
      <c r="Q27" s="656"/>
      <c r="R27" s="657">
        <v>726488</v>
      </c>
      <c r="S27" s="658"/>
      <c r="T27" s="658"/>
      <c r="U27" s="658"/>
      <c r="V27" s="658"/>
      <c r="W27" s="658"/>
      <c r="X27" s="658"/>
      <c r="Y27" s="659"/>
      <c r="Z27" s="695">
        <v>1.3</v>
      </c>
      <c r="AA27" s="695"/>
      <c r="AB27" s="695"/>
      <c r="AC27" s="695"/>
      <c r="AD27" s="696" t="s">
        <v>130</v>
      </c>
      <c r="AE27" s="696"/>
      <c r="AF27" s="696"/>
      <c r="AG27" s="696"/>
      <c r="AH27" s="696"/>
      <c r="AI27" s="696"/>
      <c r="AJ27" s="696"/>
      <c r="AK27" s="696"/>
      <c r="AL27" s="660" t="s">
        <v>250</v>
      </c>
      <c r="AM27" s="661"/>
      <c r="AN27" s="661"/>
      <c r="AO27" s="697"/>
      <c r="AP27" s="654" t="s">
        <v>305</v>
      </c>
      <c r="AQ27" s="655"/>
      <c r="AR27" s="655"/>
      <c r="AS27" s="655"/>
      <c r="AT27" s="655"/>
      <c r="AU27" s="655"/>
      <c r="AV27" s="655"/>
      <c r="AW27" s="655"/>
      <c r="AX27" s="655"/>
      <c r="AY27" s="655"/>
      <c r="AZ27" s="655"/>
      <c r="BA27" s="655"/>
      <c r="BB27" s="655"/>
      <c r="BC27" s="655"/>
      <c r="BD27" s="655"/>
      <c r="BE27" s="655"/>
      <c r="BF27" s="656"/>
      <c r="BG27" s="657">
        <v>18667759</v>
      </c>
      <c r="BH27" s="658"/>
      <c r="BI27" s="658"/>
      <c r="BJ27" s="658"/>
      <c r="BK27" s="658"/>
      <c r="BL27" s="658"/>
      <c r="BM27" s="658"/>
      <c r="BN27" s="659"/>
      <c r="BO27" s="695">
        <v>100</v>
      </c>
      <c r="BP27" s="695"/>
      <c r="BQ27" s="695"/>
      <c r="BR27" s="695"/>
      <c r="BS27" s="696">
        <v>497411</v>
      </c>
      <c r="BT27" s="696"/>
      <c r="BU27" s="696"/>
      <c r="BV27" s="696"/>
      <c r="BW27" s="696"/>
      <c r="BX27" s="696"/>
      <c r="BY27" s="696"/>
      <c r="BZ27" s="696"/>
      <c r="CA27" s="696"/>
      <c r="CB27" s="734"/>
      <c r="CD27" s="654" t="s">
        <v>306</v>
      </c>
      <c r="CE27" s="655"/>
      <c r="CF27" s="655"/>
      <c r="CG27" s="655"/>
      <c r="CH27" s="655"/>
      <c r="CI27" s="655"/>
      <c r="CJ27" s="655"/>
      <c r="CK27" s="655"/>
      <c r="CL27" s="655"/>
      <c r="CM27" s="655"/>
      <c r="CN27" s="655"/>
      <c r="CO27" s="655"/>
      <c r="CP27" s="655"/>
      <c r="CQ27" s="656"/>
      <c r="CR27" s="657">
        <v>11969369</v>
      </c>
      <c r="CS27" s="670"/>
      <c r="CT27" s="670"/>
      <c r="CU27" s="670"/>
      <c r="CV27" s="670"/>
      <c r="CW27" s="670"/>
      <c r="CX27" s="670"/>
      <c r="CY27" s="671"/>
      <c r="CZ27" s="660">
        <v>22.7</v>
      </c>
      <c r="DA27" s="672"/>
      <c r="DB27" s="672"/>
      <c r="DC27" s="673"/>
      <c r="DD27" s="663">
        <v>2869471</v>
      </c>
      <c r="DE27" s="670"/>
      <c r="DF27" s="670"/>
      <c r="DG27" s="670"/>
      <c r="DH27" s="670"/>
      <c r="DI27" s="670"/>
      <c r="DJ27" s="670"/>
      <c r="DK27" s="671"/>
      <c r="DL27" s="663">
        <v>2839210</v>
      </c>
      <c r="DM27" s="670"/>
      <c r="DN27" s="670"/>
      <c r="DO27" s="670"/>
      <c r="DP27" s="670"/>
      <c r="DQ27" s="670"/>
      <c r="DR27" s="670"/>
      <c r="DS27" s="670"/>
      <c r="DT27" s="670"/>
      <c r="DU27" s="670"/>
      <c r="DV27" s="671"/>
      <c r="DW27" s="660">
        <v>10.5</v>
      </c>
      <c r="DX27" s="672"/>
      <c r="DY27" s="672"/>
      <c r="DZ27" s="672"/>
      <c r="EA27" s="672"/>
      <c r="EB27" s="672"/>
      <c r="EC27" s="684"/>
    </row>
    <row r="28" spans="2:133" ht="11.25" customHeight="1" x14ac:dyDescent="0.15">
      <c r="B28" s="654" t="s">
        <v>307</v>
      </c>
      <c r="C28" s="655"/>
      <c r="D28" s="655"/>
      <c r="E28" s="655"/>
      <c r="F28" s="655"/>
      <c r="G28" s="655"/>
      <c r="H28" s="655"/>
      <c r="I28" s="655"/>
      <c r="J28" s="655"/>
      <c r="K28" s="655"/>
      <c r="L28" s="655"/>
      <c r="M28" s="655"/>
      <c r="N28" s="655"/>
      <c r="O28" s="655"/>
      <c r="P28" s="655"/>
      <c r="Q28" s="656"/>
      <c r="R28" s="657">
        <v>978166</v>
      </c>
      <c r="S28" s="658"/>
      <c r="T28" s="658"/>
      <c r="U28" s="658"/>
      <c r="V28" s="658"/>
      <c r="W28" s="658"/>
      <c r="X28" s="658"/>
      <c r="Y28" s="659"/>
      <c r="Z28" s="695">
        <v>1.8</v>
      </c>
      <c r="AA28" s="695"/>
      <c r="AB28" s="695"/>
      <c r="AC28" s="695"/>
      <c r="AD28" s="696">
        <v>39563</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308</v>
      </c>
      <c r="CE28" s="655"/>
      <c r="CF28" s="655"/>
      <c r="CG28" s="655"/>
      <c r="CH28" s="655"/>
      <c r="CI28" s="655"/>
      <c r="CJ28" s="655"/>
      <c r="CK28" s="655"/>
      <c r="CL28" s="655"/>
      <c r="CM28" s="655"/>
      <c r="CN28" s="655"/>
      <c r="CO28" s="655"/>
      <c r="CP28" s="655"/>
      <c r="CQ28" s="656"/>
      <c r="CR28" s="657">
        <v>3882535</v>
      </c>
      <c r="CS28" s="658"/>
      <c r="CT28" s="658"/>
      <c r="CU28" s="658"/>
      <c r="CV28" s="658"/>
      <c r="CW28" s="658"/>
      <c r="CX28" s="658"/>
      <c r="CY28" s="659"/>
      <c r="CZ28" s="660">
        <v>7.4</v>
      </c>
      <c r="DA28" s="672"/>
      <c r="DB28" s="672"/>
      <c r="DC28" s="673"/>
      <c r="DD28" s="663">
        <v>3830023</v>
      </c>
      <c r="DE28" s="658"/>
      <c r="DF28" s="658"/>
      <c r="DG28" s="658"/>
      <c r="DH28" s="658"/>
      <c r="DI28" s="658"/>
      <c r="DJ28" s="658"/>
      <c r="DK28" s="659"/>
      <c r="DL28" s="663">
        <v>3830023</v>
      </c>
      <c r="DM28" s="658"/>
      <c r="DN28" s="658"/>
      <c r="DO28" s="658"/>
      <c r="DP28" s="658"/>
      <c r="DQ28" s="658"/>
      <c r="DR28" s="658"/>
      <c r="DS28" s="658"/>
      <c r="DT28" s="658"/>
      <c r="DU28" s="658"/>
      <c r="DV28" s="659"/>
      <c r="DW28" s="660">
        <v>14.1</v>
      </c>
      <c r="DX28" s="672"/>
      <c r="DY28" s="672"/>
      <c r="DZ28" s="672"/>
      <c r="EA28" s="672"/>
      <c r="EB28" s="672"/>
      <c r="EC28" s="684"/>
    </row>
    <row r="29" spans="2:133" ht="11.25" customHeight="1" x14ac:dyDescent="0.15">
      <c r="B29" s="654" t="s">
        <v>309</v>
      </c>
      <c r="C29" s="655"/>
      <c r="D29" s="655"/>
      <c r="E29" s="655"/>
      <c r="F29" s="655"/>
      <c r="G29" s="655"/>
      <c r="H29" s="655"/>
      <c r="I29" s="655"/>
      <c r="J29" s="655"/>
      <c r="K29" s="655"/>
      <c r="L29" s="655"/>
      <c r="M29" s="655"/>
      <c r="N29" s="655"/>
      <c r="O29" s="655"/>
      <c r="P29" s="655"/>
      <c r="Q29" s="656"/>
      <c r="R29" s="657">
        <v>304718</v>
      </c>
      <c r="S29" s="658"/>
      <c r="T29" s="658"/>
      <c r="U29" s="658"/>
      <c r="V29" s="658"/>
      <c r="W29" s="658"/>
      <c r="X29" s="658"/>
      <c r="Y29" s="659"/>
      <c r="Z29" s="695">
        <v>0.6</v>
      </c>
      <c r="AA29" s="695"/>
      <c r="AB29" s="695"/>
      <c r="AC29" s="695"/>
      <c r="AD29" s="696">
        <v>1292</v>
      </c>
      <c r="AE29" s="696"/>
      <c r="AF29" s="696"/>
      <c r="AG29" s="696"/>
      <c r="AH29" s="696"/>
      <c r="AI29" s="696"/>
      <c r="AJ29" s="696"/>
      <c r="AK29" s="696"/>
      <c r="AL29" s="660">
        <v>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4"/>
      <c r="CD29" s="676" t="s">
        <v>310</v>
      </c>
      <c r="CE29" s="677"/>
      <c r="CF29" s="654" t="s">
        <v>311</v>
      </c>
      <c r="CG29" s="655"/>
      <c r="CH29" s="655"/>
      <c r="CI29" s="655"/>
      <c r="CJ29" s="655"/>
      <c r="CK29" s="655"/>
      <c r="CL29" s="655"/>
      <c r="CM29" s="655"/>
      <c r="CN29" s="655"/>
      <c r="CO29" s="655"/>
      <c r="CP29" s="655"/>
      <c r="CQ29" s="656"/>
      <c r="CR29" s="657">
        <v>3882515</v>
      </c>
      <c r="CS29" s="670"/>
      <c r="CT29" s="670"/>
      <c r="CU29" s="670"/>
      <c r="CV29" s="670"/>
      <c r="CW29" s="670"/>
      <c r="CX29" s="670"/>
      <c r="CY29" s="671"/>
      <c r="CZ29" s="660">
        <v>7.4</v>
      </c>
      <c r="DA29" s="672"/>
      <c r="DB29" s="672"/>
      <c r="DC29" s="673"/>
      <c r="DD29" s="663">
        <v>3830003</v>
      </c>
      <c r="DE29" s="670"/>
      <c r="DF29" s="670"/>
      <c r="DG29" s="670"/>
      <c r="DH29" s="670"/>
      <c r="DI29" s="670"/>
      <c r="DJ29" s="670"/>
      <c r="DK29" s="671"/>
      <c r="DL29" s="663">
        <v>3830003</v>
      </c>
      <c r="DM29" s="670"/>
      <c r="DN29" s="670"/>
      <c r="DO29" s="670"/>
      <c r="DP29" s="670"/>
      <c r="DQ29" s="670"/>
      <c r="DR29" s="670"/>
      <c r="DS29" s="670"/>
      <c r="DT29" s="670"/>
      <c r="DU29" s="670"/>
      <c r="DV29" s="671"/>
      <c r="DW29" s="660">
        <v>14.1</v>
      </c>
      <c r="DX29" s="672"/>
      <c r="DY29" s="672"/>
      <c r="DZ29" s="672"/>
      <c r="EA29" s="672"/>
      <c r="EB29" s="672"/>
      <c r="EC29" s="684"/>
    </row>
    <row r="30" spans="2:133" ht="11.25" customHeight="1" x14ac:dyDescent="0.15">
      <c r="B30" s="654" t="s">
        <v>312</v>
      </c>
      <c r="C30" s="655"/>
      <c r="D30" s="655"/>
      <c r="E30" s="655"/>
      <c r="F30" s="655"/>
      <c r="G30" s="655"/>
      <c r="H30" s="655"/>
      <c r="I30" s="655"/>
      <c r="J30" s="655"/>
      <c r="K30" s="655"/>
      <c r="L30" s="655"/>
      <c r="M30" s="655"/>
      <c r="N30" s="655"/>
      <c r="O30" s="655"/>
      <c r="P30" s="655"/>
      <c r="Q30" s="656"/>
      <c r="R30" s="657">
        <v>9502081</v>
      </c>
      <c r="S30" s="658"/>
      <c r="T30" s="658"/>
      <c r="U30" s="658"/>
      <c r="V30" s="658"/>
      <c r="W30" s="658"/>
      <c r="X30" s="658"/>
      <c r="Y30" s="659"/>
      <c r="Z30" s="695">
        <v>17.2</v>
      </c>
      <c r="AA30" s="695"/>
      <c r="AB30" s="695"/>
      <c r="AC30" s="695"/>
      <c r="AD30" s="696" t="s">
        <v>130</v>
      </c>
      <c r="AE30" s="696"/>
      <c r="AF30" s="696"/>
      <c r="AG30" s="696"/>
      <c r="AH30" s="696"/>
      <c r="AI30" s="696"/>
      <c r="AJ30" s="696"/>
      <c r="AK30" s="696"/>
      <c r="AL30" s="660" t="s">
        <v>239</v>
      </c>
      <c r="AM30" s="661"/>
      <c r="AN30" s="661"/>
      <c r="AO30" s="697"/>
      <c r="AP30" s="709" t="s">
        <v>227</v>
      </c>
      <c r="AQ30" s="710"/>
      <c r="AR30" s="710"/>
      <c r="AS30" s="710"/>
      <c r="AT30" s="710"/>
      <c r="AU30" s="710"/>
      <c r="AV30" s="710"/>
      <c r="AW30" s="710"/>
      <c r="AX30" s="710"/>
      <c r="AY30" s="710"/>
      <c r="AZ30" s="710"/>
      <c r="BA30" s="710"/>
      <c r="BB30" s="710"/>
      <c r="BC30" s="710"/>
      <c r="BD30" s="710"/>
      <c r="BE30" s="710"/>
      <c r="BF30" s="711"/>
      <c r="BG30" s="709" t="s">
        <v>313</v>
      </c>
      <c r="BH30" s="732"/>
      <c r="BI30" s="732"/>
      <c r="BJ30" s="732"/>
      <c r="BK30" s="732"/>
      <c r="BL30" s="732"/>
      <c r="BM30" s="732"/>
      <c r="BN30" s="732"/>
      <c r="BO30" s="732"/>
      <c r="BP30" s="732"/>
      <c r="BQ30" s="733"/>
      <c r="BR30" s="709" t="s">
        <v>314</v>
      </c>
      <c r="BS30" s="732"/>
      <c r="BT30" s="732"/>
      <c r="BU30" s="732"/>
      <c r="BV30" s="732"/>
      <c r="BW30" s="732"/>
      <c r="BX30" s="732"/>
      <c r="BY30" s="732"/>
      <c r="BZ30" s="732"/>
      <c r="CA30" s="732"/>
      <c r="CB30" s="733"/>
      <c r="CD30" s="678"/>
      <c r="CE30" s="679"/>
      <c r="CF30" s="654" t="s">
        <v>315</v>
      </c>
      <c r="CG30" s="655"/>
      <c r="CH30" s="655"/>
      <c r="CI30" s="655"/>
      <c r="CJ30" s="655"/>
      <c r="CK30" s="655"/>
      <c r="CL30" s="655"/>
      <c r="CM30" s="655"/>
      <c r="CN30" s="655"/>
      <c r="CO30" s="655"/>
      <c r="CP30" s="655"/>
      <c r="CQ30" s="656"/>
      <c r="CR30" s="657">
        <v>3694910</v>
      </c>
      <c r="CS30" s="658"/>
      <c r="CT30" s="658"/>
      <c r="CU30" s="658"/>
      <c r="CV30" s="658"/>
      <c r="CW30" s="658"/>
      <c r="CX30" s="658"/>
      <c r="CY30" s="659"/>
      <c r="CZ30" s="660">
        <v>7</v>
      </c>
      <c r="DA30" s="672"/>
      <c r="DB30" s="672"/>
      <c r="DC30" s="673"/>
      <c r="DD30" s="663">
        <v>3642588</v>
      </c>
      <c r="DE30" s="658"/>
      <c r="DF30" s="658"/>
      <c r="DG30" s="658"/>
      <c r="DH30" s="658"/>
      <c r="DI30" s="658"/>
      <c r="DJ30" s="658"/>
      <c r="DK30" s="659"/>
      <c r="DL30" s="663">
        <v>3642588</v>
      </c>
      <c r="DM30" s="658"/>
      <c r="DN30" s="658"/>
      <c r="DO30" s="658"/>
      <c r="DP30" s="658"/>
      <c r="DQ30" s="658"/>
      <c r="DR30" s="658"/>
      <c r="DS30" s="658"/>
      <c r="DT30" s="658"/>
      <c r="DU30" s="658"/>
      <c r="DV30" s="659"/>
      <c r="DW30" s="660">
        <v>13.4</v>
      </c>
      <c r="DX30" s="672"/>
      <c r="DY30" s="672"/>
      <c r="DZ30" s="672"/>
      <c r="EA30" s="672"/>
      <c r="EB30" s="672"/>
      <c r="EC30" s="684"/>
    </row>
    <row r="31" spans="2:133" ht="11.25" customHeight="1" x14ac:dyDescent="0.15">
      <c r="B31" s="724" t="s">
        <v>316</v>
      </c>
      <c r="C31" s="725"/>
      <c r="D31" s="725"/>
      <c r="E31" s="725"/>
      <c r="F31" s="725"/>
      <c r="G31" s="725"/>
      <c r="H31" s="725"/>
      <c r="I31" s="725"/>
      <c r="J31" s="725"/>
      <c r="K31" s="725"/>
      <c r="L31" s="725"/>
      <c r="M31" s="725"/>
      <c r="N31" s="725"/>
      <c r="O31" s="725"/>
      <c r="P31" s="725"/>
      <c r="Q31" s="726"/>
      <c r="R31" s="657" t="s">
        <v>239</v>
      </c>
      <c r="S31" s="658"/>
      <c r="T31" s="658"/>
      <c r="U31" s="658"/>
      <c r="V31" s="658"/>
      <c r="W31" s="658"/>
      <c r="X31" s="658"/>
      <c r="Y31" s="659"/>
      <c r="Z31" s="695" t="s">
        <v>130</v>
      </c>
      <c r="AA31" s="695"/>
      <c r="AB31" s="695"/>
      <c r="AC31" s="695"/>
      <c r="AD31" s="696" t="s">
        <v>130</v>
      </c>
      <c r="AE31" s="696"/>
      <c r="AF31" s="696"/>
      <c r="AG31" s="696"/>
      <c r="AH31" s="696"/>
      <c r="AI31" s="696"/>
      <c r="AJ31" s="696"/>
      <c r="AK31" s="696"/>
      <c r="AL31" s="660" t="s">
        <v>130</v>
      </c>
      <c r="AM31" s="661"/>
      <c r="AN31" s="661"/>
      <c r="AO31" s="697"/>
      <c r="AP31" s="727" t="s">
        <v>317</v>
      </c>
      <c r="AQ31" s="728"/>
      <c r="AR31" s="728"/>
      <c r="AS31" s="728"/>
      <c r="AT31" s="729" t="s">
        <v>318</v>
      </c>
      <c r="AU31" s="218"/>
      <c r="AV31" s="218"/>
      <c r="AW31" s="218"/>
      <c r="AX31" s="715" t="s">
        <v>191</v>
      </c>
      <c r="AY31" s="716"/>
      <c r="AZ31" s="716"/>
      <c r="BA31" s="716"/>
      <c r="BB31" s="716"/>
      <c r="BC31" s="716"/>
      <c r="BD31" s="716"/>
      <c r="BE31" s="716"/>
      <c r="BF31" s="717"/>
      <c r="BG31" s="719">
        <v>99.5</v>
      </c>
      <c r="BH31" s="720"/>
      <c r="BI31" s="720"/>
      <c r="BJ31" s="720"/>
      <c r="BK31" s="720"/>
      <c r="BL31" s="720"/>
      <c r="BM31" s="721">
        <v>98.2</v>
      </c>
      <c r="BN31" s="720"/>
      <c r="BO31" s="720"/>
      <c r="BP31" s="720"/>
      <c r="BQ31" s="722"/>
      <c r="BR31" s="719">
        <v>99.6</v>
      </c>
      <c r="BS31" s="720"/>
      <c r="BT31" s="720"/>
      <c r="BU31" s="720"/>
      <c r="BV31" s="720"/>
      <c r="BW31" s="720"/>
      <c r="BX31" s="721">
        <v>97.9</v>
      </c>
      <c r="BY31" s="720"/>
      <c r="BZ31" s="720"/>
      <c r="CA31" s="720"/>
      <c r="CB31" s="722"/>
      <c r="CD31" s="678"/>
      <c r="CE31" s="679"/>
      <c r="CF31" s="654" t="s">
        <v>319</v>
      </c>
      <c r="CG31" s="655"/>
      <c r="CH31" s="655"/>
      <c r="CI31" s="655"/>
      <c r="CJ31" s="655"/>
      <c r="CK31" s="655"/>
      <c r="CL31" s="655"/>
      <c r="CM31" s="655"/>
      <c r="CN31" s="655"/>
      <c r="CO31" s="655"/>
      <c r="CP31" s="655"/>
      <c r="CQ31" s="656"/>
      <c r="CR31" s="657">
        <v>187605</v>
      </c>
      <c r="CS31" s="670"/>
      <c r="CT31" s="670"/>
      <c r="CU31" s="670"/>
      <c r="CV31" s="670"/>
      <c r="CW31" s="670"/>
      <c r="CX31" s="670"/>
      <c r="CY31" s="671"/>
      <c r="CZ31" s="660">
        <v>0.4</v>
      </c>
      <c r="DA31" s="672"/>
      <c r="DB31" s="672"/>
      <c r="DC31" s="673"/>
      <c r="DD31" s="663">
        <v>187415</v>
      </c>
      <c r="DE31" s="670"/>
      <c r="DF31" s="670"/>
      <c r="DG31" s="670"/>
      <c r="DH31" s="670"/>
      <c r="DI31" s="670"/>
      <c r="DJ31" s="670"/>
      <c r="DK31" s="671"/>
      <c r="DL31" s="663">
        <v>187415</v>
      </c>
      <c r="DM31" s="670"/>
      <c r="DN31" s="670"/>
      <c r="DO31" s="670"/>
      <c r="DP31" s="670"/>
      <c r="DQ31" s="670"/>
      <c r="DR31" s="670"/>
      <c r="DS31" s="670"/>
      <c r="DT31" s="670"/>
      <c r="DU31" s="670"/>
      <c r="DV31" s="671"/>
      <c r="DW31" s="660">
        <v>0.7</v>
      </c>
      <c r="DX31" s="672"/>
      <c r="DY31" s="672"/>
      <c r="DZ31" s="672"/>
      <c r="EA31" s="672"/>
      <c r="EB31" s="672"/>
      <c r="EC31" s="684"/>
    </row>
    <row r="32" spans="2:133" ht="11.25" customHeight="1" x14ac:dyDescent="0.15">
      <c r="B32" s="654" t="s">
        <v>320</v>
      </c>
      <c r="C32" s="655"/>
      <c r="D32" s="655"/>
      <c r="E32" s="655"/>
      <c r="F32" s="655"/>
      <c r="G32" s="655"/>
      <c r="H32" s="655"/>
      <c r="I32" s="655"/>
      <c r="J32" s="655"/>
      <c r="K32" s="655"/>
      <c r="L32" s="655"/>
      <c r="M32" s="655"/>
      <c r="N32" s="655"/>
      <c r="O32" s="655"/>
      <c r="P32" s="655"/>
      <c r="Q32" s="656"/>
      <c r="R32" s="657">
        <v>3236566</v>
      </c>
      <c r="S32" s="658"/>
      <c r="T32" s="658"/>
      <c r="U32" s="658"/>
      <c r="V32" s="658"/>
      <c r="W32" s="658"/>
      <c r="X32" s="658"/>
      <c r="Y32" s="659"/>
      <c r="Z32" s="695">
        <v>5.9</v>
      </c>
      <c r="AA32" s="695"/>
      <c r="AB32" s="695"/>
      <c r="AC32" s="695"/>
      <c r="AD32" s="696" t="s">
        <v>130</v>
      </c>
      <c r="AE32" s="696"/>
      <c r="AF32" s="696"/>
      <c r="AG32" s="696"/>
      <c r="AH32" s="696"/>
      <c r="AI32" s="696"/>
      <c r="AJ32" s="696"/>
      <c r="AK32" s="696"/>
      <c r="AL32" s="660" t="s">
        <v>239</v>
      </c>
      <c r="AM32" s="661"/>
      <c r="AN32" s="661"/>
      <c r="AO32" s="697"/>
      <c r="AP32" s="698"/>
      <c r="AQ32" s="699"/>
      <c r="AR32" s="699"/>
      <c r="AS32" s="699"/>
      <c r="AT32" s="730"/>
      <c r="AU32" s="214" t="s">
        <v>321</v>
      </c>
      <c r="AX32" s="654" t="s">
        <v>322</v>
      </c>
      <c r="AY32" s="655"/>
      <c r="AZ32" s="655"/>
      <c r="BA32" s="655"/>
      <c r="BB32" s="655"/>
      <c r="BC32" s="655"/>
      <c r="BD32" s="655"/>
      <c r="BE32" s="655"/>
      <c r="BF32" s="656"/>
      <c r="BG32" s="723">
        <v>99.5</v>
      </c>
      <c r="BH32" s="670"/>
      <c r="BI32" s="670"/>
      <c r="BJ32" s="670"/>
      <c r="BK32" s="670"/>
      <c r="BL32" s="670"/>
      <c r="BM32" s="661">
        <v>99.1</v>
      </c>
      <c r="BN32" s="670"/>
      <c r="BO32" s="670"/>
      <c r="BP32" s="670"/>
      <c r="BQ32" s="693"/>
      <c r="BR32" s="723">
        <v>99.5</v>
      </c>
      <c r="BS32" s="670"/>
      <c r="BT32" s="670"/>
      <c r="BU32" s="670"/>
      <c r="BV32" s="670"/>
      <c r="BW32" s="670"/>
      <c r="BX32" s="661">
        <v>99</v>
      </c>
      <c r="BY32" s="670"/>
      <c r="BZ32" s="670"/>
      <c r="CA32" s="670"/>
      <c r="CB32" s="693"/>
      <c r="CD32" s="680"/>
      <c r="CE32" s="681"/>
      <c r="CF32" s="654" t="s">
        <v>323</v>
      </c>
      <c r="CG32" s="655"/>
      <c r="CH32" s="655"/>
      <c r="CI32" s="655"/>
      <c r="CJ32" s="655"/>
      <c r="CK32" s="655"/>
      <c r="CL32" s="655"/>
      <c r="CM32" s="655"/>
      <c r="CN32" s="655"/>
      <c r="CO32" s="655"/>
      <c r="CP32" s="655"/>
      <c r="CQ32" s="656"/>
      <c r="CR32" s="657">
        <v>20</v>
      </c>
      <c r="CS32" s="658"/>
      <c r="CT32" s="658"/>
      <c r="CU32" s="658"/>
      <c r="CV32" s="658"/>
      <c r="CW32" s="658"/>
      <c r="CX32" s="658"/>
      <c r="CY32" s="659"/>
      <c r="CZ32" s="660">
        <v>0</v>
      </c>
      <c r="DA32" s="672"/>
      <c r="DB32" s="672"/>
      <c r="DC32" s="673"/>
      <c r="DD32" s="663">
        <v>20</v>
      </c>
      <c r="DE32" s="658"/>
      <c r="DF32" s="658"/>
      <c r="DG32" s="658"/>
      <c r="DH32" s="658"/>
      <c r="DI32" s="658"/>
      <c r="DJ32" s="658"/>
      <c r="DK32" s="659"/>
      <c r="DL32" s="663">
        <v>20</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324</v>
      </c>
      <c r="C33" s="655"/>
      <c r="D33" s="655"/>
      <c r="E33" s="655"/>
      <c r="F33" s="655"/>
      <c r="G33" s="655"/>
      <c r="H33" s="655"/>
      <c r="I33" s="655"/>
      <c r="J33" s="655"/>
      <c r="K33" s="655"/>
      <c r="L33" s="655"/>
      <c r="M33" s="655"/>
      <c r="N33" s="655"/>
      <c r="O33" s="655"/>
      <c r="P33" s="655"/>
      <c r="Q33" s="656"/>
      <c r="R33" s="657">
        <v>193459</v>
      </c>
      <c r="S33" s="658"/>
      <c r="T33" s="658"/>
      <c r="U33" s="658"/>
      <c r="V33" s="658"/>
      <c r="W33" s="658"/>
      <c r="X33" s="658"/>
      <c r="Y33" s="659"/>
      <c r="Z33" s="695">
        <v>0.4</v>
      </c>
      <c r="AA33" s="695"/>
      <c r="AB33" s="695"/>
      <c r="AC33" s="695"/>
      <c r="AD33" s="696">
        <v>13302</v>
      </c>
      <c r="AE33" s="696"/>
      <c r="AF33" s="696"/>
      <c r="AG33" s="696"/>
      <c r="AH33" s="696"/>
      <c r="AI33" s="696"/>
      <c r="AJ33" s="696"/>
      <c r="AK33" s="696"/>
      <c r="AL33" s="660">
        <v>0.1</v>
      </c>
      <c r="AM33" s="661"/>
      <c r="AN33" s="661"/>
      <c r="AO33" s="697"/>
      <c r="AP33" s="700"/>
      <c r="AQ33" s="701"/>
      <c r="AR33" s="701"/>
      <c r="AS33" s="701"/>
      <c r="AT33" s="731"/>
      <c r="AU33" s="219"/>
      <c r="AV33" s="219"/>
      <c r="AW33" s="219"/>
      <c r="AX33" s="638" t="s">
        <v>325</v>
      </c>
      <c r="AY33" s="639"/>
      <c r="AZ33" s="639"/>
      <c r="BA33" s="639"/>
      <c r="BB33" s="639"/>
      <c r="BC33" s="639"/>
      <c r="BD33" s="639"/>
      <c r="BE33" s="639"/>
      <c r="BF33" s="640"/>
      <c r="BG33" s="718">
        <v>99.4</v>
      </c>
      <c r="BH33" s="642"/>
      <c r="BI33" s="642"/>
      <c r="BJ33" s="642"/>
      <c r="BK33" s="642"/>
      <c r="BL33" s="642"/>
      <c r="BM33" s="688">
        <v>97.3</v>
      </c>
      <c r="BN33" s="642"/>
      <c r="BO33" s="642"/>
      <c r="BP33" s="642"/>
      <c r="BQ33" s="705"/>
      <c r="BR33" s="718">
        <v>99.6</v>
      </c>
      <c r="BS33" s="642"/>
      <c r="BT33" s="642"/>
      <c r="BU33" s="642"/>
      <c r="BV33" s="642"/>
      <c r="BW33" s="642"/>
      <c r="BX33" s="688">
        <v>96.8</v>
      </c>
      <c r="BY33" s="642"/>
      <c r="BZ33" s="642"/>
      <c r="CA33" s="642"/>
      <c r="CB33" s="705"/>
      <c r="CD33" s="654" t="s">
        <v>326</v>
      </c>
      <c r="CE33" s="655"/>
      <c r="CF33" s="655"/>
      <c r="CG33" s="655"/>
      <c r="CH33" s="655"/>
      <c r="CI33" s="655"/>
      <c r="CJ33" s="655"/>
      <c r="CK33" s="655"/>
      <c r="CL33" s="655"/>
      <c r="CM33" s="655"/>
      <c r="CN33" s="655"/>
      <c r="CO33" s="655"/>
      <c r="CP33" s="655"/>
      <c r="CQ33" s="656"/>
      <c r="CR33" s="657">
        <v>20737682</v>
      </c>
      <c r="CS33" s="670"/>
      <c r="CT33" s="670"/>
      <c r="CU33" s="670"/>
      <c r="CV33" s="670"/>
      <c r="CW33" s="670"/>
      <c r="CX33" s="670"/>
      <c r="CY33" s="671"/>
      <c r="CZ33" s="660">
        <v>39.4</v>
      </c>
      <c r="DA33" s="672"/>
      <c r="DB33" s="672"/>
      <c r="DC33" s="673"/>
      <c r="DD33" s="663">
        <v>16374564</v>
      </c>
      <c r="DE33" s="670"/>
      <c r="DF33" s="670"/>
      <c r="DG33" s="670"/>
      <c r="DH33" s="670"/>
      <c r="DI33" s="670"/>
      <c r="DJ33" s="670"/>
      <c r="DK33" s="671"/>
      <c r="DL33" s="663">
        <v>11985368</v>
      </c>
      <c r="DM33" s="670"/>
      <c r="DN33" s="670"/>
      <c r="DO33" s="670"/>
      <c r="DP33" s="670"/>
      <c r="DQ33" s="670"/>
      <c r="DR33" s="670"/>
      <c r="DS33" s="670"/>
      <c r="DT33" s="670"/>
      <c r="DU33" s="670"/>
      <c r="DV33" s="671"/>
      <c r="DW33" s="660">
        <v>44.2</v>
      </c>
      <c r="DX33" s="672"/>
      <c r="DY33" s="672"/>
      <c r="DZ33" s="672"/>
      <c r="EA33" s="672"/>
      <c r="EB33" s="672"/>
      <c r="EC33" s="684"/>
    </row>
    <row r="34" spans="2:133" ht="11.25" customHeight="1" x14ac:dyDescent="0.15">
      <c r="B34" s="654" t="s">
        <v>327</v>
      </c>
      <c r="C34" s="655"/>
      <c r="D34" s="655"/>
      <c r="E34" s="655"/>
      <c r="F34" s="655"/>
      <c r="G34" s="655"/>
      <c r="H34" s="655"/>
      <c r="I34" s="655"/>
      <c r="J34" s="655"/>
      <c r="K34" s="655"/>
      <c r="L34" s="655"/>
      <c r="M34" s="655"/>
      <c r="N34" s="655"/>
      <c r="O34" s="655"/>
      <c r="P34" s="655"/>
      <c r="Q34" s="656"/>
      <c r="R34" s="657">
        <v>929878</v>
      </c>
      <c r="S34" s="658"/>
      <c r="T34" s="658"/>
      <c r="U34" s="658"/>
      <c r="V34" s="658"/>
      <c r="W34" s="658"/>
      <c r="X34" s="658"/>
      <c r="Y34" s="659"/>
      <c r="Z34" s="695">
        <v>1.7</v>
      </c>
      <c r="AA34" s="695"/>
      <c r="AB34" s="695"/>
      <c r="AC34" s="695"/>
      <c r="AD34" s="696" t="s">
        <v>239</v>
      </c>
      <c r="AE34" s="696"/>
      <c r="AF34" s="696"/>
      <c r="AG34" s="696"/>
      <c r="AH34" s="696"/>
      <c r="AI34" s="696"/>
      <c r="AJ34" s="696"/>
      <c r="AK34" s="696"/>
      <c r="AL34" s="660" t="s">
        <v>130</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328</v>
      </c>
      <c r="CE34" s="655"/>
      <c r="CF34" s="655"/>
      <c r="CG34" s="655"/>
      <c r="CH34" s="655"/>
      <c r="CI34" s="655"/>
      <c r="CJ34" s="655"/>
      <c r="CK34" s="655"/>
      <c r="CL34" s="655"/>
      <c r="CM34" s="655"/>
      <c r="CN34" s="655"/>
      <c r="CO34" s="655"/>
      <c r="CP34" s="655"/>
      <c r="CQ34" s="656"/>
      <c r="CR34" s="657">
        <v>9047691</v>
      </c>
      <c r="CS34" s="658"/>
      <c r="CT34" s="658"/>
      <c r="CU34" s="658"/>
      <c r="CV34" s="658"/>
      <c r="CW34" s="658"/>
      <c r="CX34" s="658"/>
      <c r="CY34" s="659"/>
      <c r="CZ34" s="660">
        <v>17.2</v>
      </c>
      <c r="DA34" s="672"/>
      <c r="DB34" s="672"/>
      <c r="DC34" s="673"/>
      <c r="DD34" s="663">
        <v>6272685</v>
      </c>
      <c r="DE34" s="658"/>
      <c r="DF34" s="658"/>
      <c r="DG34" s="658"/>
      <c r="DH34" s="658"/>
      <c r="DI34" s="658"/>
      <c r="DJ34" s="658"/>
      <c r="DK34" s="659"/>
      <c r="DL34" s="663">
        <v>5034093</v>
      </c>
      <c r="DM34" s="658"/>
      <c r="DN34" s="658"/>
      <c r="DO34" s="658"/>
      <c r="DP34" s="658"/>
      <c r="DQ34" s="658"/>
      <c r="DR34" s="658"/>
      <c r="DS34" s="658"/>
      <c r="DT34" s="658"/>
      <c r="DU34" s="658"/>
      <c r="DV34" s="659"/>
      <c r="DW34" s="660">
        <v>18.600000000000001</v>
      </c>
      <c r="DX34" s="672"/>
      <c r="DY34" s="672"/>
      <c r="DZ34" s="672"/>
      <c r="EA34" s="672"/>
      <c r="EB34" s="672"/>
      <c r="EC34" s="684"/>
    </row>
    <row r="35" spans="2:133" ht="11.25" customHeight="1" x14ac:dyDescent="0.15">
      <c r="B35" s="654" t="s">
        <v>329</v>
      </c>
      <c r="C35" s="655"/>
      <c r="D35" s="655"/>
      <c r="E35" s="655"/>
      <c r="F35" s="655"/>
      <c r="G35" s="655"/>
      <c r="H35" s="655"/>
      <c r="I35" s="655"/>
      <c r="J35" s="655"/>
      <c r="K35" s="655"/>
      <c r="L35" s="655"/>
      <c r="M35" s="655"/>
      <c r="N35" s="655"/>
      <c r="O35" s="655"/>
      <c r="P35" s="655"/>
      <c r="Q35" s="656"/>
      <c r="R35" s="657">
        <v>1381092</v>
      </c>
      <c r="S35" s="658"/>
      <c r="T35" s="658"/>
      <c r="U35" s="658"/>
      <c r="V35" s="658"/>
      <c r="W35" s="658"/>
      <c r="X35" s="658"/>
      <c r="Y35" s="659"/>
      <c r="Z35" s="695">
        <v>2.5</v>
      </c>
      <c r="AA35" s="695"/>
      <c r="AB35" s="695"/>
      <c r="AC35" s="695"/>
      <c r="AD35" s="696" t="s">
        <v>239</v>
      </c>
      <c r="AE35" s="696"/>
      <c r="AF35" s="696"/>
      <c r="AG35" s="696"/>
      <c r="AH35" s="696"/>
      <c r="AI35" s="696"/>
      <c r="AJ35" s="696"/>
      <c r="AK35" s="696"/>
      <c r="AL35" s="660" t="s">
        <v>250</v>
      </c>
      <c r="AM35" s="661"/>
      <c r="AN35" s="661"/>
      <c r="AO35" s="697"/>
      <c r="AP35" s="222"/>
      <c r="AQ35" s="709" t="s">
        <v>330</v>
      </c>
      <c r="AR35" s="710"/>
      <c r="AS35" s="710"/>
      <c r="AT35" s="710"/>
      <c r="AU35" s="710"/>
      <c r="AV35" s="710"/>
      <c r="AW35" s="710"/>
      <c r="AX35" s="710"/>
      <c r="AY35" s="710"/>
      <c r="AZ35" s="710"/>
      <c r="BA35" s="710"/>
      <c r="BB35" s="710"/>
      <c r="BC35" s="710"/>
      <c r="BD35" s="710"/>
      <c r="BE35" s="710"/>
      <c r="BF35" s="711"/>
      <c r="BG35" s="709" t="s">
        <v>331</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332</v>
      </c>
      <c r="CE35" s="655"/>
      <c r="CF35" s="655"/>
      <c r="CG35" s="655"/>
      <c r="CH35" s="655"/>
      <c r="CI35" s="655"/>
      <c r="CJ35" s="655"/>
      <c r="CK35" s="655"/>
      <c r="CL35" s="655"/>
      <c r="CM35" s="655"/>
      <c r="CN35" s="655"/>
      <c r="CO35" s="655"/>
      <c r="CP35" s="655"/>
      <c r="CQ35" s="656"/>
      <c r="CR35" s="657">
        <v>193020</v>
      </c>
      <c r="CS35" s="670"/>
      <c r="CT35" s="670"/>
      <c r="CU35" s="670"/>
      <c r="CV35" s="670"/>
      <c r="CW35" s="670"/>
      <c r="CX35" s="670"/>
      <c r="CY35" s="671"/>
      <c r="CZ35" s="660">
        <v>0.4</v>
      </c>
      <c r="DA35" s="672"/>
      <c r="DB35" s="672"/>
      <c r="DC35" s="673"/>
      <c r="DD35" s="663">
        <v>157261</v>
      </c>
      <c r="DE35" s="670"/>
      <c r="DF35" s="670"/>
      <c r="DG35" s="670"/>
      <c r="DH35" s="670"/>
      <c r="DI35" s="670"/>
      <c r="DJ35" s="670"/>
      <c r="DK35" s="671"/>
      <c r="DL35" s="663">
        <v>156849</v>
      </c>
      <c r="DM35" s="670"/>
      <c r="DN35" s="670"/>
      <c r="DO35" s="670"/>
      <c r="DP35" s="670"/>
      <c r="DQ35" s="670"/>
      <c r="DR35" s="670"/>
      <c r="DS35" s="670"/>
      <c r="DT35" s="670"/>
      <c r="DU35" s="670"/>
      <c r="DV35" s="671"/>
      <c r="DW35" s="660">
        <v>0.6</v>
      </c>
      <c r="DX35" s="672"/>
      <c r="DY35" s="672"/>
      <c r="DZ35" s="672"/>
      <c r="EA35" s="672"/>
      <c r="EB35" s="672"/>
      <c r="EC35" s="684"/>
    </row>
    <row r="36" spans="2:133" ht="11.25" customHeight="1" x14ac:dyDescent="0.15">
      <c r="B36" s="654" t="s">
        <v>333</v>
      </c>
      <c r="C36" s="655"/>
      <c r="D36" s="655"/>
      <c r="E36" s="655"/>
      <c r="F36" s="655"/>
      <c r="G36" s="655"/>
      <c r="H36" s="655"/>
      <c r="I36" s="655"/>
      <c r="J36" s="655"/>
      <c r="K36" s="655"/>
      <c r="L36" s="655"/>
      <c r="M36" s="655"/>
      <c r="N36" s="655"/>
      <c r="O36" s="655"/>
      <c r="P36" s="655"/>
      <c r="Q36" s="656"/>
      <c r="R36" s="657">
        <v>2363531</v>
      </c>
      <c r="S36" s="658"/>
      <c r="T36" s="658"/>
      <c r="U36" s="658"/>
      <c r="V36" s="658"/>
      <c r="W36" s="658"/>
      <c r="X36" s="658"/>
      <c r="Y36" s="659"/>
      <c r="Z36" s="695">
        <v>4.3</v>
      </c>
      <c r="AA36" s="695"/>
      <c r="AB36" s="695"/>
      <c r="AC36" s="695"/>
      <c r="AD36" s="696" t="s">
        <v>239</v>
      </c>
      <c r="AE36" s="696"/>
      <c r="AF36" s="696"/>
      <c r="AG36" s="696"/>
      <c r="AH36" s="696"/>
      <c r="AI36" s="696"/>
      <c r="AJ36" s="696"/>
      <c r="AK36" s="696"/>
      <c r="AL36" s="660" t="s">
        <v>239</v>
      </c>
      <c r="AM36" s="661"/>
      <c r="AN36" s="661"/>
      <c r="AO36" s="697"/>
      <c r="AP36" s="222"/>
      <c r="AQ36" s="706" t="s">
        <v>334</v>
      </c>
      <c r="AR36" s="707"/>
      <c r="AS36" s="707"/>
      <c r="AT36" s="707"/>
      <c r="AU36" s="707"/>
      <c r="AV36" s="707"/>
      <c r="AW36" s="707"/>
      <c r="AX36" s="707"/>
      <c r="AY36" s="708"/>
      <c r="AZ36" s="712">
        <v>7384210</v>
      </c>
      <c r="BA36" s="713"/>
      <c r="BB36" s="713"/>
      <c r="BC36" s="713"/>
      <c r="BD36" s="713"/>
      <c r="BE36" s="713"/>
      <c r="BF36" s="714"/>
      <c r="BG36" s="715" t="s">
        <v>335</v>
      </c>
      <c r="BH36" s="716"/>
      <c r="BI36" s="716"/>
      <c r="BJ36" s="716"/>
      <c r="BK36" s="716"/>
      <c r="BL36" s="716"/>
      <c r="BM36" s="716"/>
      <c r="BN36" s="716"/>
      <c r="BO36" s="716"/>
      <c r="BP36" s="716"/>
      <c r="BQ36" s="716"/>
      <c r="BR36" s="716"/>
      <c r="BS36" s="716"/>
      <c r="BT36" s="716"/>
      <c r="BU36" s="717"/>
      <c r="BV36" s="712">
        <v>48141</v>
      </c>
      <c r="BW36" s="713"/>
      <c r="BX36" s="713"/>
      <c r="BY36" s="713"/>
      <c r="BZ36" s="713"/>
      <c r="CA36" s="713"/>
      <c r="CB36" s="714"/>
      <c r="CD36" s="654" t="s">
        <v>336</v>
      </c>
      <c r="CE36" s="655"/>
      <c r="CF36" s="655"/>
      <c r="CG36" s="655"/>
      <c r="CH36" s="655"/>
      <c r="CI36" s="655"/>
      <c r="CJ36" s="655"/>
      <c r="CK36" s="655"/>
      <c r="CL36" s="655"/>
      <c r="CM36" s="655"/>
      <c r="CN36" s="655"/>
      <c r="CO36" s="655"/>
      <c r="CP36" s="655"/>
      <c r="CQ36" s="656"/>
      <c r="CR36" s="657">
        <v>5356615</v>
      </c>
      <c r="CS36" s="658"/>
      <c r="CT36" s="658"/>
      <c r="CU36" s="658"/>
      <c r="CV36" s="658"/>
      <c r="CW36" s="658"/>
      <c r="CX36" s="658"/>
      <c r="CY36" s="659"/>
      <c r="CZ36" s="660">
        <v>10.199999999999999</v>
      </c>
      <c r="DA36" s="672"/>
      <c r="DB36" s="672"/>
      <c r="DC36" s="673"/>
      <c r="DD36" s="663">
        <v>4937679</v>
      </c>
      <c r="DE36" s="658"/>
      <c r="DF36" s="658"/>
      <c r="DG36" s="658"/>
      <c r="DH36" s="658"/>
      <c r="DI36" s="658"/>
      <c r="DJ36" s="658"/>
      <c r="DK36" s="659"/>
      <c r="DL36" s="663">
        <v>3241137</v>
      </c>
      <c r="DM36" s="658"/>
      <c r="DN36" s="658"/>
      <c r="DO36" s="658"/>
      <c r="DP36" s="658"/>
      <c r="DQ36" s="658"/>
      <c r="DR36" s="658"/>
      <c r="DS36" s="658"/>
      <c r="DT36" s="658"/>
      <c r="DU36" s="658"/>
      <c r="DV36" s="659"/>
      <c r="DW36" s="660">
        <v>12</v>
      </c>
      <c r="DX36" s="672"/>
      <c r="DY36" s="672"/>
      <c r="DZ36" s="672"/>
      <c r="EA36" s="672"/>
      <c r="EB36" s="672"/>
      <c r="EC36" s="684"/>
    </row>
    <row r="37" spans="2:133" ht="11.25" customHeight="1" x14ac:dyDescent="0.15">
      <c r="B37" s="654" t="s">
        <v>337</v>
      </c>
      <c r="C37" s="655"/>
      <c r="D37" s="655"/>
      <c r="E37" s="655"/>
      <c r="F37" s="655"/>
      <c r="G37" s="655"/>
      <c r="H37" s="655"/>
      <c r="I37" s="655"/>
      <c r="J37" s="655"/>
      <c r="K37" s="655"/>
      <c r="L37" s="655"/>
      <c r="M37" s="655"/>
      <c r="N37" s="655"/>
      <c r="O37" s="655"/>
      <c r="P37" s="655"/>
      <c r="Q37" s="656"/>
      <c r="R37" s="657">
        <v>1044133</v>
      </c>
      <c r="S37" s="658"/>
      <c r="T37" s="658"/>
      <c r="U37" s="658"/>
      <c r="V37" s="658"/>
      <c r="W37" s="658"/>
      <c r="X37" s="658"/>
      <c r="Y37" s="659"/>
      <c r="Z37" s="695">
        <v>1.9</v>
      </c>
      <c r="AA37" s="695"/>
      <c r="AB37" s="695"/>
      <c r="AC37" s="695"/>
      <c r="AD37" s="696">
        <v>14051</v>
      </c>
      <c r="AE37" s="696"/>
      <c r="AF37" s="696"/>
      <c r="AG37" s="696"/>
      <c r="AH37" s="696"/>
      <c r="AI37" s="696"/>
      <c r="AJ37" s="696"/>
      <c r="AK37" s="696"/>
      <c r="AL37" s="660">
        <v>0.1</v>
      </c>
      <c r="AM37" s="661"/>
      <c r="AN37" s="661"/>
      <c r="AO37" s="697"/>
      <c r="AQ37" s="690" t="s">
        <v>338</v>
      </c>
      <c r="AR37" s="691"/>
      <c r="AS37" s="691"/>
      <c r="AT37" s="691"/>
      <c r="AU37" s="691"/>
      <c r="AV37" s="691"/>
      <c r="AW37" s="691"/>
      <c r="AX37" s="691"/>
      <c r="AY37" s="692"/>
      <c r="AZ37" s="657">
        <v>2533129</v>
      </c>
      <c r="BA37" s="658"/>
      <c r="BB37" s="658"/>
      <c r="BC37" s="658"/>
      <c r="BD37" s="670"/>
      <c r="BE37" s="670"/>
      <c r="BF37" s="693"/>
      <c r="BG37" s="654" t="s">
        <v>339</v>
      </c>
      <c r="BH37" s="655"/>
      <c r="BI37" s="655"/>
      <c r="BJ37" s="655"/>
      <c r="BK37" s="655"/>
      <c r="BL37" s="655"/>
      <c r="BM37" s="655"/>
      <c r="BN37" s="655"/>
      <c r="BO37" s="655"/>
      <c r="BP37" s="655"/>
      <c r="BQ37" s="655"/>
      <c r="BR37" s="655"/>
      <c r="BS37" s="655"/>
      <c r="BT37" s="655"/>
      <c r="BU37" s="656"/>
      <c r="BV37" s="657">
        <v>5842</v>
      </c>
      <c r="BW37" s="658"/>
      <c r="BX37" s="658"/>
      <c r="BY37" s="658"/>
      <c r="BZ37" s="658"/>
      <c r="CA37" s="658"/>
      <c r="CB37" s="694"/>
      <c r="CD37" s="654" t="s">
        <v>340</v>
      </c>
      <c r="CE37" s="655"/>
      <c r="CF37" s="655"/>
      <c r="CG37" s="655"/>
      <c r="CH37" s="655"/>
      <c r="CI37" s="655"/>
      <c r="CJ37" s="655"/>
      <c r="CK37" s="655"/>
      <c r="CL37" s="655"/>
      <c r="CM37" s="655"/>
      <c r="CN37" s="655"/>
      <c r="CO37" s="655"/>
      <c r="CP37" s="655"/>
      <c r="CQ37" s="656"/>
      <c r="CR37" s="657">
        <v>273237</v>
      </c>
      <c r="CS37" s="670"/>
      <c r="CT37" s="670"/>
      <c r="CU37" s="670"/>
      <c r="CV37" s="670"/>
      <c r="CW37" s="670"/>
      <c r="CX37" s="670"/>
      <c r="CY37" s="671"/>
      <c r="CZ37" s="660">
        <v>0.5</v>
      </c>
      <c r="DA37" s="672"/>
      <c r="DB37" s="672"/>
      <c r="DC37" s="673"/>
      <c r="DD37" s="663">
        <v>273237</v>
      </c>
      <c r="DE37" s="670"/>
      <c r="DF37" s="670"/>
      <c r="DG37" s="670"/>
      <c r="DH37" s="670"/>
      <c r="DI37" s="670"/>
      <c r="DJ37" s="670"/>
      <c r="DK37" s="671"/>
      <c r="DL37" s="663">
        <v>222394</v>
      </c>
      <c r="DM37" s="670"/>
      <c r="DN37" s="670"/>
      <c r="DO37" s="670"/>
      <c r="DP37" s="670"/>
      <c r="DQ37" s="670"/>
      <c r="DR37" s="670"/>
      <c r="DS37" s="670"/>
      <c r="DT37" s="670"/>
      <c r="DU37" s="670"/>
      <c r="DV37" s="671"/>
      <c r="DW37" s="660">
        <v>0.8</v>
      </c>
      <c r="DX37" s="672"/>
      <c r="DY37" s="672"/>
      <c r="DZ37" s="672"/>
      <c r="EA37" s="672"/>
      <c r="EB37" s="672"/>
      <c r="EC37" s="684"/>
    </row>
    <row r="38" spans="2:133" ht="11.25" customHeight="1" x14ac:dyDescent="0.15">
      <c r="B38" s="654" t="s">
        <v>341</v>
      </c>
      <c r="C38" s="655"/>
      <c r="D38" s="655"/>
      <c r="E38" s="655"/>
      <c r="F38" s="655"/>
      <c r="G38" s="655"/>
      <c r="H38" s="655"/>
      <c r="I38" s="655"/>
      <c r="J38" s="655"/>
      <c r="K38" s="655"/>
      <c r="L38" s="655"/>
      <c r="M38" s="655"/>
      <c r="N38" s="655"/>
      <c r="O38" s="655"/>
      <c r="P38" s="655"/>
      <c r="Q38" s="656"/>
      <c r="R38" s="657">
        <v>5898437</v>
      </c>
      <c r="S38" s="658"/>
      <c r="T38" s="658"/>
      <c r="U38" s="658"/>
      <c r="V38" s="658"/>
      <c r="W38" s="658"/>
      <c r="X38" s="658"/>
      <c r="Y38" s="659"/>
      <c r="Z38" s="695">
        <v>10.7</v>
      </c>
      <c r="AA38" s="695"/>
      <c r="AB38" s="695"/>
      <c r="AC38" s="695"/>
      <c r="AD38" s="696" t="s">
        <v>239</v>
      </c>
      <c r="AE38" s="696"/>
      <c r="AF38" s="696"/>
      <c r="AG38" s="696"/>
      <c r="AH38" s="696"/>
      <c r="AI38" s="696"/>
      <c r="AJ38" s="696"/>
      <c r="AK38" s="696"/>
      <c r="AL38" s="660" t="s">
        <v>130</v>
      </c>
      <c r="AM38" s="661"/>
      <c r="AN38" s="661"/>
      <c r="AO38" s="697"/>
      <c r="AQ38" s="690" t="s">
        <v>342</v>
      </c>
      <c r="AR38" s="691"/>
      <c r="AS38" s="691"/>
      <c r="AT38" s="691"/>
      <c r="AU38" s="691"/>
      <c r="AV38" s="691"/>
      <c r="AW38" s="691"/>
      <c r="AX38" s="691"/>
      <c r="AY38" s="692"/>
      <c r="AZ38" s="657">
        <v>1272883</v>
      </c>
      <c r="BA38" s="658"/>
      <c r="BB38" s="658"/>
      <c r="BC38" s="658"/>
      <c r="BD38" s="670"/>
      <c r="BE38" s="670"/>
      <c r="BF38" s="693"/>
      <c r="BG38" s="654" t="s">
        <v>343</v>
      </c>
      <c r="BH38" s="655"/>
      <c r="BI38" s="655"/>
      <c r="BJ38" s="655"/>
      <c r="BK38" s="655"/>
      <c r="BL38" s="655"/>
      <c r="BM38" s="655"/>
      <c r="BN38" s="655"/>
      <c r="BO38" s="655"/>
      <c r="BP38" s="655"/>
      <c r="BQ38" s="655"/>
      <c r="BR38" s="655"/>
      <c r="BS38" s="655"/>
      <c r="BT38" s="655"/>
      <c r="BU38" s="656"/>
      <c r="BV38" s="657">
        <v>13257</v>
      </c>
      <c r="BW38" s="658"/>
      <c r="BX38" s="658"/>
      <c r="BY38" s="658"/>
      <c r="BZ38" s="658"/>
      <c r="CA38" s="658"/>
      <c r="CB38" s="694"/>
      <c r="CD38" s="654" t="s">
        <v>344</v>
      </c>
      <c r="CE38" s="655"/>
      <c r="CF38" s="655"/>
      <c r="CG38" s="655"/>
      <c r="CH38" s="655"/>
      <c r="CI38" s="655"/>
      <c r="CJ38" s="655"/>
      <c r="CK38" s="655"/>
      <c r="CL38" s="655"/>
      <c r="CM38" s="655"/>
      <c r="CN38" s="655"/>
      <c r="CO38" s="655"/>
      <c r="CP38" s="655"/>
      <c r="CQ38" s="656"/>
      <c r="CR38" s="657">
        <v>3703816</v>
      </c>
      <c r="CS38" s="658"/>
      <c r="CT38" s="658"/>
      <c r="CU38" s="658"/>
      <c r="CV38" s="658"/>
      <c r="CW38" s="658"/>
      <c r="CX38" s="658"/>
      <c r="CY38" s="659"/>
      <c r="CZ38" s="660">
        <v>7</v>
      </c>
      <c r="DA38" s="672"/>
      <c r="DB38" s="672"/>
      <c r="DC38" s="673"/>
      <c r="DD38" s="663">
        <v>3077141</v>
      </c>
      <c r="DE38" s="658"/>
      <c r="DF38" s="658"/>
      <c r="DG38" s="658"/>
      <c r="DH38" s="658"/>
      <c r="DI38" s="658"/>
      <c r="DJ38" s="658"/>
      <c r="DK38" s="659"/>
      <c r="DL38" s="663">
        <v>2881906</v>
      </c>
      <c r="DM38" s="658"/>
      <c r="DN38" s="658"/>
      <c r="DO38" s="658"/>
      <c r="DP38" s="658"/>
      <c r="DQ38" s="658"/>
      <c r="DR38" s="658"/>
      <c r="DS38" s="658"/>
      <c r="DT38" s="658"/>
      <c r="DU38" s="658"/>
      <c r="DV38" s="659"/>
      <c r="DW38" s="660">
        <v>10.6</v>
      </c>
      <c r="DX38" s="672"/>
      <c r="DY38" s="672"/>
      <c r="DZ38" s="672"/>
      <c r="EA38" s="672"/>
      <c r="EB38" s="672"/>
      <c r="EC38" s="684"/>
    </row>
    <row r="39" spans="2:133" ht="11.25" customHeight="1" x14ac:dyDescent="0.15">
      <c r="B39" s="654" t="s">
        <v>345</v>
      </c>
      <c r="C39" s="655"/>
      <c r="D39" s="655"/>
      <c r="E39" s="655"/>
      <c r="F39" s="655"/>
      <c r="G39" s="655"/>
      <c r="H39" s="655"/>
      <c r="I39" s="655"/>
      <c r="J39" s="655"/>
      <c r="K39" s="655"/>
      <c r="L39" s="655"/>
      <c r="M39" s="655"/>
      <c r="N39" s="655"/>
      <c r="O39" s="655"/>
      <c r="P39" s="655"/>
      <c r="Q39" s="656"/>
      <c r="R39" s="657" t="s">
        <v>130</v>
      </c>
      <c r="S39" s="658"/>
      <c r="T39" s="658"/>
      <c r="U39" s="658"/>
      <c r="V39" s="658"/>
      <c r="W39" s="658"/>
      <c r="X39" s="658"/>
      <c r="Y39" s="659"/>
      <c r="Z39" s="695" t="s">
        <v>130</v>
      </c>
      <c r="AA39" s="695"/>
      <c r="AB39" s="695"/>
      <c r="AC39" s="695"/>
      <c r="AD39" s="696" t="s">
        <v>239</v>
      </c>
      <c r="AE39" s="696"/>
      <c r="AF39" s="696"/>
      <c r="AG39" s="696"/>
      <c r="AH39" s="696"/>
      <c r="AI39" s="696"/>
      <c r="AJ39" s="696"/>
      <c r="AK39" s="696"/>
      <c r="AL39" s="660" t="s">
        <v>239</v>
      </c>
      <c r="AM39" s="661"/>
      <c r="AN39" s="661"/>
      <c r="AO39" s="697"/>
      <c r="AQ39" s="690" t="s">
        <v>346</v>
      </c>
      <c r="AR39" s="691"/>
      <c r="AS39" s="691"/>
      <c r="AT39" s="691"/>
      <c r="AU39" s="691"/>
      <c r="AV39" s="691"/>
      <c r="AW39" s="691"/>
      <c r="AX39" s="691"/>
      <c r="AY39" s="692"/>
      <c r="AZ39" s="657">
        <v>62571</v>
      </c>
      <c r="BA39" s="658"/>
      <c r="BB39" s="658"/>
      <c r="BC39" s="658"/>
      <c r="BD39" s="670"/>
      <c r="BE39" s="670"/>
      <c r="BF39" s="693"/>
      <c r="BG39" s="654" t="s">
        <v>347</v>
      </c>
      <c r="BH39" s="655"/>
      <c r="BI39" s="655"/>
      <c r="BJ39" s="655"/>
      <c r="BK39" s="655"/>
      <c r="BL39" s="655"/>
      <c r="BM39" s="655"/>
      <c r="BN39" s="655"/>
      <c r="BO39" s="655"/>
      <c r="BP39" s="655"/>
      <c r="BQ39" s="655"/>
      <c r="BR39" s="655"/>
      <c r="BS39" s="655"/>
      <c r="BT39" s="655"/>
      <c r="BU39" s="656"/>
      <c r="BV39" s="657">
        <v>20216</v>
      </c>
      <c r="BW39" s="658"/>
      <c r="BX39" s="658"/>
      <c r="BY39" s="658"/>
      <c r="BZ39" s="658"/>
      <c r="CA39" s="658"/>
      <c r="CB39" s="694"/>
      <c r="CD39" s="654" t="s">
        <v>348</v>
      </c>
      <c r="CE39" s="655"/>
      <c r="CF39" s="655"/>
      <c r="CG39" s="655"/>
      <c r="CH39" s="655"/>
      <c r="CI39" s="655"/>
      <c r="CJ39" s="655"/>
      <c r="CK39" s="655"/>
      <c r="CL39" s="655"/>
      <c r="CM39" s="655"/>
      <c r="CN39" s="655"/>
      <c r="CO39" s="655"/>
      <c r="CP39" s="655"/>
      <c r="CQ39" s="656"/>
      <c r="CR39" s="657">
        <v>1764496</v>
      </c>
      <c r="CS39" s="670"/>
      <c r="CT39" s="670"/>
      <c r="CU39" s="670"/>
      <c r="CV39" s="670"/>
      <c r="CW39" s="670"/>
      <c r="CX39" s="670"/>
      <c r="CY39" s="671"/>
      <c r="CZ39" s="660">
        <v>3.4</v>
      </c>
      <c r="DA39" s="672"/>
      <c r="DB39" s="672"/>
      <c r="DC39" s="673"/>
      <c r="DD39" s="663">
        <v>1258415</v>
      </c>
      <c r="DE39" s="670"/>
      <c r="DF39" s="670"/>
      <c r="DG39" s="670"/>
      <c r="DH39" s="670"/>
      <c r="DI39" s="670"/>
      <c r="DJ39" s="670"/>
      <c r="DK39" s="671"/>
      <c r="DL39" s="663" t="s">
        <v>130</v>
      </c>
      <c r="DM39" s="670"/>
      <c r="DN39" s="670"/>
      <c r="DO39" s="670"/>
      <c r="DP39" s="670"/>
      <c r="DQ39" s="670"/>
      <c r="DR39" s="670"/>
      <c r="DS39" s="670"/>
      <c r="DT39" s="670"/>
      <c r="DU39" s="670"/>
      <c r="DV39" s="671"/>
      <c r="DW39" s="660" t="s">
        <v>130</v>
      </c>
      <c r="DX39" s="672"/>
      <c r="DY39" s="672"/>
      <c r="DZ39" s="672"/>
      <c r="EA39" s="672"/>
      <c r="EB39" s="672"/>
      <c r="EC39" s="684"/>
    </row>
    <row r="40" spans="2:133" ht="11.25" customHeight="1" x14ac:dyDescent="0.15">
      <c r="B40" s="654" t="s">
        <v>349</v>
      </c>
      <c r="C40" s="655"/>
      <c r="D40" s="655"/>
      <c r="E40" s="655"/>
      <c r="F40" s="655"/>
      <c r="G40" s="655"/>
      <c r="H40" s="655"/>
      <c r="I40" s="655"/>
      <c r="J40" s="655"/>
      <c r="K40" s="655"/>
      <c r="L40" s="655"/>
      <c r="M40" s="655"/>
      <c r="N40" s="655"/>
      <c r="O40" s="655"/>
      <c r="P40" s="655"/>
      <c r="Q40" s="656"/>
      <c r="R40" s="657">
        <v>669037</v>
      </c>
      <c r="S40" s="658"/>
      <c r="T40" s="658"/>
      <c r="U40" s="658"/>
      <c r="V40" s="658"/>
      <c r="W40" s="658"/>
      <c r="X40" s="658"/>
      <c r="Y40" s="659"/>
      <c r="Z40" s="695">
        <v>1.2</v>
      </c>
      <c r="AA40" s="695"/>
      <c r="AB40" s="695"/>
      <c r="AC40" s="695"/>
      <c r="AD40" s="696" t="s">
        <v>239</v>
      </c>
      <c r="AE40" s="696"/>
      <c r="AF40" s="696"/>
      <c r="AG40" s="696"/>
      <c r="AH40" s="696"/>
      <c r="AI40" s="696"/>
      <c r="AJ40" s="696"/>
      <c r="AK40" s="696"/>
      <c r="AL40" s="660" t="s">
        <v>239</v>
      </c>
      <c r="AM40" s="661"/>
      <c r="AN40" s="661"/>
      <c r="AO40" s="697"/>
      <c r="AQ40" s="690" t="s">
        <v>350</v>
      </c>
      <c r="AR40" s="691"/>
      <c r="AS40" s="691"/>
      <c r="AT40" s="691"/>
      <c r="AU40" s="691"/>
      <c r="AV40" s="691"/>
      <c r="AW40" s="691"/>
      <c r="AX40" s="691"/>
      <c r="AY40" s="692"/>
      <c r="AZ40" s="657" t="s">
        <v>130</v>
      </c>
      <c r="BA40" s="658"/>
      <c r="BB40" s="658"/>
      <c r="BC40" s="658"/>
      <c r="BD40" s="670"/>
      <c r="BE40" s="670"/>
      <c r="BF40" s="693"/>
      <c r="BG40" s="698" t="s">
        <v>351</v>
      </c>
      <c r="BH40" s="699"/>
      <c r="BI40" s="699"/>
      <c r="BJ40" s="699"/>
      <c r="BK40" s="699"/>
      <c r="BL40" s="223"/>
      <c r="BM40" s="655" t="s">
        <v>352</v>
      </c>
      <c r="BN40" s="655"/>
      <c r="BO40" s="655"/>
      <c r="BP40" s="655"/>
      <c r="BQ40" s="655"/>
      <c r="BR40" s="655"/>
      <c r="BS40" s="655"/>
      <c r="BT40" s="655"/>
      <c r="BU40" s="656"/>
      <c r="BV40" s="657">
        <v>93</v>
      </c>
      <c r="BW40" s="658"/>
      <c r="BX40" s="658"/>
      <c r="BY40" s="658"/>
      <c r="BZ40" s="658"/>
      <c r="CA40" s="658"/>
      <c r="CB40" s="694"/>
      <c r="CD40" s="654" t="s">
        <v>353</v>
      </c>
      <c r="CE40" s="655"/>
      <c r="CF40" s="655"/>
      <c r="CG40" s="655"/>
      <c r="CH40" s="655"/>
      <c r="CI40" s="655"/>
      <c r="CJ40" s="655"/>
      <c r="CK40" s="655"/>
      <c r="CL40" s="655"/>
      <c r="CM40" s="655"/>
      <c r="CN40" s="655"/>
      <c r="CO40" s="655"/>
      <c r="CP40" s="655"/>
      <c r="CQ40" s="656"/>
      <c r="CR40" s="657">
        <v>672044</v>
      </c>
      <c r="CS40" s="658"/>
      <c r="CT40" s="658"/>
      <c r="CU40" s="658"/>
      <c r="CV40" s="658"/>
      <c r="CW40" s="658"/>
      <c r="CX40" s="658"/>
      <c r="CY40" s="659"/>
      <c r="CZ40" s="660">
        <v>1.3</v>
      </c>
      <c r="DA40" s="672"/>
      <c r="DB40" s="672"/>
      <c r="DC40" s="673"/>
      <c r="DD40" s="663">
        <v>671383</v>
      </c>
      <c r="DE40" s="658"/>
      <c r="DF40" s="658"/>
      <c r="DG40" s="658"/>
      <c r="DH40" s="658"/>
      <c r="DI40" s="658"/>
      <c r="DJ40" s="658"/>
      <c r="DK40" s="659"/>
      <c r="DL40" s="663">
        <v>671383</v>
      </c>
      <c r="DM40" s="658"/>
      <c r="DN40" s="658"/>
      <c r="DO40" s="658"/>
      <c r="DP40" s="658"/>
      <c r="DQ40" s="658"/>
      <c r="DR40" s="658"/>
      <c r="DS40" s="658"/>
      <c r="DT40" s="658"/>
      <c r="DU40" s="658"/>
      <c r="DV40" s="659"/>
      <c r="DW40" s="660">
        <v>2.5</v>
      </c>
      <c r="DX40" s="672"/>
      <c r="DY40" s="672"/>
      <c r="DZ40" s="672"/>
      <c r="EA40" s="672"/>
      <c r="EB40" s="672"/>
      <c r="EC40" s="684"/>
    </row>
    <row r="41" spans="2:133" ht="11.25" customHeight="1" x14ac:dyDescent="0.15">
      <c r="B41" s="638" t="s">
        <v>354</v>
      </c>
      <c r="C41" s="639"/>
      <c r="D41" s="639"/>
      <c r="E41" s="639"/>
      <c r="F41" s="639"/>
      <c r="G41" s="639"/>
      <c r="H41" s="639"/>
      <c r="I41" s="639"/>
      <c r="J41" s="639"/>
      <c r="K41" s="639"/>
      <c r="L41" s="639"/>
      <c r="M41" s="639"/>
      <c r="N41" s="639"/>
      <c r="O41" s="639"/>
      <c r="P41" s="639"/>
      <c r="Q41" s="640"/>
      <c r="R41" s="641">
        <v>55179232</v>
      </c>
      <c r="S41" s="682"/>
      <c r="T41" s="682"/>
      <c r="U41" s="682"/>
      <c r="V41" s="682"/>
      <c r="W41" s="682"/>
      <c r="X41" s="682"/>
      <c r="Y41" s="685"/>
      <c r="Z41" s="686">
        <v>100</v>
      </c>
      <c r="AA41" s="686"/>
      <c r="AB41" s="686"/>
      <c r="AC41" s="686"/>
      <c r="AD41" s="687">
        <v>26452264</v>
      </c>
      <c r="AE41" s="687"/>
      <c r="AF41" s="687"/>
      <c r="AG41" s="687"/>
      <c r="AH41" s="687"/>
      <c r="AI41" s="687"/>
      <c r="AJ41" s="687"/>
      <c r="AK41" s="687"/>
      <c r="AL41" s="644">
        <v>100</v>
      </c>
      <c r="AM41" s="688"/>
      <c r="AN41" s="688"/>
      <c r="AO41" s="689"/>
      <c r="AQ41" s="690" t="s">
        <v>355</v>
      </c>
      <c r="AR41" s="691"/>
      <c r="AS41" s="691"/>
      <c r="AT41" s="691"/>
      <c r="AU41" s="691"/>
      <c r="AV41" s="691"/>
      <c r="AW41" s="691"/>
      <c r="AX41" s="691"/>
      <c r="AY41" s="692"/>
      <c r="AZ41" s="657">
        <v>776270</v>
      </c>
      <c r="BA41" s="658"/>
      <c r="BB41" s="658"/>
      <c r="BC41" s="658"/>
      <c r="BD41" s="670"/>
      <c r="BE41" s="670"/>
      <c r="BF41" s="693"/>
      <c r="BG41" s="698"/>
      <c r="BH41" s="699"/>
      <c r="BI41" s="699"/>
      <c r="BJ41" s="699"/>
      <c r="BK41" s="699"/>
      <c r="BL41" s="223"/>
      <c r="BM41" s="655" t="s">
        <v>356</v>
      </c>
      <c r="BN41" s="655"/>
      <c r="BO41" s="655"/>
      <c r="BP41" s="655"/>
      <c r="BQ41" s="655"/>
      <c r="BR41" s="655"/>
      <c r="BS41" s="655"/>
      <c r="BT41" s="655"/>
      <c r="BU41" s="656"/>
      <c r="BV41" s="657" t="s">
        <v>239</v>
      </c>
      <c r="BW41" s="658"/>
      <c r="BX41" s="658"/>
      <c r="BY41" s="658"/>
      <c r="BZ41" s="658"/>
      <c r="CA41" s="658"/>
      <c r="CB41" s="694"/>
      <c r="CD41" s="654" t="s">
        <v>357</v>
      </c>
      <c r="CE41" s="655"/>
      <c r="CF41" s="655"/>
      <c r="CG41" s="655"/>
      <c r="CH41" s="655"/>
      <c r="CI41" s="655"/>
      <c r="CJ41" s="655"/>
      <c r="CK41" s="655"/>
      <c r="CL41" s="655"/>
      <c r="CM41" s="655"/>
      <c r="CN41" s="655"/>
      <c r="CO41" s="655"/>
      <c r="CP41" s="655"/>
      <c r="CQ41" s="656"/>
      <c r="CR41" s="657" t="s">
        <v>250</v>
      </c>
      <c r="CS41" s="670"/>
      <c r="CT41" s="670"/>
      <c r="CU41" s="670"/>
      <c r="CV41" s="670"/>
      <c r="CW41" s="670"/>
      <c r="CX41" s="670"/>
      <c r="CY41" s="671"/>
      <c r="CZ41" s="660" t="s">
        <v>239</v>
      </c>
      <c r="DA41" s="672"/>
      <c r="DB41" s="672"/>
      <c r="DC41" s="673"/>
      <c r="DD41" s="663" t="s">
        <v>130</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358</v>
      </c>
      <c r="AR42" s="703"/>
      <c r="AS42" s="703"/>
      <c r="AT42" s="703"/>
      <c r="AU42" s="703"/>
      <c r="AV42" s="703"/>
      <c r="AW42" s="703"/>
      <c r="AX42" s="703"/>
      <c r="AY42" s="704"/>
      <c r="AZ42" s="641">
        <v>2739357</v>
      </c>
      <c r="BA42" s="682"/>
      <c r="BB42" s="682"/>
      <c r="BC42" s="682"/>
      <c r="BD42" s="642"/>
      <c r="BE42" s="642"/>
      <c r="BF42" s="705"/>
      <c r="BG42" s="700"/>
      <c r="BH42" s="701"/>
      <c r="BI42" s="701"/>
      <c r="BJ42" s="701"/>
      <c r="BK42" s="701"/>
      <c r="BL42" s="224"/>
      <c r="BM42" s="639" t="s">
        <v>359</v>
      </c>
      <c r="BN42" s="639"/>
      <c r="BO42" s="639"/>
      <c r="BP42" s="639"/>
      <c r="BQ42" s="639"/>
      <c r="BR42" s="639"/>
      <c r="BS42" s="639"/>
      <c r="BT42" s="639"/>
      <c r="BU42" s="640"/>
      <c r="BV42" s="641">
        <v>352</v>
      </c>
      <c r="BW42" s="682"/>
      <c r="BX42" s="682"/>
      <c r="BY42" s="682"/>
      <c r="BZ42" s="682"/>
      <c r="CA42" s="682"/>
      <c r="CB42" s="683"/>
      <c r="CD42" s="654" t="s">
        <v>360</v>
      </c>
      <c r="CE42" s="655"/>
      <c r="CF42" s="655"/>
      <c r="CG42" s="655"/>
      <c r="CH42" s="655"/>
      <c r="CI42" s="655"/>
      <c r="CJ42" s="655"/>
      <c r="CK42" s="655"/>
      <c r="CL42" s="655"/>
      <c r="CM42" s="655"/>
      <c r="CN42" s="655"/>
      <c r="CO42" s="655"/>
      <c r="CP42" s="655"/>
      <c r="CQ42" s="656"/>
      <c r="CR42" s="657">
        <v>7795773</v>
      </c>
      <c r="CS42" s="670"/>
      <c r="CT42" s="670"/>
      <c r="CU42" s="670"/>
      <c r="CV42" s="670"/>
      <c r="CW42" s="670"/>
      <c r="CX42" s="670"/>
      <c r="CY42" s="671"/>
      <c r="CZ42" s="660">
        <v>14.8</v>
      </c>
      <c r="DA42" s="672"/>
      <c r="DB42" s="672"/>
      <c r="DC42" s="673"/>
      <c r="DD42" s="663">
        <v>1290531</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361</v>
      </c>
      <c r="CD43" s="654" t="s">
        <v>362</v>
      </c>
      <c r="CE43" s="655"/>
      <c r="CF43" s="655"/>
      <c r="CG43" s="655"/>
      <c r="CH43" s="655"/>
      <c r="CI43" s="655"/>
      <c r="CJ43" s="655"/>
      <c r="CK43" s="655"/>
      <c r="CL43" s="655"/>
      <c r="CM43" s="655"/>
      <c r="CN43" s="655"/>
      <c r="CO43" s="655"/>
      <c r="CP43" s="655"/>
      <c r="CQ43" s="656"/>
      <c r="CR43" s="657">
        <v>85624</v>
      </c>
      <c r="CS43" s="670"/>
      <c r="CT43" s="670"/>
      <c r="CU43" s="670"/>
      <c r="CV43" s="670"/>
      <c r="CW43" s="670"/>
      <c r="CX43" s="670"/>
      <c r="CY43" s="671"/>
      <c r="CZ43" s="660">
        <v>0.2</v>
      </c>
      <c r="DA43" s="672"/>
      <c r="DB43" s="672"/>
      <c r="DC43" s="673"/>
      <c r="DD43" s="663">
        <v>85624</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363</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310</v>
      </c>
      <c r="CE44" s="677"/>
      <c r="CF44" s="654" t="s">
        <v>364</v>
      </c>
      <c r="CG44" s="655"/>
      <c r="CH44" s="655"/>
      <c r="CI44" s="655"/>
      <c r="CJ44" s="655"/>
      <c r="CK44" s="655"/>
      <c r="CL44" s="655"/>
      <c r="CM44" s="655"/>
      <c r="CN44" s="655"/>
      <c r="CO44" s="655"/>
      <c r="CP44" s="655"/>
      <c r="CQ44" s="656"/>
      <c r="CR44" s="657">
        <v>7795773</v>
      </c>
      <c r="CS44" s="658"/>
      <c r="CT44" s="658"/>
      <c r="CU44" s="658"/>
      <c r="CV44" s="658"/>
      <c r="CW44" s="658"/>
      <c r="CX44" s="658"/>
      <c r="CY44" s="659"/>
      <c r="CZ44" s="660">
        <v>14.8</v>
      </c>
      <c r="DA44" s="661"/>
      <c r="DB44" s="661"/>
      <c r="DC44" s="662"/>
      <c r="DD44" s="663">
        <v>1290531</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365</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366</v>
      </c>
      <c r="CG45" s="655"/>
      <c r="CH45" s="655"/>
      <c r="CI45" s="655"/>
      <c r="CJ45" s="655"/>
      <c r="CK45" s="655"/>
      <c r="CL45" s="655"/>
      <c r="CM45" s="655"/>
      <c r="CN45" s="655"/>
      <c r="CO45" s="655"/>
      <c r="CP45" s="655"/>
      <c r="CQ45" s="656"/>
      <c r="CR45" s="657">
        <v>2498124</v>
      </c>
      <c r="CS45" s="670"/>
      <c r="CT45" s="670"/>
      <c r="CU45" s="670"/>
      <c r="CV45" s="670"/>
      <c r="CW45" s="670"/>
      <c r="CX45" s="670"/>
      <c r="CY45" s="671"/>
      <c r="CZ45" s="660">
        <v>4.7</v>
      </c>
      <c r="DA45" s="672"/>
      <c r="DB45" s="672"/>
      <c r="DC45" s="673"/>
      <c r="DD45" s="663">
        <v>196643</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367</v>
      </c>
      <c r="CG46" s="655"/>
      <c r="CH46" s="655"/>
      <c r="CI46" s="655"/>
      <c r="CJ46" s="655"/>
      <c r="CK46" s="655"/>
      <c r="CL46" s="655"/>
      <c r="CM46" s="655"/>
      <c r="CN46" s="655"/>
      <c r="CO46" s="655"/>
      <c r="CP46" s="655"/>
      <c r="CQ46" s="656"/>
      <c r="CR46" s="657">
        <v>4419396</v>
      </c>
      <c r="CS46" s="658"/>
      <c r="CT46" s="658"/>
      <c r="CU46" s="658"/>
      <c r="CV46" s="658"/>
      <c r="CW46" s="658"/>
      <c r="CX46" s="658"/>
      <c r="CY46" s="659"/>
      <c r="CZ46" s="660">
        <v>8.4</v>
      </c>
      <c r="DA46" s="661"/>
      <c r="DB46" s="661"/>
      <c r="DC46" s="662"/>
      <c r="DD46" s="663">
        <v>995240</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368</v>
      </c>
      <c r="CG47" s="655"/>
      <c r="CH47" s="655"/>
      <c r="CI47" s="655"/>
      <c r="CJ47" s="655"/>
      <c r="CK47" s="655"/>
      <c r="CL47" s="655"/>
      <c r="CM47" s="655"/>
      <c r="CN47" s="655"/>
      <c r="CO47" s="655"/>
      <c r="CP47" s="655"/>
      <c r="CQ47" s="656"/>
      <c r="CR47" s="657" t="s">
        <v>130</v>
      </c>
      <c r="CS47" s="670"/>
      <c r="CT47" s="670"/>
      <c r="CU47" s="670"/>
      <c r="CV47" s="670"/>
      <c r="CW47" s="670"/>
      <c r="CX47" s="670"/>
      <c r="CY47" s="671"/>
      <c r="CZ47" s="660" t="s">
        <v>239</v>
      </c>
      <c r="DA47" s="672"/>
      <c r="DB47" s="672"/>
      <c r="DC47" s="673"/>
      <c r="DD47" s="663" t="s">
        <v>130</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369</v>
      </c>
      <c r="CG48" s="655"/>
      <c r="CH48" s="655"/>
      <c r="CI48" s="655"/>
      <c r="CJ48" s="655"/>
      <c r="CK48" s="655"/>
      <c r="CL48" s="655"/>
      <c r="CM48" s="655"/>
      <c r="CN48" s="655"/>
      <c r="CO48" s="655"/>
      <c r="CP48" s="655"/>
      <c r="CQ48" s="656"/>
      <c r="CR48" s="657" t="s">
        <v>239</v>
      </c>
      <c r="CS48" s="658"/>
      <c r="CT48" s="658"/>
      <c r="CU48" s="658"/>
      <c r="CV48" s="658"/>
      <c r="CW48" s="658"/>
      <c r="CX48" s="658"/>
      <c r="CY48" s="659"/>
      <c r="CZ48" s="660" t="s">
        <v>130</v>
      </c>
      <c r="DA48" s="661"/>
      <c r="DB48" s="661"/>
      <c r="DC48" s="662"/>
      <c r="DD48" s="663" t="s">
        <v>239</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370</v>
      </c>
      <c r="CE49" s="639"/>
      <c r="CF49" s="639"/>
      <c r="CG49" s="639"/>
      <c r="CH49" s="639"/>
      <c r="CI49" s="639"/>
      <c r="CJ49" s="639"/>
      <c r="CK49" s="639"/>
      <c r="CL49" s="639"/>
      <c r="CM49" s="639"/>
      <c r="CN49" s="639"/>
      <c r="CO49" s="639"/>
      <c r="CP49" s="639"/>
      <c r="CQ49" s="640"/>
      <c r="CR49" s="641">
        <v>52658201</v>
      </c>
      <c r="CS49" s="642"/>
      <c r="CT49" s="642"/>
      <c r="CU49" s="642"/>
      <c r="CV49" s="642"/>
      <c r="CW49" s="642"/>
      <c r="CX49" s="642"/>
      <c r="CY49" s="643"/>
      <c r="CZ49" s="644">
        <v>100</v>
      </c>
      <c r="DA49" s="645"/>
      <c r="DB49" s="645"/>
      <c r="DC49" s="646"/>
      <c r="DD49" s="647">
        <v>31447587</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Xry16HU7gbP6DgVIa0cszhnhupjLXOj6E0U5FJZWjyXSnrwBDvuTpgcDYJvxJ5sz4k9Pg/WvMnKwLVLREp3e+A==" saltValue="ZXUGzfQNxMln0KqcWCgs1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371</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372</v>
      </c>
      <c r="DK2" s="1128"/>
      <c r="DL2" s="1128"/>
      <c r="DM2" s="1128"/>
      <c r="DN2" s="1128"/>
      <c r="DO2" s="1129"/>
      <c r="DP2" s="228"/>
      <c r="DQ2" s="1127" t="s">
        <v>373</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374</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375</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376</v>
      </c>
      <c r="B5" s="1032"/>
      <c r="C5" s="1032"/>
      <c r="D5" s="1032"/>
      <c r="E5" s="1032"/>
      <c r="F5" s="1032"/>
      <c r="G5" s="1032"/>
      <c r="H5" s="1032"/>
      <c r="I5" s="1032"/>
      <c r="J5" s="1032"/>
      <c r="K5" s="1032"/>
      <c r="L5" s="1032"/>
      <c r="M5" s="1032"/>
      <c r="N5" s="1032"/>
      <c r="O5" s="1032"/>
      <c r="P5" s="1033"/>
      <c r="Q5" s="1037" t="s">
        <v>377</v>
      </c>
      <c r="R5" s="1038"/>
      <c r="S5" s="1038"/>
      <c r="T5" s="1038"/>
      <c r="U5" s="1039"/>
      <c r="V5" s="1037" t="s">
        <v>378</v>
      </c>
      <c r="W5" s="1038"/>
      <c r="X5" s="1038"/>
      <c r="Y5" s="1038"/>
      <c r="Z5" s="1039"/>
      <c r="AA5" s="1037" t="s">
        <v>379</v>
      </c>
      <c r="AB5" s="1038"/>
      <c r="AC5" s="1038"/>
      <c r="AD5" s="1038"/>
      <c r="AE5" s="1038"/>
      <c r="AF5" s="1130" t="s">
        <v>380</v>
      </c>
      <c r="AG5" s="1038"/>
      <c r="AH5" s="1038"/>
      <c r="AI5" s="1038"/>
      <c r="AJ5" s="1051"/>
      <c r="AK5" s="1038" t="s">
        <v>381</v>
      </c>
      <c r="AL5" s="1038"/>
      <c r="AM5" s="1038"/>
      <c r="AN5" s="1038"/>
      <c r="AO5" s="1039"/>
      <c r="AP5" s="1037" t="s">
        <v>382</v>
      </c>
      <c r="AQ5" s="1038"/>
      <c r="AR5" s="1038"/>
      <c r="AS5" s="1038"/>
      <c r="AT5" s="1039"/>
      <c r="AU5" s="1037" t="s">
        <v>383</v>
      </c>
      <c r="AV5" s="1038"/>
      <c r="AW5" s="1038"/>
      <c r="AX5" s="1038"/>
      <c r="AY5" s="1051"/>
      <c r="AZ5" s="232"/>
      <c r="BA5" s="232"/>
      <c r="BB5" s="232"/>
      <c r="BC5" s="232"/>
      <c r="BD5" s="232"/>
      <c r="BE5" s="233"/>
      <c r="BF5" s="233"/>
      <c r="BG5" s="233"/>
      <c r="BH5" s="233"/>
      <c r="BI5" s="233"/>
      <c r="BJ5" s="233"/>
      <c r="BK5" s="233"/>
      <c r="BL5" s="233"/>
      <c r="BM5" s="233"/>
      <c r="BN5" s="233"/>
      <c r="BO5" s="233"/>
      <c r="BP5" s="233"/>
      <c r="BQ5" s="1031" t="s">
        <v>384</v>
      </c>
      <c r="BR5" s="1032"/>
      <c r="BS5" s="1032"/>
      <c r="BT5" s="1032"/>
      <c r="BU5" s="1032"/>
      <c r="BV5" s="1032"/>
      <c r="BW5" s="1032"/>
      <c r="BX5" s="1032"/>
      <c r="BY5" s="1032"/>
      <c r="BZ5" s="1032"/>
      <c r="CA5" s="1032"/>
      <c r="CB5" s="1032"/>
      <c r="CC5" s="1032"/>
      <c r="CD5" s="1032"/>
      <c r="CE5" s="1032"/>
      <c r="CF5" s="1032"/>
      <c r="CG5" s="1033"/>
      <c r="CH5" s="1037" t="s">
        <v>385</v>
      </c>
      <c r="CI5" s="1038"/>
      <c r="CJ5" s="1038"/>
      <c r="CK5" s="1038"/>
      <c r="CL5" s="1039"/>
      <c r="CM5" s="1037" t="s">
        <v>386</v>
      </c>
      <c r="CN5" s="1038"/>
      <c r="CO5" s="1038"/>
      <c r="CP5" s="1038"/>
      <c r="CQ5" s="1039"/>
      <c r="CR5" s="1037" t="s">
        <v>387</v>
      </c>
      <c r="CS5" s="1038"/>
      <c r="CT5" s="1038"/>
      <c r="CU5" s="1038"/>
      <c r="CV5" s="1039"/>
      <c r="CW5" s="1037" t="s">
        <v>388</v>
      </c>
      <c r="CX5" s="1038"/>
      <c r="CY5" s="1038"/>
      <c r="CZ5" s="1038"/>
      <c r="DA5" s="1039"/>
      <c r="DB5" s="1037" t="s">
        <v>389</v>
      </c>
      <c r="DC5" s="1038"/>
      <c r="DD5" s="1038"/>
      <c r="DE5" s="1038"/>
      <c r="DF5" s="1039"/>
      <c r="DG5" s="1120" t="s">
        <v>390</v>
      </c>
      <c r="DH5" s="1121"/>
      <c r="DI5" s="1121"/>
      <c r="DJ5" s="1121"/>
      <c r="DK5" s="1122"/>
      <c r="DL5" s="1120" t="s">
        <v>391</v>
      </c>
      <c r="DM5" s="1121"/>
      <c r="DN5" s="1121"/>
      <c r="DO5" s="1121"/>
      <c r="DP5" s="1122"/>
      <c r="DQ5" s="1037" t="s">
        <v>392</v>
      </c>
      <c r="DR5" s="1038"/>
      <c r="DS5" s="1038"/>
      <c r="DT5" s="1038"/>
      <c r="DU5" s="1039"/>
      <c r="DV5" s="1037" t="s">
        <v>383</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393</v>
      </c>
      <c r="C7" s="1084"/>
      <c r="D7" s="1084"/>
      <c r="E7" s="1084"/>
      <c r="F7" s="1084"/>
      <c r="G7" s="1084"/>
      <c r="H7" s="1084"/>
      <c r="I7" s="1084"/>
      <c r="J7" s="1084"/>
      <c r="K7" s="1084"/>
      <c r="L7" s="1084"/>
      <c r="M7" s="1084"/>
      <c r="N7" s="1084"/>
      <c r="O7" s="1084"/>
      <c r="P7" s="1085"/>
      <c r="Q7" s="1138">
        <v>55109</v>
      </c>
      <c r="R7" s="1139"/>
      <c r="S7" s="1139"/>
      <c r="T7" s="1139"/>
      <c r="U7" s="1139"/>
      <c r="V7" s="1139">
        <v>52622</v>
      </c>
      <c r="W7" s="1139"/>
      <c r="X7" s="1139"/>
      <c r="Y7" s="1139"/>
      <c r="Z7" s="1139"/>
      <c r="AA7" s="1139">
        <v>2487</v>
      </c>
      <c r="AB7" s="1139"/>
      <c r="AC7" s="1139"/>
      <c r="AD7" s="1139"/>
      <c r="AE7" s="1140"/>
      <c r="AF7" s="1141">
        <v>2317</v>
      </c>
      <c r="AG7" s="1142"/>
      <c r="AH7" s="1142"/>
      <c r="AI7" s="1142"/>
      <c r="AJ7" s="1143"/>
      <c r="AK7" s="1144">
        <v>1381</v>
      </c>
      <c r="AL7" s="1145"/>
      <c r="AM7" s="1145"/>
      <c r="AN7" s="1145"/>
      <c r="AO7" s="1145"/>
      <c r="AP7" s="1145">
        <v>53708</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609</v>
      </c>
      <c r="BT7" s="1136"/>
      <c r="BU7" s="1136"/>
      <c r="BV7" s="1136"/>
      <c r="BW7" s="1136"/>
      <c r="BX7" s="1136"/>
      <c r="BY7" s="1136"/>
      <c r="BZ7" s="1136"/>
      <c r="CA7" s="1136"/>
      <c r="CB7" s="1136"/>
      <c r="CC7" s="1136"/>
      <c r="CD7" s="1136"/>
      <c r="CE7" s="1136"/>
      <c r="CF7" s="1136"/>
      <c r="CG7" s="1148"/>
      <c r="CH7" s="1132">
        <v>0</v>
      </c>
      <c r="CI7" s="1133"/>
      <c r="CJ7" s="1133"/>
      <c r="CK7" s="1133"/>
      <c r="CL7" s="1134"/>
      <c r="CM7" s="1132">
        <v>18</v>
      </c>
      <c r="CN7" s="1133"/>
      <c r="CO7" s="1133"/>
      <c r="CP7" s="1133"/>
      <c r="CQ7" s="1134"/>
      <c r="CR7" s="1132">
        <v>4</v>
      </c>
      <c r="CS7" s="1133"/>
      <c r="CT7" s="1133"/>
      <c r="CU7" s="1133"/>
      <c r="CV7" s="1134"/>
      <c r="CW7" s="1132" t="s">
        <v>536</v>
      </c>
      <c r="CX7" s="1133"/>
      <c r="CY7" s="1133"/>
      <c r="CZ7" s="1133"/>
      <c r="DA7" s="1134"/>
      <c r="DB7" s="1132" t="s">
        <v>536</v>
      </c>
      <c r="DC7" s="1133"/>
      <c r="DD7" s="1133"/>
      <c r="DE7" s="1133"/>
      <c r="DF7" s="1134"/>
      <c r="DG7" s="1132" t="s">
        <v>536</v>
      </c>
      <c r="DH7" s="1133"/>
      <c r="DI7" s="1133"/>
      <c r="DJ7" s="1133"/>
      <c r="DK7" s="1134"/>
      <c r="DL7" s="1132" t="s">
        <v>536</v>
      </c>
      <c r="DM7" s="1133"/>
      <c r="DN7" s="1133"/>
      <c r="DO7" s="1133"/>
      <c r="DP7" s="1134"/>
      <c r="DQ7" s="1132" t="s">
        <v>536</v>
      </c>
      <c r="DR7" s="1133"/>
      <c r="DS7" s="1133"/>
      <c r="DT7" s="1133"/>
      <c r="DU7" s="1134"/>
      <c r="DV7" s="1135"/>
      <c r="DW7" s="1136"/>
      <c r="DX7" s="1136"/>
      <c r="DY7" s="1136"/>
      <c r="DZ7" s="1137"/>
      <c r="EA7" s="234"/>
    </row>
    <row r="8" spans="1:131" s="235" customFormat="1" ht="26.25" customHeight="1" x14ac:dyDescent="0.15">
      <c r="A8" s="238">
        <v>2</v>
      </c>
      <c r="B8" s="1066" t="s">
        <v>394</v>
      </c>
      <c r="C8" s="1067"/>
      <c r="D8" s="1067"/>
      <c r="E8" s="1067"/>
      <c r="F8" s="1067"/>
      <c r="G8" s="1067"/>
      <c r="H8" s="1067"/>
      <c r="I8" s="1067"/>
      <c r="J8" s="1067"/>
      <c r="K8" s="1067"/>
      <c r="L8" s="1067"/>
      <c r="M8" s="1067"/>
      <c r="N8" s="1067"/>
      <c r="O8" s="1067"/>
      <c r="P8" s="1068"/>
      <c r="Q8" s="1074">
        <v>98</v>
      </c>
      <c r="R8" s="1075"/>
      <c r="S8" s="1075"/>
      <c r="T8" s="1075"/>
      <c r="U8" s="1075"/>
      <c r="V8" s="1075">
        <v>64</v>
      </c>
      <c r="W8" s="1075"/>
      <c r="X8" s="1075"/>
      <c r="Y8" s="1075"/>
      <c r="Z8" s="1075"/>
      <c r="AA8" s="1075">
        <v>34</v>
      </c>
      <c r="AB8" s="1075"/>
      <c r="AC8" s="1075"/>
      <c r="AD8" s="1075"/>
      <c r="AE8" s="1076"/>
      <c r="AF8" s="1071">
        <v>34</v>
      </c>
      <c r="AG8" s="1072"/>
      <c r="AH8" s="1072"/>
      <c r="AI8" s="1072"/>
      <c r="AJ8" s="1073"/>
      <c r="AK8" s="1116">
        <v>8</v>
      </c>
      <c r="AL8" s="1117"/>
      <c r="AM8" s="1117"/>
      <c r="AN8" s="1117"/>
      <c r="AO8" s="1117"/>
      <c r="AP8" s="1117" t="s">
        <v>536</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610</v>
      </c>
      <c r="BT8" s="1029"/>
      <c r="BU8" s="1029"/>
      <c r="BV8" s="1029"/>
      <c r="BW8" s="1029"/>
      <c r="BX8" s="1029"/>
      <c r="BY8" s="1029"/>
      <c r="BZ8" s="1029"/>
      <c r="CA8" s="1029"/>
      <c r="CB8" s="1029"/>
      <c r="CC8" s="1029"/>
      <c r="CD8" s="1029"/>
      <c r="CE8" s="1029"/>
      <c r="CF8" s="1029"/>
      <c r="CG8" s="1050"/>
      <c r="CH8" s="1025">
        <v>-9</v>
      </c>
      <c r="CI8" s="1026"/>
      <c r="CJ8" s="1026"/>
      <c r="CK8" s="1026"/>
      <c r="CL8" s="1027"/>
      <c r="CM8" s="1025">
        <v>443</v>
      </c>
      <c r="CN8" s="1026"/>
      <c r="CO8" s="1026"/>
      <c r="CP8" s="1026"/>
      <c r="CQ8" s="1027"/>
      <c r="CR8" s="1025">
        <v>204</v>
      </c>
      <c r="CS8" s="1026"/>
      <c r="CT8" s="1026"/>
      <c r="CU8" s="1026"/>
      <c r="CV8" s="1027"/>
      <c r="CW8" s="1025">
        <v>13</v>
      </c>
      <c r="CX8" s="1026"/>
      <c r="CY8" s="1026"/>
      <c r="CZ8" s="1026"/>
      <c r="DA8" s="1027"/>
      <c r="DB8" s="1025" t="s">
        <v>536</v>
      </c>
      <c r="DC8" s="1026"/>
      <c r="DD8" s="1026"/>
      <c r="DE8" s="1026"/>
      <c r="DF8" s="1027"/>
      <c r="DG8" s="1025" t="s">
        <v>536</v>
      </c>
      <c r="DH8" s="1026"/>
      <c r="DI8" s="1026"/>
      <c r="DJ8" s="1026"/>
      <c r="DK8" s="1027"/>
      <c r="DL8" s="1025" t="s">
        <v>536</v>
      </c>
      <c r="DM8" s="1026"/>
      <c r="DN8" s="1026"/>
      <c r="DO8" s="1026"/>
      <c r="DP8" s="1027"/>
      <c r="DQ8" s="1025" t="s">
        <v>536</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611</v>
      </c>
      <c r="BT9" s="1029"/>
      <c r="BU9" s="1029"/>
      <c r="BV9" s="1029"/>
      <c r="BW9" s="1029"/>
      <c r="BX9" s="1029"/>
      <c r="BY9" s="1029"/>
      <c r="BZ9" s="1029"/>
      <c r="CA9" s="1029"/>
      <c r="CB9" s="1029"/>
      <c r="CC9" s="1029"/>
      <c r="CD9" s="1029"/>
      <c r="CE9" s="1029"/>
      <c r="CF9" s="1029"/>
      <c r="CG9" s="1050"/>
      <c r="CH9" s="1025">
        <v>7</v>
      </c>
      <c r="CI9" s="1026"/>
      <c r="CJ9" s="1026"/>
      <c r="CK9" s="1026"/>
      <c r="CL9" s="1027"/>
      <c r="CM9" s="1025">
        <v>18</v>
      </c>
      <c r="CN9" s="1026"/>
      <c r="CO9" s="1026"/>
      <c r="CP9" s="1026"/>
      <c r="CQ9" s="1027"/>
      <c r="CR9" s="1025">
        <v>40</v>
      </c>
      <c r="CS9" s="1026"/>
      <c r="CT9" s="1026"/>
      <c r="CU9" s="1026"/>
      <c r="CV9" s="1027"/>
      <c r="CW9" s="1025" t="s">
        <v>536</v>
      </c>
      <c r="CX9" s="1026"/>
      <c r="CY9" s="1026"/>
      <c r="CZ9" s="1026"/>
      <c r="DA9" s="1027"/>
      <c r="DB9" s="1025">
        <v>27</v>
      </c>
      <c r="DC9" s="1026"/>
      <c r="DD9" s="1026"/>
      <c r="DE9" s="1026"/>
      <c r="DF9" s="1027"/>
      <c r="DG9" s="1025" t="s">
        <v>536</v>
      </c>
      <c r="DH9" s="1026"/>
      <c r="DI9" s="1026"/>
      <c r="DJ9" s="1026"/>
      <c r="DK9" s="1027"/>
      <c r="DL9" s="1025" t="s">
        <v>536</v>
      </c>
      <c r="DM9" s="1026"/>
      <c r="DN9" s="1026"/>
      <c r="DO9" s="1026"/>
      <c r="DP9" s="1027"/>
      <c r="DQ9" s="1025" t="s">
        <v>536</v>
      </c>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t="s">
        <v>612</v>
      </c>
      <c r="BT10" s="1029"/>
      <c r="BU10" s="1029"/>
      <c r="BV10" s="1029"/>
      <c r="BW10" s="1029"/>
      <c r="BX10" s="1029"/>
      <c r="BY10" s="1029"/>
      <c r="BZ10" s="1029"/>
      <c r="CA10" s="1029"/>
      <c r="CB10" s="1029"/>
      <c r="CC10" s="1029"/>
      <c r="CD10" s="1029"/>
      <c r="CE10" s="1029"/>
      <c r="CF10" s="1029"/>
      <c r="CG10" s="1050"/>
      <c r="CH10" s="1025">
        <v>-24</v>
      </c>
      <c r="CI10" s="1026"/>
      <c r="CJ10" s="1026"/>
      <c r="CK10" s="1026"/>
      <c r="CL10" s="1027"/>
      <c r="CM10" s="1025">
        <v>204</v>
      </c>
      <c r="CN10" s="1026"/>
      <c r="CO10" s="1026"/>
      <c r="CP10" s="1026"/>
      <c r="CQ10" s="1027"/>
      <c r="CR10" s="1025">
        <v>15</v>
      </c>
      <c r="CS10" s="1026"/>
      <c r="CT10" s="1026"/>
      <c r="CU10" s="1026"/>
      <c r="CV10" s="1027"/>
      <c r="CW10" s="1025" t="s">
        <v>536</v>
      </c>
      <c r="CX10" s="1026"/>
      <c r="CY10" s="1026"/>
      <c r="CZ10" s="1026"/>
      <c r="DA10" s="1027"/>
      <c r="DB10" s="1025" t="s">
        <v>536</v>
      </c>
      <c r="DC10" s="1026"/>
      <c r="DD10" s="1026"/>
      <c r="DE10" s="1026"/>
      <c r="DF10" s="1027"/>
      <c r="DG10" s="1025" t="s">
        <v>536</v>
      </c>
      <c r="DH10" s="1026"/>
      <c r="DI10" s="1026"/>
      <c r="DJ10" s="1026"/>
      <c r="DK10" s="1027"/>
      <c r="DL10" s="1025" t="s">
        <v>536</v>
      </c>
      <c r="DM10" s="1026"/>
      <c r="DN10" s="1026"/>
      <c r="DO10" s="1026"/>
      <c r="DP10" s="1027"/>
      <c r="DQ10" s="1025" t="s">
        <v>536</v>
      </c>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395</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396</v>
      </c>
      <c r="B23" s="973" t="s">
        <v>397</v>
      </c>
      <c r="C23" s="974"/>
      <c r="D23" s="974"/>
      <c r="E23" s="974"/>
      <c r="F23" s="974"/>
      <c r="G23" s="974"/>
      <c r="H23" s="974"/>
      <c r="I23" s="974"/>
      <c r="J23" s="974"/>
      <c r="K23" s="974"/>
      <c r="L23" s="974"/>
      <c r="M23" s="974"/>
      <c r="N23" s="974"/>
      <c r="O23" s="974"/>
      <c r="P23" s="984"/>
      <c r="Q23" s="1103">
        <v>55207</v>
      </c>
      <c r="R23" s="1097"/>
      <c r="S23" s="1097"/>
      <c r="T23" s="1097"/>
      <c r="U23" s="1097"/>
      <c r="V23" s="1097">
        <v>52686</v>
      </c>
      <c r="W23" s="1097"/>
      <c r="X23" s="1097"/>
      <c r="Y23" s="1097"/>
      <c r="Z23" s="1097"/>
      <c r="AA23" s="1097">
        <v>2521</v>
      </c>
      <c r="AB23" s="1097"/>
      <c r="AC23" s="1097"/>
      <c r="AD23" s="1097"/>
      <c r="AE23" s="1104"/>
      <c r="AF23" s="1105">
        <v>2351</v>
      </c>
      <c r="AG23" s="1097"/>
      <c r="AH23" s="1097"/>
      <c r="AI23" s="1097"/>
      <c r="AJ23" s="1106"/>
      <c r="AK23" s="1107"/>
      <c r="AL23" s="1108"/>
      <c r="AM23" s="1108"/>
      <c r="AN23" s="1108"/>
      <c r="AO23" s="1108"/>
      <c r="AP23" s="1097">
        <v>53708</v>
      </c>
      <c r="AQ23" s="1097"/>
      <c r="AR23" s="1097"/>
      <c r="AS23" s="1097"/>
      <c r="AT23" s="1097"/>
      <c r="AU23" s="1098"/>
      <c r="AV23" s="1098"/>
      <c r="AW23" s="1098"/>
      <c r="AX23" s="1098"/>
      <c r="AY23" s="1099"/>
      <c r="AZ23" s="1100" t="s">
        <v>398</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399</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400</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376</v>
      </c>
      <c r="B26" s="1032"/>
      <c r="C26" s="1032"/>
      <c r="D26" s="1032"/>
      <c r="E26" s="1032"/>
      <c r="F26" s="1032"/>
      <c r="G26" s="1032"/>
      <c r="H26" s="1032"/>
      <c r="I26" s="1032"/>
      <c r="J26" s="1032"/>
      <c r="K26" s="1032"/>
      <c r="L26" s="1032"/>
      <c r="M26" s="1032"/>
      <c r="N26" s="1032"/>
      <c r="O26" s="1032"/>
      <c r="P26" s="1033"/>
      <c r="Q26" s="1037" t="s">
        <v>401</v>
      </c>
      <c r="R26" s="1038"/>
      <c r="S26" s="1038"/>
      <c r="T26" s="1038"/>
      <c r="U26" s="1039"/>
      <c r="V26" s="1037" t="s">
        <v>402</v>
      </c>
      <c r="W26" s="1038"/>
      <c r="X26" s="1038"/>
      <c r="Y26" s="1038"/>
      <c r="Z26" s="1039"/>
      <c r="AA26" s="1037" t="s">
        <v>403</v>
      </c>
      <c r="AB26" s="1038"/>
      <c r="AC26" s="1038"/>
      <c r="AD26" s="1038"/>
      <c r="AE26" s="1038"/>
      <c r="AF26" s="1091" t="s">
        <v>404</v>
      </c>
      <c r="AG26" s="1044"/>
      <c r="AH26" s="1044"/>
      <c r="AI26" s="1044"/>
      <c r="AJ26" s="1092"/>
      <c r="AK26" s="1038" t="s">
        <v>405</v>
      </c>
      <c r="AL26" s="1038"/>
      <c r="AM26" s="1038"/>
      <c r="AN26" s="1038"/>
      <c r="AO26" s="1039"/>
      <c r="AP26" s="1037" t="s">
        <v>406</v>
      </c>
      <c r="AQ26" s="1038"/>
      <c r="AR26" s="1038"/>
      <c r="AS26" s="1038"/>
      <c r="AT26" s="1039"/>
      <c r="AU26" s="1037" t="s">
        <v>407</v>
      </c>
      <c r="AV26" s="1038"/>
      <c r="AW26" s="1038"/>
      <c r="AX26" s="1038"/>
      <c r="AY26" s="1039"/>
      <c r="AZ26" s="1037" t="s">
        <v>408</v>
      </c>
      <c r="BA26" s="1038"/>
      <c r="BB26" s="1038"/>
      <c r="BC26" s="1038"/>
      <c r="BD26" s="1039"/>
      <c r="BE26" s="1037" t="s">
        <v>383</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409</v>
      </c>
      <c r="C28" s="1084"/>
      <c r="D28" s="1084"/>
      <c r="E28" s="1084"/>
      <c r="F28" s="1084"/>
      <c r="G28" s="1084"/>
      <c r="H28" s="1084"/>
      <c r="I28" s="1084"/>
      <c r="J28" s="1084"/>
      <c r="K28" s="1084"/>
      <c r="L28" s="1084"/>
      <c r="M28" s="1084"/>
      <c r="N28" s="1084"/>
      <c r="O28" s="1084"/>
      <c r="P28" s="1085"/>
      <c r="Q28" s="1086">
        <v>10023</v>
      </c>
      <c r="R28" s="1087"/>
      <c r="S28" s="1087"/>
      <c r="T28" s="1087"/>
      <c r="U28" s="1087"/>
      <c r="V28" s="1087">
        <v>9975</v>
      </c>
      <c r="W28" s="1087"/>
      <c r="X28" s="1087"/>
      <c r="Y28" s="1087"/>
      <c r="Z28" s="1087"/>
      <c r="AA28" s="1087">
        <v>48</v>
      </c>
      <c r="AB28" s="1087"/>
      <c r="AC28" s="1087"/>
      <c r="AD28" s="1087"/>
      <c r="AE28" s="1088"/>
      <c r="AF28" s="1089">
        <v>48</v>
      </c>
      <c r="AG28" s="1087"/>
      <c r="AH28" s="1087"/>
      <c r="AI28" s="1087"/>
      <c r="AJ28" s="1090"/>
      <c r="AK28" s="1078">
        <v>776</v>
      </c>
      <c r="AL28" s="1079"/>
      <c r="AM28" s="1079"/>
      <c r="AN28" s="1079"/>
      <c r="AO28" s="1079"/>
      <c r="AP28" s="1079" t="s">
        <v>536</v>
      </c>
      <c r="AQ28" s="1079"/>
      <c r="AR28" s="1079"/>
      <c r="AS28" s="1079"/>
      <c r="AT28" s="1079"/>
      <c r="AU28" s="1079" t="s">
        <v>536</v>
      </c>
      <c r="AV28" s="1079"/>
      <c r="AW28" s="1079"/>
      <c r="AX28" s="1079"/>
      <c r="AY28" s="1079"/>
      <c r="AZ28" s="1080" t="s">
        <v>618</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410</v>
      </c>
      <c r="C29" s="1067"/>
      <c r="D29" s="1067"/>
      <c r="E29" s="1067"/>
      <c r="F29" s="1067"/>
      <c r="G29" s="1067"/>
      <c r="H29" s="1067"/>
      <c r="I29" s="1067"/>
      <c r="J29" s="1067"/>
      <c r="K29" s="1067"/>
      <c r="L29" s="1067"/>
      <c r="M29" s="1067"/>
      <c r="N29" s="1067"/>
      <c r="O29" s="1067"/>
      <c r="P29" s="1068"/>
      <c r="Q29" s="1074">
        <v>9142</v>
      </c>
      <c r="R29" s="1075"/>
      <c r="S29" s="1075"/>
      <c r="T29" s="1075"/>
      <c r="U29" s="1075"/>
      <c r="V29" s="1075">
        <v>9035</v>
      </c>
      <c r="W29" s="1075"/>
      <c r="X29" s="1075"/>
      <c r="Y29" s="1075"/>
      <c r="Z29" s="1075"/>
      <c r="AA29" s="1075">
        <v>107</v>
      </c>
      <c r="AB29" s="1075"/>
      <c r="AC29" s="1075"/>
      <c r="AD29" s="1075"/>
      <c r="AE29" s="1076"/>
      <c r="AF29" s="1071">
        <v>107</v>
      </c>
      <c r="AG29" s="1072"/>
      <c r="AH29" s="1072"/>
      <c r="AI29" s="1072"/>
      <c r="AJ29" s="1073"/>
      <c r="AK29" s="1016">
        <v>1413</v>
      </c>
      <c r="AL29" s="1007"/>
      <c r="AM29" s="1007"/>
      <c r="AN29" s="1007"/>
      <c r="AO29" s="1007"/>
      <c r="AP29" s="1007">
        <v>12</v>
      </c>
      <c r="AQ29" s="1007"/>
      <c r="AR29" s="1007"/>
      <c r="AS29" s="1007"/>
      <c r="AT29" s="1007"/>
      <c r="AU29" s="1007">
        <v>12</v>
      </c>
      <c r="AV29" s="1007"/>
      <c r="AW29" s="1007"/>
      <c r="AX29" s="1007"/>
      <c r="AY29" s="1007"/>
      <c r="AZ29" s="1077" t="s">
        <v>618</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411</v>
      </c>
      <c r="C30" s="1067"/>
      <c r="D30" s="1067"/>
      <c r="E30" s="1067"/>
      <c r="F30" s="1067"/>
      <c r="G30" s="1067"/>
      <c r="H30" s="1067"/>
      <c r="I30" s="1067"/>
      <c r="J30" s="1067"/>
      <c r="K30" s="1067"/>
      <c r="L30" s="1067"/>
      <c r="M30" s="1067"/>
      <c r="N30" s="1067"/>
      <c r="O30" s="1067"/>
      <c r="P30" s="1068"/>
      <c r="Q30" s="1074">
        <v>1386</v>
      </c>
      <c r="R30" s="1075"/>
      <c r="S30" s="1075"/>
      <c r="T30" s="1075"/>
      <c r="U30" s="1075"/>
      <c r="V30" s="1075">
        <v>1362</v>
      </c>
      <c r="W30" s="1075"/>
      <c r="X30" s="1075"/>
      <c r="Y30" s="1075"/>
      <c r="Z30" s="1075"/>
      <c r="AA30" s="1075">
        <v>24</v>
      </c>
      <c r="AB30" s="1075"/>
      <c r="AC30" s="1075"/>
      <c r="AD30" s="1075"/>
      <c r="AE30" s="1076"/>
      <c r="AF30" s="1071">
        <v>24</v>
      </c>
      <c r="AG30" s="1072"/>
      <c r="AH30" s="1072"/>
      <c r="AI30" s="1072"/>
      <c r="AJ30" s="1073"/>
      <c r="AK30" s="1016">
        <v>255</v>
      </c>
      <c r="AL30" s="1007"/>
      <c r="AM30" s="1007"/>
      <c r="AN30" s="1007"/>
      <c r="AO30" s="1007"/>
      <c r="AP30" s="1007" t="s">
        <v>536</v>
      </c>
      <c r="AQ30" s="1007"/>
      <c r="AR30" s="1007"/>
      <c r="AS30" s="1007"/>
      <c r="AT30" s="1007"/>
      <c r="AU30" s="1007" t="s">
        <v>536</v>
      </c>
      <c r="AV30" s="1007"/>
      <c r="AW30" s="1007"/>
      <c r="AX30" s="1007"/>
      <c r="AY30" s="1007"/>
      <c r="AZ30" s="1077" t="s">
        <v>618</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412</v>
      </c>
      <c r="C31" s="1067"/>
      <c r="D31" s="1067"/>
      <c r="E31" s="1067"/>
      <c r="F31" s="1067"/>
      <c r="G31" s="1067"/>
      <c r="H31" s="1067"/>
      <c r="I31" s="1067"/>
      <c r="J31" s="1067"/>
      <c r="K31" s="1067"/>
      <c r="L31" s="1067"/>
      <c r="M31" s="1067"/>
      <c r="N31" s="1067"/>
      <c r="O31" s="1067"/>
      <c r="P31" s="1068"/>
      <c r="Q31" s="1074">
        <v>14383</v>
      </c>
      <c r="R31" s="1075"/>
      <c r="S31" s="1075"/>
      <c r="T31" s="1075"/>
      <c r="U31" s="1075"/>
      <c r="V31" s="1075">
        <v>13387</v>
      </c>
      <c r="W31" s="1075"/>
      <c r="X31" s="1075"/>
      <c r="Y31" s="1075"/>
      <c r="Z31" s="1075"/>
      <c r="AA31" s="1075">
        <v>996</v>
      </c>
      <c r="AB31" s="1075"/>
      <c r="AC31" s="1075"/>
      <c r="AD31" s="1075"/>
      <c r="AE31" s="1076"/>
      <c r="AF31" s="1071">
        <v>5855</v>
      </c>
      <c r="AG31" s="1072"/>
      <c r="AH31" s="1072"/>
      <c r="AI31" s="1072"/>
      <c r="AJ31" s="1073"/>
      <c r="AK31" s="1016">
        <v>1242</v>
      </c>
      <c r="AL31" s="1007"/>
      <c r="AM31" s="1007"/>
      <c r="AN31" s="1007"/>
      <c r="AO31" s="1007"/>
      <c r="AP31" s="1007">
        <v>7395</v>
      </c>
      <c r="AQ31" s="1007"/>
      <c r="AR31" s="1007"/>
      <c r="AS31" s="1007"/>
      <c r="AT31" s="1007"/>
      <c r="AU31" s="1007">
        <v>4851</v>
      </c>
      <c r="AV31" s="1007"/>
      <c r="AW31" s="1007"/>
      <c r="AX31" s="1007"/>
      <c r="AY31" s="1007"/>
      <c r="AZ31" s="1077" t="s">
        <v>618</v>
      </c>
      <c r="BA31" s="1077"/>
      <c r="BB31" s="1077"/>
      <c r="BC31" s="1077"/>
      <c r="BD31" s="1077"/>
      <c r="BE31" s="1008" t="s">
        <v>413</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414</v>
      </c>
      <c r="C32" s="1067"/>
      <c r="D32" s="1067"/>
      <c r="E32" s="1067"/>
      <c r="F32" s="1067"/>
      <c r="G32" s="1067"/>
      <c r="H32" s="1067"/>
      <c r="I32" s="1067"/>
      <c r="J32" s="1067"/>
      <c r="K32" s="1067"/>
      <c r="L32" s="1067"/>
      <c r="M32" s="1067"/>
      <c r="N32" s="1067"/>
      <c r="O32" s="1067"/>
      <c r="P32" s="1068"/>
      <c r="Q32" s="1074">
        <v>2221</v>
      </c>
      <c r="R32" s="1075"/>
      <c r="S32" s="1075"/>
      <c r="T32" s="1075"/>
      <c r="U32" s="1075"/>
      <c r="V32" s="1075">
        <v>1991</v>
      </c>
      <c r="W32" s="1075"/>
      <c r="X32" s="1075"/>
      <c r="Y32" s="1075"/>
      <c r="Z32" s="1075"/>
      <c r="AA32" s="1075">
        <v>230</v>
      </c>
      <c r="AB32" s="1075"/>
      <c r="AC32" s="1075"/>
      <c r="AD32" s="1075"/>
      <c r="AE32" s="1076"/>
      <c r="AF32" s="1071">
        <v>3721</v>
      </c>
      <c r="AG32" s="1072"/>
      <c r="AH32" s="1072"/>
      <c r="AI32" s="1072"/>
      <c r="AJ32" s="1073"/>
      <c r="AK32" s="1016">
        <v>63</v>
      </c>
      <c r="AL32" s="1007"/>
      <c r="AM32" s="1007"/>
      <c r="AN32" s="1007"/>
      <c r="AO32" s="1007"/>
      <c r="AP32" s="1007">
        <v>5961</v>
      </c>
      <c r="AQ32" s="1007"/>
      <c r="AR32" s="1007"/>
      <c r="AS32" s="1007"/>
      <c r="AT32" s="1007"/>
      <c r="AU32" s="1007">
        <v>155</v>
      </c>
      <c r="AV32" s="1007"/>
      <c r="AW32" s="1007"/>
      <c r="AX32" s="1007"/>
      <c r="AY32" s="1007"/>
      <c r="AZ32" s="1077" t="s">
        <v>618</v>
      </c>
      <c r="BA32" s="1077"/>
      <c r="BB32" s="1077"/>
      <c r="BC32" s="1077"/>
      <c r="BD32" s="1077"/>
      <c r="BE32" s="1008" t="s">
        <v>413</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415</v>
      </c>
      <c r="C33" s="1067"/>
      <c r="D33" s="1067"/>
      <c r="E33" s="1067"/>
      <c r="F33" s="1067"/>
      <c r="G33" s="1067"/>
      <c r="H33" s="1067"/>
      <c r="I33" s="1067"/>
      <c r="J33" s="1067"/>
      <c r="K33" s="1067"/>
      <c r="L33" s="1067"/>
      <c r="M33" s="1067"/>
      <c r="N33" s="1067"/>
      <c r="O33" s="1067"/>
      <c r="P33" s="1068"/>
      <c r="Q33" s="1074">
        <v>4186</v>
      </c>
      <c r="R33" s="1075"/>
      <c r="S33" s="1075"/>
      <c r="T33" s="1075"/>
      <c r="U33" s="1075"/>
      <c r="V33" s="1075">
        <v>3514</v>
      </c>
      <c r="W33" s="1075"/>
      <c r="X33" s="1075"/>
      <c r="Y33" s="1075"/>
      <c r="Z33" s="1075"/>
      <c r="AA33" s="1075">
        <v>672</v>
      </c>
      <c r="AB33" s="1075"/>
      <c r="AC33" s="1075"/>
      <c r="AD33" s="1075"/>
      <c r="AE33" s="1076"/>
      <c r="AF33" s="1071">
        <v>1032</v>
      </c>
      <c r="AG33" s="1072"/>
      <c r="AH33" s="1072"/>
      <c r="AI33" s="1072"/>
      <c r="AJ33" s="1073"/>
      <c r="AK33" s="1016">
        <v>2345</v>
      </c>
      <c r="AL33" s="1007"/>
      <c r="AM33" s="1007"/>
      <c r="AN33" s="1007"/>
      <c r="AO33" s="1007"/>
      <c r="AP33" s="1007">
        <v>33156</v>
      </c>
      <c r="AQ33" s="1007"/>
      <c r="AR33" s="1007"/>
      <c r="AS33" s="1007"/>
      <c r="AT33" s="1007"/>
      <c r="AU33" s="1007">
        <v>22944</v>
      </c>
      <c r="AV33" s="1007"/>
      <c r="AW33" s="1007"/>
      <c r="AX33" s="1007"/>
      <c r="AY33" s="1007"/>
      <c r="AZ33" s="1077" t="s">
        <v>618</v>
      </c>
      <c r="BA33" s="1077"/>
      <c r="BB33" s="1077"/>
      <c r="BC33" s="1077"/>
      <c r="BD33" s="1077"/>
      <c r="BE33" s="1008" t="s">
        <v>416</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417</v>
      </c>
      <c r="C34" s="1067"/>
      <c r="D34" s="1067"/>
      <c r="E34" s="1067"/>
      <c r="F34" s="1067"/>
      <c r="G34" s="1067"/>
      <c r="H34" s="1067"/>
      <c r="I34" s="1067"/>
      <c r="J34" s="1067"/>
      <c r="K34" s="1067"/>
      <c r="L34" s="1067"/>
      <c r="M34" s="1067"/>
      <c r="N34" s="1067"/>
      <c r="O34" s="1067"/>
      <c r="P34" s="1068"/>
      <c r="Q34" s="1074">
        <v>257</v>
      </c>
      <c r="R34" s="1075"/>
      <c r="S34" s="1075"/>
      <c r="T34" s="1075"/>
      <c r="U34" s="1075"/>
      <c r="V34" s="1075">
        <v>257</v>
      </c>
      <c r="W34" s="1075"/>
      <c r="X34" s="1075"/>
      <c r="Y34" s="1075"/>
      <c r="Z34" s="1075"/>
      <c r="AA34" s="1075" t="s">
        <v>536</v>
      </c>
      <c r="AB34" s="1075"/>
      <c r="AC34" s="1075"/>
      <c r="AD34" s="1075"/>
      <c r="AE34" s="1076"/>
      <c r="AF34" s="1071" t="s">
        <v>418</v>
      </c>
      <c r="AG34" s="1072"/>
      <c r="AH34" s="1072"/>
      <c r="AI34" s="1072"/>
      <c r="AJ34" s="1073"/>
      <c r="AK34" s="1016">
        <v>185</v>
      </c>
      <c r="AL34" s="1007"/>
      <c r="AM34" s="1007"/>
      <c r="AN34" s="1007"/>
      <c r="AO34" s="1007"/>
      <c r="AP34" s="1007">
        <v>228</v>
      </c>
      <c r="AQ34" s="1007"/>
      <c r="AR34" s="1007"/>
      <c r="AS34" s="1007"/>
      <c r="AT34" s="1007"/>
      <c r="AU34" s="1007">
        <v>223</v>
      </c>
      <c r="AV34" s="1007"/>
      <c r="AW34" s="1007"/>
      <c r="AX34" s="1007"/>
      <c r="AY34" s="1007"/>
      <c r="AZ34" s="1077" t="s">
        <v>618</v>
      </c>
      <c r="BA34" s="1077"/>
      <c r="BB34" s="1077"/>
      <c r="BC34" s="1077"/>
      <c r="BD34" s="1077"/>
      <c r="BE34" s="1008" t="s">
        <v>419</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420</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396</v>
      </c>
      <c r="B63" s="973" t="s">
        <v>421</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10787</v>
      </c>
      <c r="AG63" s="995"/>
      <c r="AH63" s="995"/>
      <c r="AI63" s="995"/>
      <c r="AJ63" s="1058"/>
      <c r="AK63" s="1059"/>
      <c r="AL63" s="999"/>
      <c r="AM63" s="999"/>
      <c r="AN63" s="999"/>
      <c r="AO63" s="999"/>
      <c r="AP63" s="995">
        <v>46752</v>
      </c>
      <c r="AQ63" s="995"/>
      <c r="AR63" s="995"/>
      <c r="AS63" s="995"/>
      <c r="AT63" s="995"/>
      <c r="AU63" s="995">
        <v>28185</v>
      </c>
      <c r="AV63" s="995"/>
      <c r="AW63" s="995"/>
      <c r="AX63" s="995"/>
      <c r="AY63" s="995"/>
      <c r="AZ63" s="1053"/>
      <c r="BA63" s="1053"/>
      <c r="BB63" s="1053"/>
      <c r="BC63" s="1053"/>
      <c r="BD63" s="1053"/>
      <c r="BE63" s="996"/>
      <c r="BF63" s="996"/>
      <c r="BG63" s="996"/>
      <c r="BH63" s="996"/>
      <c r="BI63" s="997"/>
      <c r="BJ63" s="1054" t="s">
        <v>422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424</v>
      </c>
      <c r="B66" s="1032"/>
      <c r="C66" s="1032"/>
      <c r="D66" s="1032"/>
      <c r="E66" s="1032"/>
      <c r="F66" s="1032"/>
      <c r="G66" s="1032"/>
      <c r="H66" s="1032"/>
      <c r="I66" s="1032"/>
      <c r="J66" s="1032"/>
      <c r="K66" s="1032"/>
      <c r="L66" s="1032"/>
      <c r="M66" s="1032"/>
      <c r="N66" s="1032"/>
      <c r="O66" s="1032"/>
      <c r="P66" s="1033"/>
      <c r="Q66" s="1037" t="s">
        <v>425</v>
      </c>
      <c r="R66" s="1038"/>
      <c r="S66" s="1038"/>
      <c r="T66" s="1038"/>
      <c r="U66" s="1039"/>
      <c r="V66" s="1037" t="s">
        <v>426</v>
      </c>
      <c r="W66" s="1038"/>
      <c r="X66" s="1038"/>
      <c r="Y66" s="1038"/>
      <c r="Z66" s="1039"/>
      <c r="AA66" s="1037" t="s">
        <v>427</v>
      </c>
      <c r="AB66" s="1038"/>
      <c r="AC66" s="1038"/>
      <c r="AD66" s="1038"/>
      <c r="AE66" s="1039"/>
      <c r="AF66" s="1043" t="s">
        <v>428</v>
      </c>
      <c r="AG66" s="1044"/>
      <c r="AH66" s="1044"/>
      <c r="AI66" s="1044"/>
      <c r="AJ66" s="1045"/>
      <c r="AK66" s="1037" t="s">
        <v>429</v>
      </c>
      <c r="AL66" s="1032"/>
      <c r="AM66" s="1032"/>
      <c r="AN66" s="1032"/>
      <c r="AO66" s="1033"/>
      <c r="AP66" s="1037" t="s">
        <v>430</v>
      </c>
      <c r="AQ66" s="1038"/>
      <c r="AR66" s="1038"/>
      <c r="AS66" s="1038"/>
      <c r="AT66" s="1039"/>
      <c r="AU66" s="1037" t="s">
        <v>431</v>
      </c>
      <c r="AV66" s="1038"/>
      <c r="AW66" s="1038"/>
      <c r="AX66" s="1038"/>
      <c r="AY66" s="1039"/>
      <c r="AZ66" s="1037" t="s">
        <v>383</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600</v>
      </c>
      <c r="C68" s="1022"/>
      <c r="D68" s="1022"/>
      <c r="E68" s="1022"/>
      <c r="F68" s="1022"/>
      <c r="G68" s="1022"/>
      <c r="H68" s="1022"/>
      <c r="I68" s="1022"/>
      <c r="J68" s="1022"/>
      <c r="K68" s="1022"/>
      <c r="L68" s="1022"/>
      <c r="M68" s="1022"/>
      <c r="N68" s="1022"/>
      <c r="O68" s="1022"/>
      <c r="P68" s="1023"/>
      <c r="Q68" s="1024">
        <v>551</v>
      </c>
      <c r="R68" s="1018"/>
      <c r="S68" s="1018"/>
      <c r="T68" s="1018"/>
      <c r="U68" s="1018"/>
      <c r="V68" s="1018">
        <v>534</v>
      </c>
      <c r="W68" s="1018"/>
      <c r="X68" s="1018"/>
      <c r="Y68" s="1018"/>
      <c r="Z68" s="1018"/>
      <c r="AA68" s="1018">
        <v>17</v>
      </c>
      <c r="AB68" s="1018"/>
      <c r="AC68" s="1018"/>
      <c r="AD68" s="1018"/>
      <c r="AE68" s="1018"/>
      <c r="AF68" s="1018">
        <v>16</v>
      </c>
      <c r="AG68" s="1018"/>
      <c r="AH68" s="1018"/>
      <c r="AI68" s="1018"/>
      <c r="AJ68" s="1018"/>
      <c r="AK68" s="1018">
        <v>26</v>
      </c>
      <c r="AL68" s="1018"/>
      <c r="AM68" s="1018"/>
      <c r="AN68" s="1018"/>
      <c r="AO68" s="1018"/>
      <c r="AP68" s="1018" t="s">
        <v>536</v>
      </c>
      <c r="AQ68" s="1018"/>
      <c r="AR68" s="1018"/>
      <c r="AS68" s="1018"/>
      <c r="AT68" s="1018"/>
      <c r="AU68" s="1018" t="s">
        <v>536</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601</v>
      </c>
      <c r="C69" s="1011"/>
      <c r="D69" s="1011"/>
      <c r="E69" s="1011"/>
      <c r="F69" s="1011"/>
      <c r="G69" s="1011"/>
      <c r="H69" s="1011"/>
      <c r="I69" s="1011"/>
      <c r="J69" s="1011"/>
      <c r="K69" s="1011"/>
      <c r="L69" s="1011"/>
      <c r="M69" s="1011"/>
      <c r="N69" s="1011"/>
      <c r="O69" s="1011"/>
      <c r="P69" s="1012"/>
      <c r="Q69" s="1013">
        <v>22</v>
      </c>
      <c r="R69" s="1007"/>
      <c r="S69" s="1007"/>
      <c r="T69" s="1007"/>
      <c r="U69" s="1007"/>
      <c r="V69" s="1007">
        <v>14</v>
      </c>
      <c r="W69" s="1007"/>
      <c r="X69" s="1007"/>
      <c r="Y69" s="1007"/>
      <c r="Z69" s="1007"/>
      <c r="AA69" s="1007">
        <v>8</v>
      </c>
      <c r="AB69" s="1007"/>
      <c r="AC69" s="1007"/>
      <c r="AD69" s="1007"/>
      <c r="AE69" s="1007"/>
      <c r="AF69" s="1007">
        <v>2</v>
      </c>
      <c r="AG69" s="1007"/>
      <c r="AH69" s="1007"/>
      <c r="AI69" s="1007"/>
      <c r="AJ69" s="1007"/>
      <c r="AK69" s="1007">
        <v>5</v>
      </c>
      <c r="AL69" s="1007"/>
      <c r="AM69" s="1007"/>
      <c r="AN69" s="1007"/>
      <c r="AO69" s="1007"/>
      <c r="AP69" s="1007">
        <v>1</v>
      </c>
      <c r="AQ69" s="1007"/>
      <c r="AR69" s="1007"/>
      <c r="AS69" s="1007"/>
      <c r="AT69" s="1007"/>
      <c r="AU69" s="1007" t="s">
        <v>536</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602</v>
      </c>
      <c r="C70" s="1011"/>
      <c r="D70" s="1011"/>
      <c r="E70" s="1011"/>
      <c r="F70" s="1011"/>
      <c r="G70" s="1011"/>
      <c r="H70" s="1011"/>
      <c r="I70" s="1011"/>
      <c r="J70" s="1011"/>
      <c r="K70" s="1011"/>
      <c r="L70" s="1011"/>
      <c r="M70" s="1011"/>
      <c r="N70" s="1011"/>
      <c r="O70" s="1011"/>
      <c r="P70" s="1012"/>
      <c r="Q70" s="1013" t="s">
        <v>536</v>
      </c>
      <c r="R70" s="1007"/>
      <c r="S70" s="1007"/>
      <c r="T70" s="1007"/>
      <c r="U70" s="1007"/>
      <c r="V70" s="1007" t="s">
        <v>536</v>
      </c>
      <c r="W70" s="1007"/>
      <c r="X70" s="1007"/>
      <c r="Y70" s="1007"/>
      <c r="Z70" s="1007"/>
      <c r="AA70" s="1007" t="s">
        <v>536</v>
      </c>
      <c r="AB70" s="1007"/>
      <c r="AC70" s="1007"/>
      <c r="AD70" s="1007"/>
      <c r="AE70" s="1007"/>
      <c r="AF70" s="1007" t="s">
        <v>536</v>
      </c>
      <c r="AG70" s="1007"/>
      <c r="AH70" s="1007"/>
      <c r="AI70" s="1007"/>
      <c r="AJ70" s="1007"/>
      <c r="AK70" s="1007" t="s">
        <v>536</v>
      </c>
      <c r="AL70" s="1007"/>
      <c r="AM70" s="1007"/>
      <c r="AN70" s="1007"/>
      <c r="AO70" s="1007"/>
      <c r="AP70" s="1007" t="s">
        <v>536</v>
      </c>
      <c r="AQ70" s="1007"/>
      <c r="AR70" s="1007"/>
      <c r="AS70" s="1007"/>
      <c r="AT70" s="1007"/>
      <c r="AU70" s="1007" t="s">
        <v>536</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603</v>
      </c>
      <c r="C71" s="1011"/>
      <c r="D71" s="1011"/>
      <c r="E71" s="1011"/>
      <c r="F71" s="1011"/>
      <c r="G71" s="1011"/>
      <c r="H71" s="1011"/>
      <c r="I71" s="1011"/>
      <c r="J71" s="1011"/>
      <c r="K71" s="1011"/>
      <c r="L71" s="1011"/>
      <c r="M71" s="1011"/>
      <c r="N71" s="1011"/>
      <c r="O71" s="1011"/>
      <c r="P71" s="1012"/>
      <c r="Q71" s="1013">
        <v>78</v>
      </c>
      <c r="R71" s="1007"/>
      <c r="S71" s="1007"/>
      <c r="T71" s="1007"/>
      <c r="U71" s="1007"/>
      <c r="V71" s="1007">
        <v>72</v>
      </c>
      <c r="W71" s="1007"/>
      <c r="X71" s="1007"/>
      <c r="Y71" s="1007"/>
      <c r="Z71" s="1007"/>
      <c r="AA71" s="1007">
        <v>7</v>
      </c>
      <c r="AB71" s="1007"/>
      <c r="AC71" s="1007"/>
      <c r="AD71" s="1007"/>
      <c r="AE71" s="1007"/>
      <c r="AF71" s="1007">
        <v>7</v>
      </c>
      <c r="AG71" s="1007"/>
      <c r="AH71" s="1007"/>
      <c r="AI71" s="1007"/>
      <c r="AJ71" s="1007"/>
      <c r="AK71" s="1007" t="s">
        <v>536</v>
      </c>
      <c r="AL71" s="1007"/>
      <c r="AM71" s="1007"/>
      <c r="AN71" s="1007"/>
      <c r="AO71" s="1007"/>
      <c r="AP71" s="1007" t="s">
        <v>536</v>
      </c>
      <c r="AQ71" s="1007"/>
      <c r="AR71" s="1007"/>
      <c r="AS71" s="1007"/>
      <c r="AT71" s="1007"/>
      <c r="AU71" s="1007" t="s">
        <v>536</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604</v>
      </c>
      <c r="C72" s="1011"/>
      <c r="D72" s="1011"/>
      <c r="E72" s="1011"/>
      <c r="F72" s="1011"/>
      <c r="G72" s="1011"/>
      <c r="H72" s="1011"/>
      <c r="I72" s="1011"/>
      <c r="J72" s="1011"/>
      <c r="K72" s="1011"/>
      <c r="L72" s="1011"/>
      <c r="M72" s="1011"/>
      <c r="N72" s="1011"/>
      <c r="O72" s="1011"/>
      <c r="P72" s="1012"/>
      <c r="Q72" s="1013">
        <v>176</v>
      </c>
      <c r="R72" s="1007"/>
      <c r="S72" s="1007"/>
      <c r="T72" s="1007"/>
      <c r="U72" s="1007"/>
      <c r="V72" s="1007">
        <v>163</v>
      </c>
      <c r="W72" s="1007"/>
      <c r="X72" s="1007"/>
      <c r="Y72" s="1007"/>
      <c r="Z72" s="1007"/>
      <c r="AA72" s="1007">
        <v>13</v>
      </c>
      <c r="AB72" s="1007"/>
      <c r="AC72" s="1007"/>
      <c r="AD72" s="1007"/>
      <c r="AE72" s="1007"/>
      <c r="AF72" s="1007">
        <v>13</v>
      </c>
      <c r="AG72" s="1007"/>
      <c r="AH72" s="1007"/>
      <c r="AI72" s="1007"/>
      <c r="AJ72" s="1007"/>
      <c r="AK72" s="1007" t="s">
        <v>536</v>
      </c>
      <c r="AL72" s="1007"/>
      <c r="AM72" s="1007"/>
      <c r="AN72" s="1007"/>
      <c r="AO72" s="1007"/>
      <c r="AP72" s="1007" t="s">
        <v>536</v>
      </c>
      <c r="AQ72" s="1007"/>
      <c r="AR72" s="1007"/>
      <c r="AS72" s="1007"/>
      <c r="AT72" s="1007"/>
      <c r="AU72" s="1007" t="s">
        <v>536</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605</v>
      </c>
      <c r="C73" s="1011"/>
      <c r="D73" s="1011"/>
      <c r="E73" s="1011"/>
      <c r="F73" s="1011"/>
      <c r="G73" s="1011"/>
      <c r="H73" s="1011"/>
      <c r="I73" s="1011"/>
      <c r="J73" s="1011"/>
      <c r="K73" s="1011"/>
      <c r="L73" s="1011"/>
      <c r="M73" s="1011"/>
      <c r="N73" s="1011"/>
      <c r="O73" s="1011"/>
      <c r="P73" s="1012"/>
      <c r="Q73" s="1013">
        <v>179905</v>
      </c>
      <c r="R73" s="1007"/>
      <c r="S73" s="1007"/>
      <c r="T73" s="1007"/>
      <c r="U73" s="1007"/>
      <c r="V73" s="1007">
        <v>174862</v>
      </c>
      <c r="W73" s="1007"/>
      <c r="X73" s="1007"/>
      <c r="Y73" s="1007"/>
      <c r="Z73" s="1007"/>
      <c r="AA73" s="1007">
        <v>5043</v>
      </c>
      <c r="AB73" s="1007"/>
      <c r="AC73" s="1007"/>
      <c r="AD73" s="1007"/>
      <c r="AE73" s="1007"/>
      <c r="AF73" s="1007">
        <v>5043</v>
      </c>
      <c r="AG73" s="1007"/>
      <c r="AH73" s="1007"/>
      <c r="AI73" s="1007"/>
      <c r="AJ73" s="1007"/>
      <c r="AK73" s="1007">
        <v>1191</v>
      </c>
      <c r="AL73" s="1007"/>
      <c r="AM73" s="1007"/>
      <c r="AN73" s="1007"/>
      <c r="AO73" s="1007"/>
      <c r="AP73" s="1007" t="s">
        <v>536</v>
      </c>
      <c r="AQ73" s="1007"/>
      <c r="AR73" s="1007"/>
      <c r="AS73" s="1007"/>
      <c r="AT73" s="1007"/>
      <c r="AU73" s="1007" t="s">
        <v>536</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606</v>
      </c>
      <c r="C74" s="1011"/>
      <c r="D74" s="1011"/>
      <c r="E74" s="1011"/>
      <c r="F74" s="1011"/>
      <c r="G74" s="1011"/>
      <c r="H74" s="1011"/>
      <c r="I74" s="1011"/>
      <c r="J74" s="1011"/>
      <c r="K74" s="1011"/>
      <c r="L74" s="1011"/>
      <c r="M74" s="1011"/>
      <c r="N74" s="1011"/>
      <c r="O74" s="1011"/>
      <c r="P74" s="1012"/>
      <c r="Q74" s="1013">
        <v>78</v>
      </c>
      <c r="R74" s="1007"/>
      <c r="S74" s="1007"/>
      <c r="T74" s="1007"/>
      <c r="U74" s="1007"/>
      <c r="V74" s="1007">
        <v>69</v>
      </c>
      <c r="W74" s="1007"/>
      <c r="X74" s="1007"/>
      <c r="Y74" s="1007"/>
      <c r="Z74" s="1007"/>
      <c r="AA74" s="1007">
        <v>9</v>
      </c>
      <c r="AB74" s="1007"/>
      <c r="AC74" s="1007"/>
      <c r="AD74" s="1007"/>
      <c r="AE74" s="1007"/>
      <c r="AF74" s="1007">
        <v>9</v>
      </c>
      <c r="AG74" s="1007"/>
      <c r="AH74" s="1007"/>
      <c r="AI74" s="1007"/>
      <c r="AJ74" s="1007"/>
      <c r="AK74" s="1007">
        <v>18</v>
      </c>
      <c r="AL74" s="1007"/>
      <c r="AM74" s="1007"/>
      <c r="AN74" s="1007"/>
      <c r="AO74" s="1007"/>
      <c r="AP74" s="1007" t="s">
        <v>536</v>
      </c>
      <c r="AQ74" s="1007"/>
      <c r="AR74" s="1007"/>
      <c r="AS74" s="1007"/>
      <c r="AT74" s="1007"/>
      <c r="AU74" s="1007" t="s">
        <v>536</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607</v>
      </c>
      <c r="C75" s="1011"/>
      <c r="D75" s="1011"/>
      <c r="E75" s="1011"/>
      <c r="F75" s="1011"/>
      <c r="G75" s="1011"/>
      <c r="H75" s="1011"/>
      <c r="I75" s="1011"/>
      <c r="J75" s="1011"/>
      <c r="K75" s="1011"/>
      <c r="L75" s="1011"/>
      <c r="M75" s="1011"/>
      <c r="N75" s="1011"/>
      <c r="O75" s="1011"/>
      <c r="P75" s="1012"/>
      <c r="Q75" s="1014">
        <v>34</v>
      </c>
      <c r="R75" s="1015"/>
      <c r="S75" s="1015"/>
      <c r="T75" s="1015"/>
      <c r="U75" s="1016"/>
      <c r="V75" s="1017">
        <v>29</v>
      </c>
      <c r="W75" s="1015"/>
      <c r="X75" s="1015"/>
      <c r="Y75" s="1015"/>
      <c r="Z75" s="1016"/>
      <c r="AA75" s="1017">
        <v>5</v>
      </c>
      <c r="AB75" s="1015"/>
      <c r="AC75" s="1015"/>
      <c r="AD75" s="1015"/>
      <c r="AE75" s="1016"/>
      <c r="AF75" s="1017">
        <v>5</v>
      </c>
      <c r="AG75" s="1015"/>
      <c r="AH75" s="1015"/>
      <c r="AI75" s="1015"/>
      <c r="AJ75" s="1016"/>
      <c r="AK75" s="1017" t="s">
        <v>536</v>
      </c>
      <c r="AL75" s="1015"/>
      <c r="AM75" s="1015"/>
      <c r="AN75" s="1015"/>
      <c r="AO75" s="1016"/>
      <c r="AP75" s="1017" t="s">
        <v>536</v>
      </c>
      <c r="AQ75" s="1015"/>
      <c r="AR75" s="1015"/>
      <c r="AS75" s="1015"/>
      <c r="AT75" s="1016"/>
      <c r="AU75" s="1017" t="s">
        <v>536</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608</v>
      </c>
      <c r="C76" s="1011"/>
      <c r="D76" s="1011"/>
      <c r="E76" s="1011"/>
      <c r="F76" s="1011"/>
      <c r="G76" s="1011"/>
      <c r="H76" s="1011"/>
      <c r="I76" s="1011"/>
      <c r="J76" s="1011"/>
      <c r="K76" s="1011"/>
      <c r="L76" s="1011"/>
      <c r="M76" s="1011"/>
      <c r="N76" s="1011"/>
      <c r="O76" s="1011"/>
      <c r="P76" s="1012"/>
      <c r="Q76" s="1014">
        <v>40</v>
      </c>
      <c r="R76" s="1015"/>
      <c r="S76" s="1015"/>
      <c r="T76" s="1015"/>
      <c r="U76" s="1016"/>
      <c r="V76" s="1017">
        <v>35</v>
      </c>
      <c r="W76" s="1015"/>
      <c r="X76" s="1015"/>
      <c r="Y76" s="1015"/>
      <c r="Z76" s="1016"/>
      <c r="AA76" s="1017">
        <v>5</v>
      </c>
      <c r="AB76" s="1015"/>
      <c r="AC76" s="1015"/>
      <c r="AD76" s="1015"/>
      <c r="AE76" s="1016"/>
      <c r="AF76" s="1017">
        <v>5</v>
      </c>
      <c r="AG76" s="1015"/>
      <c r="AH76" s="1015"/>
      <c r="AI76" s="1015"/>
      <c r="AJ76" s="1016"/>
      <c r="AK76" s="1017" t="s">
        <v>536</v>
      </c>
      <c r="AL76" s="1015"/>
      <c r="AM76" s="1015"/>
      <c r="AN76" s="1015"/>
      <c r="AO76" s="1016"/>
      <c r="AP76" s="1017" t="s">
        <v>536</v>
      </c>
      <c r="AQ76" s="1015"/>
      <c r="AR76" s="1015"/>
      <c r="AS76" s="1015"/>
      <c r="AT76" s="1016"/>
      <c r="AU76" s="1017" t="s">
        <v>536</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396</v>
      </c>
      <c r="B88" s="973" t="s">
        <v>432</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5100</v>
      </c>
      <c r="AG88" s="995"/>
      <c r="AH88" s="995"/>
      <c r="AI88" s="995"/>
      <c r="AJ88" s="995"/>
      <c r="AK88" s="999"/>
      <c r="AL88" s="999"/>
      <c r="AM88" s="999"/>
      <c r="AN88" s="999"/>
      <c r="AO88" s="999"/>
      <c r="AP88" s="995">
        <v>1</v>
      </c>
      <c r="AQ88" s="995"/>
      <c r="AR88" s="995"/>
      <c r="AS88" s="995"/>
      <c r="AT88" s="995"/>
      <c r="AU88" s="995" t="s">
        <v>536</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73" t="s">
        <v>433</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263</v>
      </c>
      <c r="CS102" s="989"/>
      <c r="CT102" s="989"/>
      <c r="CU102" s="989"/>
      <c r="CV102" s="990"/>
      <c r="CW102" s="988">
        <v>13</v>
      </c>
      <c r="CX102" s="989"/>
      <c r="CY102" s="989"/>
      <c r="CZ102" s="989"/>
      <c r="DA102" s="990"/>
      <c r="DB102" s="988">
        <v>27</v>
      </c>
      <c r="DC102" s="989"/>
      <c r="DD102" s="989"/>
      <c r="DE102" s="989"/>
      <c r="DF102" s="990"/>
      <c r="DG102" s="988" t="s">
        <v>536</v>
      </c>
      <c r="DH102" s="989"/>
      <c r="DI102" s="989"/>
      <c r="DJ102" s="989"/>
      <c r="DK102" s="990"/>
      <c r="DL102" s="988" t="s">
        <v>536</v>
      </c>
      <c r="DM102" s="989"/>
      <c r="DN102" s="989"/>
      <c r="DO102" s="989"/>
      <c r="DP102" s="990"/>
      <c r="DQ102" s="988" t="s">
        <v>536</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434</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435</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438</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439</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440</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441</v>
      </c>
      <c r="AB109" s="932"/>
      <c r="AC109" s="932"/>
      <c r="AD109" s="932"/>
      <c r="AE109" s="933"/>
      <c r="AF109" s="934" t="s">
        <v>442</v>
      </c>
      <c r="AG109" s="932"/>
      <c r="AH109" s="932"/>
      <c r="AI109" s="932"/>
      <c r="AJ109" s="933"/>
      <c r="AK109" s="934" t="s">
        <v>313</v>
      </c>
      <c r="AL109" s="932"/>
      <c r="AM109" s="932"/>
      <c r="AN109" s="932"/>
      <c r="AO109" s="933"/>
      <c r="AP109" s="934" t="s">
        <v>443</v>
      </c>
      <c r="AQ109" s="932"/>
      <c r="AR109" s="932"/>
      <c r="AS109" s="932"/>
      <c r="AT109" s="965"/>
      <c r="AU109" s="931" t="s">
        <v>440</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441</v>
      </c>
      <c r="BR109" s="932"/>
      <c r="BS109" s="932"/>
      <c r="BT109" s="932"/>
      <c r="BU109" s="933"/>
      <c r="BV109" s="934" t="s">
        <v>442</v>
      </c>
      <c r="BW109" s="932"/>
      <c r="BX109" s="932"/>
      <c r="BY109" s="932"/>
      <c r="BZ109" s="933"/>
      <c r="CA109" s="934" t="s">
        <v>313</v>
      </c>
      <c r="CB109" s="932"/>
      <c r="CC109" s="932"/>
      <c r="CD109" s="932"/>
      <c r="CE109" s="933"/>
      <c r="CF109" s="972" t="s">
        <v>443</v>
      </c>
      <c r="CG109" s="972"/>
      <c r="CH109" s="972"/>
      <c r="CI109" s="972"/>
      <c r="CJ109" s="972"/>
      <c r="CK109" s="934" t="s">
        <v>444</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441</v>
      </c>
      <c r="DH109" s="932"/>
      <c r="DI109" s="932"/>
      <c r="DJ109" s="932"/>
      <c r="DK109" s="933"/>
      <c r="DL109" s="934" t="s">
        <v>442</v>
      </c>
      <c r="DM109" s="932"/>
      <c r="DN109" s="932"/>
      <c r="DO109" s="932"/>
      <c r="DP109" s="933"/>
      <c r="DQ109" s="934" t="s">
        <v>313</v>
      </c>
      <c r="DR109" s="932"/>
      <c r="DS109" s="932"/>
      <c r="DT109" s="932"/>
      <c r="DU109" s="933"/>
      <c r="DV109" s="934" t="s">
        <v>443</v>
      </c>
      <c r="DW109" s="932"/>
      <c r="DX109" s="932"/>
      <c r="DY109" s="932"/>
      <c r="DZ109" s="965"/>
    </row>
    <row r="110" spans="1:131" s="230" customFormat="1" ht="26.25" customHeight="1" x14ac:dyDescent="0.15">
      <c r="A110" s="843" t="s">
        <v>445</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3491419</v>
      </c>
      <c r="AB110" s="925"/>
      <c r="AC110" s="925"/>
      <c r="AD110" s="925"/>
      <c r="AE110" s="926"/>
      <c r="AF110" s="927">
        <v>3686730</v>
      </c>
      <c r="AG110" s="925"/>
      <c r="AH110" s="925"/>
      <c r="AI110" s="925"/>
      <c r="AJ110" s="926"/>
      <c r="AK110" s="927">
        <v>3882515</v>
      </c>
      <c r="AL110" s="925"/>
      <c r="AM110" s="925"/>
      <c r="AN110" s="925"/>
      <c r="AO110" s="926"/>
      <c r="AP110" s="928">
        <v>17.7</v>
      </c>
      <c r="AQ110" s="929"/>
      <c r="AR110" s="929"/>
      <c r="AS110" s="929"/>
      <c r="AT110" s="930"/>
      <c r="AU110" s="966" t="s">
        <v>75</v>
      </c>
      <c r="AV110" s="967"/>
      <c r="AW110" s="967"/>
      <c r="AX110" s="967"/>
      <c r="AY110" s="967"/>
      <c r="AZ110" s="896" t="s">
        <v>446</v>
      </c>
      <c r="BA110" s="844"/>
      <c r="BB110" s="844"/>
      <c r="BC110" s="844"/>
      <c r="BD110" s="844"/>
      <c r="BE110" s="844"/>
      <c r="BF110" s="844"/>
      <c r="BG110" s="844"/>
      <c r="BH110" s="844"/>
      <c r="BI110" s="844"/>
      <c r="BJ110" s="844"/>
      <c r="BK110" s="844"/>
      <c r="BL110" s="844"/>
      <c r="BM110" s="844"/>
      <c r="BN110" s="844"/>
      <c r="BO110" s="844"/>
      <c r="BP110" s="845"/>
      <c r="BQ110" s="897">
        <v>47728039</v>
      </c>
      <c r="BR110" s="878"/>
      <c r="BS110" s="878"/>
      <c r="BT110" s="878"/>
      <c r="BU110" s="878"/>
      <c r="BV110" s="878">
        <v>51504279</v>
      </c>
      <c r="BW110" s="878"/>
      <c r="BX110" s="878"/>
      <c r="BY110" s="878"/>
      <c r="BZ110" s="878"/>
      <c r="CA110" s="878">
        <v>53707806</v>
      </c>
      <c r="CB110" s="878"/>
      <c r="CC110" s="878"/>
      <c r="CD110" s="878"/>
      <c r="CE110" s="878"/>
      <c r="CF110" s="902">
        <v>245</v>
      </c>
      <c r="CG110" s="903"/>
      <c r="CH110" s="903"/>
      <c r="CI110" s="903"/>
      <c r="CJ110" s="903"/>
      <c r="CK110" s="962" t="s">
        <v>447</v>
      </c>
      <c r="CL110" s="855"/>
      <c r="CM110" s="896" t="s">
        <v>448</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422</v>
      </c>
      <c r="DH110" s="878"/>
      <c r="DI110" s="878"/>
      <c r="DJ110" s="878"/>
      <c r="DK110" s="878"/>
      <c r="DL110" s="878" t="s">
        <v>422</v>
      </c>
      <c r="DM110" s="878"/>
      <c r="DN110" s="878"/>
      <c r="DO110" s="878"/>
      <c r="DP110" s="878"/>
      <c r="DQ110" s="878" t="s">
        <v>449</v>
      </c>
      <c r="DR110" s="878"/>
      <c r="DS110" s="878"/>
      <c r="DT110" s="878"/>
      <c r="DU110" s="878"/>
      <c r="DV110" s="879" t="s">
        <v>422</v>
      </c>
      <c r="DW110" s="879"/>
      <c r="DX110" s="879"/>
      <c r="DY110" s="879"/>
      <c r="DZ110" s="880"/>
    </row>
    <row r="111" spans="1:131" s="230" customFormat="1" ht="26.25" customHeight="1" x14ac:dyDescent="0.15">
      <c r="A111" s="810" t="s">
        <v>450</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451</v>
      </c>
      <c r="AB111" s="955"/>
      <c r="AC111" s="955"/>
      <c r="AD111" s="955"/>
      <c r="AE111" s="956"/>
      <c r="AF111" s="957" t="s">
        <v>422</v>
      </c>
      <c r="AG111" s="955"/>
      <c r="AH111" s="955"/>
      <c r="AI111" s="955"/>
      <c r="AJ111" s="956"/>
      <c r="AK111" s="957" t="s">
        <v>422</v>
      </c>
      <c r="AL111" s="955"/>
      <c r="AM111" s="955"/>
      <c r="AN111" s="955"/>
      <c r="AO111" s="956"/>
      <c r="AP111" s="958" t="s">
        <v>451</v>
      </c>
      <c r="AQ111" s="959"/>
      <c r="AR111" s="959"/>
      <c r="AS111" s="959"/>
      <c r="AT111" s="960"/>
      <c r="AU111" s="968"/>
      <c r="AV111" s="969"/>
      <c r="AW111" s="969"/>
      <c r="AX111" s="969"/>
      <c r="AY111" s="969"/>
      <c r="AZ111" s="851" t="s">
        <v>452</v>
      </c>
      <c r="BA111" s="788"/>
      <c r="BB111" s="788"/>
      <c r="BC111" s="788"/>
      <c r="BD111" s="788"/>
      <c r="BE111" s="788"/>
      <c r="BF111" s="788"/>
      <c r="BG111" s="788"/>
      <c r="BH111" s="788"/>
      <c r="BI111" s="788"/>
      <c r="BJ111" s="788"/>
      <c r="BK111" s="788"/>
      <c r="BL111" s="788"/>
      <c r="BM111" s="788"/>
      <c r="BN111" s="788"/>
      <c r="BO111" s="788"/>
      <c r="BP111" s="789"/>
      <c r="BQ111" s="852">
        <v>1828</v>
      </c>
      <c r="BR111" s="853"/>
      <c r="BS111" s="853"/>
      <c r="BT111" s="853"/>
      <c r="BU111" s="853"/>
      <c r="BV111" s="853" t="s">
        <v>422</v>
      </c>
      <c r="BW111" s="853"/>
      <c r="BX111" s="853"/>
      <c r="BY111" s="853"/>
      <c r="BZ111" s="853"/>
      <c r="CA111" s="853" t="s">
        <v>422</v>
      </c>
      <c r="CB111" s="853"/>
      <c r="CC111" s="853"/>
      <c r="CD111" s="853"/>
      <c r="CE111" s="853"/>
      <c r="CF111" s="911" t="s">
        <v>422</v>
      </c>
      <c r="CG111" s="912"/>
      <c r="CH111" s="912"/>
      <c r="CI111" s="912"/>
      <c r="CJ111" s="912"/>
      <c r="CK111" s="963"/>
      <c r="CL111" s="857"/>
      <c r="CM111" s="851" t="s">
        <v>453</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422</v>
      </c>
      <c r="DH111" s="853"/>
      <c r="DI111" s="853"/>
      <c r="DJ111" s="853"/>
      <c r="DK111" s="853"/>
      <c r="DL111" s="853" t="s">
        <v>418</v>
      </c>
      <c r="DM111" s="853"/>
      <c r="DN111" s="853"/>
      <c r="DO111" s="853"/>
      <c r="DP111" s="853"/>
      <c r="DQ111" s="853" t="s">
        <v>398</v>
      </c>
      <c r="DR111" s="853"/>
      <c r="DS111" s="853"/>
      <c r="DT111" s="853"/>
      <c r="DU111" s="853"/>
      <c r="DV111" s="830" t="s">
        <v>422</v>
      </c>
      <c r="DW111" s="830"/>
      <c r="DX111" s="830"/>
      <c r="DY111" s="830"/>
      <c r="DZ111" s="831"/>
    </row>
    <row r="112" spans="1:131" s="230" customFormat="1" ht="26.25" customHeight="1" x14ac:dyDescent="0.15">
      <c r="A112" s="948" t="s">
        <v>454</v>
      </c>
      <c r="B112" s="949"/>
      <c r="C112" s="788" t="s">
        <v>455</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418</v>
      </c>
      <c r="AB112" s="816"/>
      <c r="AC112" s="816"/>
      <c r="AD112" s="816"/>
      <c r="AE112" s="817"/>
      <c r="AF112" s="818" t="s">
        <v>418</v>
      </c>
      <c r="AG112" s="816"/>
      <c r="AH112" s="816"/>
      <c r="AI112" s="816"/>
      <c r="AJ112" s="817"/>
      <c r="AK112" s="818" t="s">
        <v>422</v>
      </c>
      <c r="AL112" s="816"/>
      <c r="AM112" s="816"/>
      <c r="AN112" s="816"/>
      <c r="AO112" s="817"/>
      <c r="AP112" s="860" t="s">
        <v>418</v>
      </c>
      <c r="AQ112" s="861"/>
      <c r="AR112" s="861"/>
      <c r="AS112" s="861"/>
      <c r="AT112" s="862"/>
      <c r="AU112" s="968"/>
      <c r="AV112" s="969"/>
      <c r="AW112" s="969"/>
      <c r="AX112" s="969"/>
      <c r="AY112" s="969"/>
      <c r="AZ112" s="851" t="s">
        <v>456</v>
      </c>
      <c r="BA112" s="788"/>
      <c r="BB112" s="788"/>
      <c r="BC112" s="788"/>
      <c r="BD112" s="788"/>
      <c r="BE112" s="788"/>
      <c r="BF112" s="788"/>
      <c r="BG112" s="788"/>
      <c r="BH112" s="788"/>
      <c r="BI112" s="788"/>
      <c r="BJ112" s="788"/>
      <c r="BK112" s="788"/>
      <c r="BL112" s="788"/>
      <c r="BM112" s="788"/>
      <c r="BN112" s="788"/>
      <c r="BO112" s="788"/>
      <c r="BP112" s="789"/>
      <c r="BQ112" s="852">
        <v>32505374</v>
      </c>
      <c r="BR112" s="853"/>
      <c r="BS112" s="853"/>
      <c r="BT112" s="853"/>
      <c r="BU112" s="853"/>
      <c r="BV112" s="853">
        <v>28997993</v>
      </c>
      <c r="BW112" s="853"/>
      <c r="BX112" s="853"/>
      <c r="BY112" s="853"/>
      <c r="BZ112" s="853"/>
      <c r="CA112" s="853">
        <v>28184866</v>
      </c>
      <c r="CB112" s="853"/>
      <c r="CC112" s="853"/>
      <c r="CD112" s="853"/>
      <c r="CE112" s="853"/>
      <c r="CF112" s="911">
        <v>128.5</v>
      </c>
      <c r="CG112" s="912"/>
      <c r="CH112" s="912"/>
      <c r="CI112" s="912"/>
      <c r="CJ112" s="912"/>
      <c r="CK112" s="963"/>
      <c r="CL112" s="857"/>
      <c r="CM112" s="851" t="s">
        <v>457</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418</v>
      </c>
      <c r="DH112" s="853"/>
      <c r="DI112" s="853"/>
      <c r="DJ112" s="853"/>
      <c r="DK112" s="853"/>
      <c r="DL112" s="853" t="s">
        <v>418</v>
      </c>
      <c r="DM112" s="853"/>
      <c r="DN112" s="853"/>
      <c r="DO112" s="853"/>
      <c r="DP112" s="853"/>
      <c r="DQ112" s="853" t="s">
        <v>418</v>
      </c>
      <c r="DR112" s="853"/>
      <c r="DS112" s="853"/>
      <c r="DT112" s="853"/>
      <c r="DU112" s="853"/>
      <c r="DV112" s="830" t="s">
        <v>418</v>
      </c>
      <c r="DW112" s="830"/>
      <c r="DX112" s="830"/>
      <c r="DY112" s="830"/>
      <c r="DZ112" s="831"/>
    </row>
    <row r="113" spans="1:130" s="230" customFormat="1" ht="26.25" customHeight="1" x14ac:dyDescent="0.15">
      <c r="A113" s="950"/>
      <c r="B113" s="951"/>
      <c r="C113" s="788" t="s">
        <v>458</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2937724</v>
      </c>
      <c r="AB113" s="955"/>
      <c r="AC113" s="955"/>
      <c r="AD113" s="955"/>
      <c r="AE113" s="956"/>
      <c r="AF113" s="957">
        <v>2752746</v>
      </c>
      <c r="AG113" s="955"/>
      <c r="AH113" s="955"/>
      <c r="AI113" s="955"/>
      <c r="AJ113" s="956"/>
      <c r="AK113" s="957">
        <v>2918423</v>
      </c>
      <c r="AL113" s="955"/>
      <c r="AM113" s="955"/>
      <c r="AN113" s="955"/>
      <c r="AO113" s="956"/>
      <c r="AP113" s="958">
        <v>13.3</v>
      </c>
      <c r="AQ113" s="959"/>
      <c r="AR113" s="959"/>
      <c r="AS113" s="959"/>
      <c r="AT113" s="960"/>
      <c r="AU113" s="968"/>
      <c r="AV113" s="969"/>
      <c r="AW113" s="969"/>
      <c r="AX113" s="969"/>
      <c r="AY113" s="969"/>
      <c r="AZ113" s="851" t="s">
        <v>459</v>
      </c>
      <c r="BA113" s="788"/>
      <c r="BB113" s="788"/>
      <c r="BC113" s="788"/>
      <c r="BD113" s="788"/>
      <c r="BE113" s="788"/>
      <c r="BF113" s="788"/>
      <c r="BG113" s="788"/>
      <c r="BH113" s="788"/>
      <c r="BI113" s="788"/>
      <c r="BJ113" s="788"/>
      <c r="BK113" s="788"/>
      <c r="BL113" s="788"/>
      <c r="BM113" s="788"/>
      <c r="BN113" s="788"/>
      <c r="BO113" s="788"/>
      <c r="BP113" s="789"/>
      <c r="BQ113" s="852">
        <v>1176</v>
      </c>
      <c r="BR113" s="853"/>
      <c r="BS113" s="853"/>
      <c r="BT113" s="853"/>
      <c r="BU113" s="853"/>
      <c r="BV113" s="853">
        <v>558</v>
      </c>
      <c r="BW113" s="853"/>
      <c r="BX113" s="853"/>
      <c r="BY113" s="853"/>
      <c r="BZ113" s="853"/>
      <c r="CA113" s="853">
        <v>280</v>
      </c>
      <c r="CB113" s="853"/>
      <c r="CC113" s="853"/>
      <c r="CD113" s="853"/>
      <c r="CE113" s="853"/>
      <c r="CF113" s="911">
        <v>0</v>
      </c>
      <c r="CG113" s="912"/>
      <c r="CH113" s="912"/>
      <c r="CI113" s="912"/>
      <c r="CJ113" s="912"/>
      <c r="CK113" s="963"/>
      <c r="CL113" s="857"/>
      <c r="CM113" s="851" t="s">
        <v>460</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398</v>
      </c>
      <c r="DH113" s="816"/>
      <c r="DI113" s="816"/>
      <c r="DJ113" s="816"/>
      <c r="DK113" s="817"/>
      <c r="DL113" s="818" t="s">
        <v>461</v>
      </c>
      <c r="DM113" s="816"/>
      <c r="DN113" s="816"/>
      <c r="DO113" s="816"/>
      <c r="DP113" s="817"/>
      <c r="DQ113" s="818" t="s">
        <v>418</v>
      </c>
      <c r="DR113" s="816"/>
      <c r="DS113" s="816"/>
      <c r="DT113" s="816"/>
      <c r="DU113" s="817"/>
      <c r="DV113" s="860" t="s">
        <v>418</v>
      </c>
      <c r="DW113" s="861"/>
      <c r="DX113" s="861"/>
      <c r="DY113" s="861"/>
      <c r="DZ113" s="862"/>
    </row>
    <row r="114" spans="1:130" s="230" customFormat="1" ht="26.25" customHeight="1" x14ac:dyDescent="0.15">
      <c r="A114" s="950"/>
      <c r="B114" s="951"/>
      <c r="C114" s="788" t="s">
        <v>462</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910</v>
      </c>
      <c r="AB114" s="816"/>
      <c r="AC114" s="816"/>
      <c r="AD114" s="816"/>
      <c r="AE114" s="817"/>
      <c r="AF114" s="818">
        <v>403</v>
      </c>
      <c r="AG114" s="816"/>
      <c r="AH114" s="816"/>
      <c r="AI114" s="816"/>
      <c r="AJ114" s="817"/>
      <c r="AK114" s="818">
        <v>358</v>
      </c>
      <c r="AL114" s="816"/>
      <c r="AM114" s="816"/>
      <c r="AN114" s="816"/>
      <c r="AO114" s="817"/>
      <c r="AP114" s="860">
        <v>0</v>
      </c>
      <c r="AQ114" s="861"/>
      <c r="AR114" s="861"/>
      <c r="AS114" s="861"/>
      <c r="AT114" s="862"/>
      <c r="AU114" s="968"/>
      <c r="AV114" s="969"/>
      <c r="AW114" s="969"/>
      <c r="AX114" s="969"/>
      <c r="AY114" s="969"/>
      <c r="AZ114" s="851" t="s">
        <v>463</v>
      </c>
      <c r="BA114" s="788"/>
      <c r="BB114" s="788"/>
      <c r="BC114" s="788"/>
      <c r="BD114" s="788"/>
      <c r="BE114" s="788"/>
      <c r="BF114" s="788"/>
      <c r="BG114" s="788"/>
      <c r="BH114" s="788"/>
      <c r="BI114" s="788"/>
      <c r="BJ114" s="788"/>
      <c r="BK114" s="788"/>
      <c r="BL114" s="788"/>
      <c r="BM114" s="788"/>
      <c r="BN114" s="788"/>
      <c r="BO114" s="788"/>
      <c r="BP114" s="789"/>
      <c r="BQ114" s="852">
        <v>5004565</v>
      </c>
      <c r="BR114" s="853"/>
      <c r="BS114" s="853"/>
      <c r="BT114" s="853"/>
      <c r="BU114" s="853"/>
      <c r="BV114" s="853">
        <v>4979254</v>
      </c>
      <c r="BW114" s="853"/>
      <c r="BX114" s="853"/>
      <c r="BY114" s="853"/>
      <c r="BZ114" s="853"/>
      <c r="CA114" s="853">
        <v>5003635</v>
      </c>
      <c r="CB114" s="853"/>
      <c r="CC114" s="853"/>
      <c r="CD114" s="853"/>
      <c r="CE114" s="853"/>
      <c r="CF114" s="911">
        <v>22.8</v>
      </c>
      <c r="CG114" s="912"/>
      <c r="CH114" s="912"/>
      <c r="CI114" s="912"/>
      <c r="CJ114" s="912"/>
      <c r="CK114" s="963"/>
      <c r="CL114" s="857"/>
      <c r="CM114" s="851" t="s">
        <v>464</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418</v>
      </c>
      <c r="DH114" s="816"/>
      <c r="DI114" s="816"/>
      <c r="DJ114" s="816"/>
      <c r="DK114" s="817"/>
      <c r="DL114" s="818" t="s">
        <v>418</v>
      </c>
      <c r="DM114" s="816"/>
      <c r="DN114" s="816"/>
      <c r="DO114" s="816"/>
      <c r="DP114" s="817"/>
      <c r="DQ114" s="818" t="s">
        <v>418</v>
      </c>
      <c r="DR114" s="816"/>
      <c r="DS114" s="816"/>
      <c r="DT114" s="816"/>
      <c r="DU114" s="817"/>
      <c r="DV114" s="860" t="s">
        <v>418</v>
      </c>
      <c r="DW114" s="861"/>
      <c r="DX114" s="861"/>
      <c r="DY114" s="861"/>
      <c r="DZ114" s="862"/>
    </row>
    <row r="115" spans="1:130" s="230" customFormat="1" ht="26.25" customHeight="1" x14ac:dyDescent="0.15">
      <c r="A115" s="950"/>
      <c r="B115" s="951"/>
      <c r="C115" s="788" t="s">
        <v>465</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1828</v>
      </c>
      <c r="AB115" s="955"/>
      <c r="AC115" s="955"/>
      <c r="AD115" s="955"/>
      <c r="AE115" s="956"/>
      <c r="AF115" s="957">
        <v>1827</v>
      </c>
      <c r="AG115" s="955"/>
      <c r="AH115" s="955"/>
      <c r="AI115" s="955"/>
      <c r="AJ115" s="956"/>
      <c r="AK115" s="957" t="s">
        <v>418</v>
      </c>
      <c r="AL115" s="955"/>
      <c r="AM115" s="955"/>
      <c r="AN115" s="955"/>
      <c r="AO115" s="956"/>
      <c r="AP115" s="958" t="s">
        <v>418</v>
      </c>
      <c r="AQ115" s="959"/>
      <c r="AR115" s="959"/>
      <c r="AS115" s="959"/>
      <c r="AT115" s="960"/>
      <c r="AU115" s="968"/>
      <c r="AV115" s="969"/>
      <c r="AW115" s="969"/>
      <c r="AX115" s="969"/>
      <c r="AY115" s="969"/>
      <c r="AZ115" s="851" t="s">
        <v>466</v>
      </c>
      <c r="BA115" s="788"/>
      <c r="BB115" s="788"/>
      <c r="BC115" s="788"/>
      <c r="BD115" s="788"/>
      <c r="BE115" s="788"/>
      <c r="BF115" s="788"/>
      <c r="BG115" s="788"/>
      <c r="BH115" s="788"/>
      <c r="BI115" s="788"/>
      <c r="BJ115" s="788"/>
      <c r="BK115" s="788"/>
      <c r="BL115" s="788"/>
      <c r="BM115" s="788"/>
      <c r="BN115" s="788"/>
      <c r="BO115" s="788"/>
      <c r="BP115" s="789"/>
      <c r="BQ115" s="852" t="s">
        <v>422</v>
      </c>
      <c r="BR115" s="853"/>
      <c r="BS115" s="853"/>
      <c r="BT115" s="853"/>
      <c r="BU115" s="853"/>
      <c r="BV115" s="853" t="s">
        <v>398</v>
      </c>
      <c r="BW115" s="853"/>
      <c r="BX115" s="853"/>
      <c r="BY115" s="853"/>
      <c r="BZ115" s="853"/>
      <c r="CA115" s="853" t="s">
        <v>418</v>
      </c>
      <c r="CB115" s="853"/>
      <c r="CC115" s="853"/>
      <c r="CD115" s="853"/>
      <c r="CE115" s="853"/>
      <c r="CF115" s="911" t="s">
        <v>418</v>
      </c>
      <c r="CG115" s="912"/>
      <c r="CH115" s="912"/>
      <c r="CI115" s="912"/>
      <c r="CJ115" s="912"/>
      <c r="CK115" s="963"/>
      <c r="CL115" s="857"/>
      <c r="CM115" s="851" t="s">
        <v>467</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418</v>
      </c>
      <c r="DH115" s="816"/>
      <c r="DI115" s="816"/>
      <c r="DJ115" s="816"/>
      <c r="DK115" s="817"/>
      <c r="DL115" s="818" t="s">
        <v>418</v>
      </c>
      <c r="DM115" s="816"/>
      <c r="DN115" s="816"/>
      <c r="DO115" s="816"/>
      <c r="DP115" s="817"/>
      <c r="DQ115" s="818" t="s">
        <v>418</v>
      </c>
      <c r="DR115" s="816"/>
      <c r="DS115" s="816"/>
      <c r="DT115" s="816"/>
      <c r="DU115" s="817"/>
      <c r="DV115" s="860" t="s">
        <v>418</v>
      </c>
      <c r="DW115" s="861"/>
      <c r="DX115" s="861"/>
      <c r="DY115" s="861"/>
      <c r="DZ115" s="862"/>
    </row>
    <row r="116" spans="1:130" s="230" customFormat="1" ht="26.25" customHeight="1" x14ac:dyDescent="0.15">
      <c r="A116" s="952"/>
      <c r="B116" s="953"/>
      <c r="C116" s="875" t="s">
        <v>468</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3651</v>
      </c>
      <c r="AB116" s="816"/>
      <c r="AC116" s="816"/>
      <c r="AD116" s="816"/>
      <c r="AE116" s="817"/>
      <c r="AF116" s="818" t="s">
        <v>418</v>
      </c>
      <c r="AG116" s="816"/>
      <c r="AH116" s="816"/>
      <c r="AI116" s="816"/>
      <c r="AJ116" s="817"/>
      <c r="AK116" s="818" t="s">
        <v>418</v>
      </c>
      <c r="AL116" s="816"/>
      <c r="AM116" s="816"/>
      <c r="AN116" s="816"/>
      <c r="AO116" s="817"/>
      <c r="AP116" s="860" t="s">
        <v>418</v>
      </c>
      <c r="AQ116" s="861"/>
      <c r="AR116" s="861"/>
      <c r="AS116" s="861"/>
      <c r="AT116" s="862"/>
      <c r="AU116" s="968"/>
      <c r="AV116" s="969"/>
      <c r="AW116" s="969"/>
      <c r="AX116" s="969"/>
      <c r="AY116" s="969"/>
      <c r="AZ116" s="945" t="s">
        <v>469</v>
      </c>
      <c r="BA116" s="946"/>
      <c r="BB116" s="946"/>
      <c r="BC116" s="946"/>
      <c r="BD116" s="946"/>
      <c r="BE116" s="946"/>
      <c r="BF116" s="946"/>
      <c r="BG116" s="946"/>
      <c r="BH116" s="946"/>
      <c r="BI116" s="946"/>
      <c r="BJ116" s="946"/>
      <c r="BK116" s="946"/>
      <c r="BL116" s="946"/>
      <c r="BM116" s="946"/>
      <c r="BN116" s="946"/>
      <c r="BO116" s="946"/>
      <c r="BP116" s="947"/>
      <c r="BQ116" s="852" t="s">
        <v>418</v>
      </c>
      <c r="BR116" s="853"/>
      <c r="BS116" s="853"/>
      <c r="BT116" s="853"/>
      <c r="BU116" s="853"/>
      <c r="BV116" s="853" t="s">
        <v>398</v>
      </c>
      <c r="BW116" s="853"/>
      <c r="BX116" s="853"/>
      <c r="BY116" s="853"/>
      <c r="BZ116" s="853"/>
      <c r="CA116" s="853" t="s">
        <v>418</v>
      </c>
      <c r="CB116" s="853"/>
      <c r="CC116" s="853"/>
      <c r="CD116" s="853"/>
      <c r="CE116" s="853"/>
      <c r="CF116" s="911" t="s">
        <v>418</v>
      </c>
      <c r="CG116" s="912"/>
      <c r="CH116" s="912"/>
      <c r="CI116" s="912"/>
      <c r="CJ116" s="912"/>
      <c r="CK116" s="963"/>
      <c r="CL116" s="857"/>
      <c r="CM116" s="851" t="s">
        <v>470</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v>1828</v>
      </c>
      <c r="DH116" s="816"/>
      <c r="DI116" s="816"/>
      <c r="DJ116" s="816"/>
      <c r="DK116" s="817"/>
      <c r="DL116" s="818" t="s">
        <v>418</v>
      </c>
      <c r="DM116" s="816"/>
      <c r="DN116" s="816"/>
      <c r="DO116" s="816"/>
      <c r="DP116" s="817"/>
      <c r="DQ116" s="818" t="s">
        <v>418</v>
      </c>
      <c r="DR116" s="816"/>
      <c r="DS116" s="816"/>
      <c r="DT116" s="816"/>
      <c r="DU116" s="817"/>
      <c r="DV116" s="860" t="s">
        <v>418</v>
      </c>
      <c r="DW116" s="861"/>
      <c r="DX116" s="861"/>
      <c r="DY116" s="861"/>
      <c r="DZ116" s="862"/>
    </row>
    <row r="117" spans="1:130" s="230" customFormat="1" ht="26.25" customHeight="1" x14ac:dyDescent="0.15">
      <c r="A117" s="93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471</v>
      </c>
      <c r="Z117" s="933"/>
      <c r="AA117" s="938">
        <v>6435532</v>
      </c>
      <c r="AB117" s="939"/>
      <c r="AC117" s="939"/>
      <c r="AD117" s="939"/>
      <c r="AE117" s="940"/>
      <c r="AF117" s="941">
        <v>6441706</v>
      </c>
      <c r="AG117" s="939"/>
      <c r="AH117" s="939"/>
      <c r="AI117" s="939"/>
      <c r="AJ117" s="940"/>
      <c r="AK117" s="941">
        <v>6801296</v>
      </c>
      <c r="AL117" s="939"/>
      <c r="AM117" s="939"/>
      <c r="AN117" s="939"/>
      <c r="AO117" s="940"/>
      <c r="AP117" s="942"/>
      <c r="AQ117" s="943"/>
      <c r="AR117" s="943"/>
      <c r="AS117" s="943"/>
      <c r="AT117" s="944"/>
      <c r="AU117" s="968"/>
      <c r="AV117" s="969"/>
      <c r="AW117" s="969"/>
      <c r="AX117" s="969"/>
      <c r="AY117" s="969"/>
      <c r="AZ117" s="899" t="s">
        <v>472</v>
      </c>
      <c r="BA117" s="900"/>
      <c r="BB117" s="900"/>
      <c r="BC117" s="900"/>
      <c r="BD117" s="900"/>
      <c r="BE117" s="900"/>
      <c r="BF117" s="900"/>
      <c r="BG117" s="900"/>
      <c r="BH117" s="900"/>
      <c r="BI117" s="900"/>
      <c r="BJ117" s="900"/>
      <c r="BK117" s="900"/>
      <c r="BL117" s="900"/>
      <c r="BM117" s="900"/>
      <c r="BN117" s="900"/>
      <c r="BO117" s="900"/>
      <c r="BP117" s="901"/>
      <c r="BQ117" s="852" t="s">
        <v>473</v>
      </c>
      <c r="BR117" s="853"/>
      <c r="BS117" s="853"/>
      <c r="BT117" s="853"/>
      <c r="BU117" s="853"/>
      <c r="BV117" s="853" t="s">
        <v>130</v>
      </c>
      <c r="BW117" s="853"/>
      <c r="BX117" s="853"/>
      <c r="BY117" s="853"/>
      <c r="BZ117" s="853"/>
      <c r="CA117" s="853" t="s">
        <v>474</v>
      </c>
      <c r="CB117" s="853"/>
      <c r="CC117" s="853"/>
      <c r="CD117" s="853"/>
      <c r="CE117" s="853"/>
      <c r="CF117" s="911" t="s">
        <v>475</v>
      </c>
      <c r="CG117" s="912"/>
      <c r="CH117" s="912"/>
      <c r="CI117" s="912"/>
      <c r="CJ117" s="912"/>
      <c r="CK117" s="963"/>
      <c r="CL117" s="857"/>
      <c r="CM117" s="851" t="s">
        <v>476</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418</v>
      </c>
      <c r="DH117" s="816"/>
      <c r="DI117" s="816"/>
      <c r="DJ117" s="816"/>
      <c r="DK117" s="817"/>
      <c r="DL117" s="818" t="s">
        <v>477</v>
      </c>
      <c r="DM117" s="816"/>
      <c r="DN117" s="816"/>
      <c r="DO117" s="816"/>
      <c r="DP117" s="817"/>
      <c r="DQ117" s="818" t="s">
        <v>130</v>
      </c>
      <c r="DR117" s="816"/>
      <c r="DS117" s="816"/>
      <c r="DT117" s="816"/>
      <c r="DU117" s="817"/>
      <c r="DV117" s="860" t="s">
        <v>478</v>
      </c>
      <c r="DW117" s="861"/>
      <c r="DX117" s="861"/>
      <c r="DY117" s="861"/>
      <c r="DZ117" s="862"/>
    </row>
    <row r="118" spans="1:130" s="230" customFormat="1" ht="26.25" customHeight="1" x14ac:dyDescent="0.15">
      <c r="A118" s="931" t="s">
        <v>444</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441</v>
      </c>
      <c r="AB118" s="932"/>
      <c r="AC118" s="932"/>
      <c r="AD118" s="932"/>
      <c r="AE118" s="933"/>
      <c r="AF118" s="934" t="s">
        <v>442</v>
      </c>
      <c r="AG118" s="932"/>
      <c r="AH118" s="932"/>
      <c r="AI118" s="932"/>
      <c r="AJ118" s="933"/>
      <c r="AK118" s="934" t="s">
        <v>313</v>
      </c>
      <c r="AL118" s="932"/>
      <c r="AM118" s="932"/>
      <c r="AN118" s="932"/>
      <c r="AO118" s="933"/>
      <c r="AP118" s="935" t="s">
        <v>443</v>
      </c>
      <c r="AQ118" s="936"/>
      <c r="AR118" s="936"/>
      <c r="AS118" s="936"/>
      <c r="AT118" s="937"/>
      <c r="AU118" s="968"/>
      <c r="AV118" s="969"/>
      <c r="AW118" s="969"/>
      <c r="AX118" s="969"/>
      <c r="AY118" s="969"/>
      <c r="AZ118" s="874" t="s">
        <v>479</v>
      </c>
      <c r="BA118" s="875"/>
      <c r="BB118" s="875"/>
      <c r="BC118" s="875"/>
      <c r="BD118" s="875"/>
      <c r="BE118" s="875"/>
      <c r="BF118" s="875"/>
      <c r="BG118" s="875"/>
      <c r="BH118" s="875"/>
      <c r="BI118" s="875"/>
      <c r="BJ118" s="875"/>
      <c r="BK118" s="875"/>
      <c r="BL118" s="875"/>
      <c r="BM118" s="875"/>
      <c r="BN118" s="875"/>
      <c r="BO118" s="875"/>
      <c r="BP118" s="876"/>
      <c r="BQ118" s="915" t="s">
        <v>480</v>
      </c>
      <c r="BR118" s="881"/>
      <c r="BS118" s="881"/>
      <c r="BT118" s="881"/>
      <c r="BU118" s="881"/>
      <c r="BV118" s="881" t="s">
        <v>477</v>
      </c>
      <c r="BW118" s="881"/>
      <c r="BX118" s="881"/>
      <c r="BY118" s="881"/>
      <c r="BZ118" s="881"/>
      <c r="CA118" s="881" t="s">
        <v>477</v>
      </c>
      <c r="CB118" s="881"/>
      <c r="CC118" s="881"/>
      <c r="CD118" s="881"/>
      <c r="CE118" s="881"/>
      <c r="CF118" s="911" t="s">
        <v>480</v>
      </c>
      <c r="CG118" s="912"/>
      <c r="CH118" s="912"/>
      <c r="CI118" s="912"/>
      <c r="CJ118" s="912"/>
      <c r="CK118" s="963"/>
      <c r="CL118" s="857"/>
      <c r="CM118" s="851" t="s">
        <v>481</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418</v>
      </c>
      <c r="DH118" s="816"/>
      <c r="DI118" s="816"/>
      <c r="DJ118" s="816"/>
      <c r="DK118" s="817"/>
      <c r="DL118" s="818" t="s">
        <v>482</v>
      </c>
      <c r="DM118" s="816"/>
      <c r="DN118" s="816"/>
      <c r="DO118" s="816"/>
      <c r="DP118" s="817"/>
      <c r="DQ118" s="818" t="s">
        <v>480</v>
      </c>
      <c r="DR118" s="816"/>
      <c r="DS118" s="816"/>
      <c r="DT118" s="816"/>
      <c r="DU118" s="817"/>
      <c r="DV118" s="860" t="s">
        <v>418</v>
      </c>
      <c r="DW118" s="861"/>
      <c r="DX118" s="861"/>
      <c r="DY118" s="861"/>
      <c r="DZ118" s="862"/>
    </row>
    <row r="119" spans="1:130" s="230" customFormat="1" ht="26.25" customHeight="1" x14ac:dyDescent="0.15">
      <c r="A119" s="854" t="s">
        <v>447</v>
      </c>
      <c r="B119" s="855"/>
      <c r="C119" s="896" t="s">
        <v>448</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477</v>
      </c>
      <c r="AB119" s="925"/>
      <c r="AC119" s="925"/>
      <c r="AD119" s="925"/>
      <c r="AE119" s="926"/>
      <c r="AF119" s="927" t="s">
        <v>482</v>
      </c>
      <c r="AG119" s="925"/>
      <c r="AH119" s="925"/>
      <c r="AI119" s="925"/>
      <c r="AJ119" s="926"/>
      <c r="AK119" s="927" t="s">
        <v>418</v>
      </c>
      <c r="AL119" s="925"/>
      <c r="AM119" s="925"/>
      <c r="AN119" s="925"/>
      <c r="AO119" s="926"/>
      <c r="AP119" s="928" t="s">
        <v>480</v>
      </c>
      <c r="AQ119" s="929"/>
      <c r="AR119" s="929"/>
      <c r="AS119" s="929"/>
      <c r="AT119" s="930"/>
      <c r="AU119" s="970"/>
      <c r="AV119" s="971"/>
      <c r="AW119" s="971"/>
      <c r="AX119" s="971"/>
      <c r="AY119" s="971"/>
      <c r="AZ119" s="251" t="s">
        <v>191</v>
      </c>
      <c r="BA119" s="251"/>
      <c r="BB119" s="251"/>
      <c r="BC119" s="251"/>
      <c r="BD119" s="251"/>
      <c r="BE119" s="251"/>
      <c r="BF119" s="251"/>
      <c r="BG119" s="251"/>
      <c r="BH119" s="251"/>
      <c r="BI119" s="251"/>
      <c r="BJ119" s="251"/>
      <c r="BK119" s="251"/>
      <c r="BL119" s="251"/>
      <c r="BM119" s="251"/>
      <c r="BN119" s="251"/>
      <c r="BO119" s="913" t="s">
        <v>483</v>
      </c>
      <c r="BP119" s="914"/>
      <c r="BQ119" s="915">
        <v>85240982</v>
      </c>
      <c r="BR119" s="881"/>
      <c r="BS119" s="881"/>
      <c r="BT119" s="881"/>
      <c r="BU119" s="881"/>
      <c r="BV119" s="881">
        <v>85482084</v>
      </c>
      <c r="BW119" s="881"/>
      <c r="BX119" s="881"/>
      <c r="BY119" s="881"/>
      <c r="BZ119" s="881"/>
      <c r="CA119" s="881">
        <v>86896587</v>
      </c>
      <c r="CB119" s="881"/>
      <c r="CC119" s="881"/>
      <c r="CD119" s="881"/>
      <c r="CE119" s="881"/>
      <c r="CF119" s="784"/>
      <c r="CG119" s="785"/>
      <c r="CH119" s="785"/>
      <c r="CI119" s="785"/>
      <c r="CJ119" s="870"/>
      <c r="CK119" s="964"/>
      <c r="CL119" s="859"/>
      <c r="CM119" s="874" t="s">
        <v>484</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485</v>
      </c>
      <c r="DH119" s="800"/>
      <c r="DI119" s="800"/>
      <c r="DJ119" s="800"/>
      <c r="DK119" s="801"/>
      <c r="DL119" s="802" t="s">
        <v>475</v>
      </c>
      <c r="DM119" s="800"/>
      <c r="DN119" s="800"/>
      <c r="DO119" s="800"/>
      <c r="DP119" s="801"/>
      <c r="DQ119" s="802" t="s">
        <v>486</v>
      </c>
      <c r="DR119" s="800"/>
      <c r="DS119" s="800"/>
      <c r="DT119" s="800"/>
      <c r="DU119" s="801"/>
      <c r="DV119" s="884" t="s">
        <v>418</v>
      </c>
      <c r="DW119" s="885"/>
      <c r="DX119" s="885"/>
      <c r="DY119" s="885"/>
      <c r="DZ119" s="886"/>
    </row>
    <row r="120" spans="1:130" s="230" customFormat="1" ht="26.25" customHeight="1" x14ac:dyDescent="0.15">
      <c r="A120" s="856"/>
      <c r="B120" s="857"/>
      <c r="C120" s="851" t="s">
        <v>453</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474</v>
      </c>
      <c r="AB120" s="816"/>
      <c r="AC120" s="816"/>
      <c r="AD120" s="816"/>
      <c r="AE120" s="817"/>
      <c r="AF120" s="818" t="s">
        <v>474</v>
      </c>
      <c r="AG120" s="816"/>
      <c r="AH120" s="816"/>
      <c r="AI120" s="816"/>
      <c r="AJ120" s="817"/>
      <c r="AK120" s="818" t="s">
        <v>487</v>
      </c>
      <c r="AL120" s="816"/>
      <c r="AM120" s="816"/>
      <c r="AN120" s="816"/>
      <c r="AO120" s="817"/>
      <c r="AP120" s="860" t="s">
        <v>477</v>
      </c>
      <c r="AQ120" s="861"/>
      <c r="AR120" s="861"/>
      <c r="AS120" s="861"/>
      <c r="AT120" s="862"/>
      <c r="AU120" s="916" t="s">
        <v>488</v>
      </c>
      <c r="AV120" s="917"/>
      <c r="AW120" s="917"/>
      <c r="AX120" s="917"/>
      <c r="AY120" s="918"/>
      <c r="AZ120" s="896" t="s">
        <v>489</v>
      </c>
      <c r="BA120" s="844"/>
      <c r="BB120" s="844"/>
      <c r="BC120" s="844"/>
      <c r="BD120" s="844"/>
      <c r="BE120" s="844"/>
      <c r="BF120" s="844"/>
      <c r="BG120" s="844"/>
      <c r="BH120" s="844"/>
      <c r="BI120" s="844"/>
      <c r="BJ120" s="844"/>
      <c r="BK120" s="844"/>
      <c r="BL120" s="844"/>
      <c r="BM120" s="844"/>
      <c r="BN120" s="844"/>
      <c r="BO120" s="844"/>
      <c r="BP120" s="845"/>
      <c r="BQ120" s="897">
        <v>8019394</v>
      </c>
      <c r="BR120" s="878"/>
      <c r="BS120" s="878"/>
      <c r="BT120" s="878"/>
      <c r="BU120" s="878"/>
      <c r="BV120" s="878">
        <v>8692162</v>
      </c>
      <c r="BW120" s="878"/>
      <c r="BX120" s="878"/>
      <c r="BY120" s="878"/>
      <c r="BZ120" s="878"/>
      <c r="CA120" s="878">
        <v>9388831</v>
      </c>
      <c r="CB120" s="878"/>
      <c r="CC120" s="878"/>
      <c r="CD120" s="878"/>
      <c r="CE120" s="878"/>
      <c r="CF120" s="902">
        <v>42.8</v>
      </c>
      <c r="CG120" s="903"/>
      <c r="CH120" s="903"/>
      <c r="CI120" s="903"/>
      <c r="CJ120" s="903"/>
      <c r="CK120" s="904" t="s">
        <v>490</v>
      </c>
      <c r="CL120" s="888"/>
      <c r="CM120" s="888"/>
      <c r="CN120" s="888"/>
      <c r="CO120" s="889"/>
      <c r="CP120" s="908" t="s">
        <v>491</v>
      </c>
      <c r="CQ120" s="909"/>
      <c r="CR120" s="909"/>
      <c r="CS120" s="909"/>
      <c r="CT120" s="909"/>
      <c r="CU120" s="909"/>
      <c r="CV120" s="909"/>
      <c r="CW120" s="909"/>
      <c r="CX120" s="909"/>
      <c r="CY120" s="909"/>
      <c r="CZ120" s="909"/>
      <c r="DA120" s="909"/>
      <c r="DB120" s="909"/>
      <c r="DC120" s="909"/>
      <c r="DD120" s="909"/>
      <c r="DE120" s="909"/>
      <c r="DF120" s="910"/>
      <c r="DG120" s="897">
        <v>25702482</v>
      </c>
      <c r="DH120" s="878"/>
      <c r="DI120" s="878"/>
      <c r="DJ120" s="878"/>
      <c r="DK120" s="878"/>
      <c r="DL120" s="878">
        <v>23382866</v>
      </c>
      <c r="DM120" s="878"/>
      <c r="DN120" s="878"/>
      <c r="DO120" s="878"/>
      <c r="DP120" s="878"/>
      <c r="DQ120" s="878">
        <v>22944186</v>
      </c>
      <c r="DR120" s="878"/>
      <c r="DS120" s="878"/>
      <c r="DT120" s="878"/>
      <c r="DU120" s="878"/>
      <c r="DV120" s="879">
        <v>104.6</v>
      </c>
      <c r="DW120" s="879"/>
      <c r="DX120" s="879"/>
      <c r="DY120" s="879"/>
      <c r="DZ120" s="880"/>
    </row>
    <row r="121" spans="1:130" s="230" customFormat="1" ht="26.25" customHeight="1" x14ac:dyDescent="0.15">
      <c r="A121" s="856"/>
      <c r="B121" s="857"/>
      <c r="C121" s="899" t="s">
        <v>492</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449</v>
      </c>
      <c r="AB121" s="816"/>
      <c r="AC121" s="816"/>
      <c r="AD121" s="816"/>
      <c r="AE121" s="817"/>
      <c r="AF121" s="818" t="s">
        <v>418</v>
      </c>
      <c r="AG121" s="816"/>
      <c r="AH121" s="816"/>
      <c r="AI121" s="816"/>
      <c r="AJ121" s="817"/>
      <c r="AK121" s="818" t="s">
        <v>474</v>
      </c>
      <c r="AL121" s="816"/>
      <c r="AM121" s="816"/>
      <c r="AN121" s="816"/>
      <c r="AO121" s="817"/>
      <c r="AP121" s="860" t="s">
        <v>474</v>
      </c>
      <c r="AQ121" s="861"/>
      <c r="AR121" s="861"/>
      <c r="AS121" s="861"/>
      <c r="AT121" s="862"/>
      <c r="AU121" s="919"/>
      <c r="AV121" s="920"/>
      <c r="AW121" s="920"/>
      <c r="AX121" s="920"/>
      <c r="AY121" s="921"/>
      <c r="AZ121" s="851" t="s">
        <v>493</v>
      </c>
      <c r="BA121" s="788"/>
      <c r="BB121" s="788"/>
      <c r="BC121" s="788"/>
      <c r="BD121" s="788"/>
      <c r="BE121" s="788"/>
      <c r="BF121" s="788"/>
      <c r="BG121" s="788"/>
      <c r="BH121" s="788"/>
      <c r="BI121" s="788"/>
      <c r="BJ121" s="788"/>
      <c r="BK121" s="788"/>
      <c r="BL121" s="788"/>
      <c r="BM121" s="788"/>
      <c r="BN121" s="788"/>
      <c r="BO121" s="788"/>
      <c r="BP121" s="789"/>
      <c r="BQ121" s="852">
        <v>12372897</v>
      </c>
      <c r="BR121" s="853"/>
      <c r="BS121" s="853"/>
      <c r="BT121" s="853"/>
      <c r="BU121" s="853"/>
      <c r="BV121" s="853">
        <v>11710122</v>
      </c>
      <c r="BW121" s="853"/>
      <c r="BX121" s="853"/>
      <c r="BY121" s="853"/>
      <c r="BZ121" s="853"/>
      <c r="CA121" s="853">
        <v>11638733</v>
      </c>
      <c r="CB121" s="853"/>
      <c r="CC121" s="853"/>
      <c r="CD121" s="853"/>
      <c r="CE121" s="853"/>
      <c r="CF121" s="911">
        <v>53.1</v>
      </c>
      <c r="CG121" s="912"/>
      <c r="CH121" s="912"/>
      <c r="CI121" s="912"/>
      <c r="CJ121" s="912"/>
      <c r="CK121" s="905"/>
      <c r="CL121" s="891"/>
      <c r="CM121" s="891"/>
      <c r="CN121" s="891"/>
      <c r="CO121" s="892"/>
      <c r="CP121" s="871" t="s">
        <v>412</v>
      </c>
      <c r="CQ121" s="872"/>
      <c r="CR121" s="872"/>
      <c r="CS121" s="872"/>
      <c r="CT121" s="872"/>
      <c r="CU121" s="872"/>
      <c r="CV121" s="872"/>
      <c r="CW121" s="872"/>
      <c r="CX121" s="872"/>
      <c r="CY121" s="872"/>
      <c r="CZ121" s="872"/>
      <c r="DA121" s="872"/>
      <c r="DB121" s="872"/>
      <c r="DC121" s="872"/>
      <c r="DD121" s="872"/>
      <c r="DE121" s="872"/>
      <c r="DF121" s="873"/>
      <c r="DG121" s="852">
        <v>6197905</v>
      </c>
      <c r="DH121" s="853"/>
      <c r="DI121" s="853"/>
      <c r="DJ121" s="853"/>
      <c r="DK121" s="853"/>
      <c r="DL121" s="853">
        <v>5162100</v>
      </c>
      <c r="DM121" s="853"/>
      <c r="DN121" s="853"/>
      <c r="DO121" s="853"/>
      <c r="DP121" s="853"/>
      <c r="DQ121" s="853">
        <v>4851372</v>
      </c>
      <c r="DR121" s="853"/>
      <c r="DS121" s="853"/>
      <c r="DT121" s="853"/>
      <c r="DU121" s="853"/>
      <c r="DV121" s="830">
        <v>22.1</v>
      </c>
      <c r="DW121" s="830"/>
      <c r="DX121" s="830"/>
      <c r="DY121" s="830"/>
      <c r="DZ121" s="831"/>
    </row>
    <row r="122" spans="1:130" s="230" customFormat="1" ht="26.25" customHeight="1" x14ac:dyDescent="0.15">
      <c r="A122" s="856"/>
      <c r="B122" s="857"/>
      <c r="C122" s="851" t="s">
        <v>464</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475</v>
      </c>
      <c r="AB122" s="816"/>
      <c r="AC122" s="816"/>
      <c r="AD122" s="816"/>
      <c r="AE122" s="817"/>
      <c r="AF122" s="818" t="s">
        <v>418</v>
      </c>
      <c r="AG122" s="816"/>
      <c r="AH122" s="816"/>
      <c r="AI122" s="816"/>
      <c r="AJ122" s="817"/>
      <c r="AK122" s="818" t="s">
        <v>130</v>
      </c>
      <c r="AL122" s="816"/>
      <c r="AM122" s="816"/>
      <c r="AN122" s="816"/>
      <c r="AO122" s="817"/>
      <c r="AP122" s="860" t="s">
        <v>398</v>
      </c>
      <c r="AQ122" s="861"/>
      <c r="AR122" s="861"/>
      <c r="AS122" s="861"/>
      <c r="AT122" s="862"/>
      <c r="AU122" s="919"/>
      <c r="AV122" s="920"/>
      <c r="AW122" s="920"/>
      <c r="AX122" s="920"/>
      <c r="AY122" s="921"/>
      <c r="AZ122" s="874" t="s">
        <v>494</v>
      </c>
      <c r="BA122" s="875"/>
      <c r="BB122" s="875"/>
      <c r="BC122" s="875"/>
      <c r="BD122" s="875"/>
      <c r="BE122" s="875"/>
      <c r="BF122" s="875"/>
      <c r="BG122" s="875"/>
      <c r="BH122" s="875"/>
      <c r="BI122" s="875"/>
      <c r="BJ122" s="875"/>
      <c r="BK122" s="875"/>
      <c r="BL122" s="875"/>
      <c r="BM122" s="875"/>
      <c r="BN122" s="875"/>
      <c r="BO122" s="875"/>
      <c r="BP122" s="876"/>
      <c r="BQ122" s="915">
        <v>54842299</v>
      </c>
      <c r="BR122" s="881"/>
      <c r="BS122" s="881"/>
      <c r="BT122" s="881"/>
      <c r="BU122" s="881"/>
      <c r="BV122" s="881">
        <v>54352749</v>
      </c>
      <c r="BW122" s="881"/>
      <c r="BX122" s="881"/>
      <c r="BY122" s="881"/>
      <c r="BZ122" s="881"/>
      <c r="CA122" s="881">
        <v>53548485</v>
      </c>
      <c r="CB122" s="881"/>
      <c r="CC122" s="881"/>
      <c r="CD122" s="881"/>
      <c r="CE122" s="881"/>
      <c r="CF122" s="882">
        <v>244.2</v>
      </c>
      <c r="CG122" s="883"/>
      <c r="CH122" s="883"/>
      <c r="CI122" s="883"/>
      <c r="CJ122" s="883"/>
      <c r="CK122" s="905"/>
      <c r="CL122" s="891"/>
      <c r="CM122" s="891"/>
      <c r="CN122" s="891"/>
      <c r="CO122" s="892"/>
      <c r="CP122" s="871" t="s">
        <v>495</v>
      </c>
      <c r="CQ122" s="872"/>
      <c r="CR122" s="872"/>
      <c r="CS122" s="872"/>
      <c r="CT122" s="872"/>
      <c r="CU122" s="872"/>
      <c r="CV122" s="872"/>
      <c r="CW122" s="872"/>
      <c r="CX122" s="872"/>
      <c r="CY122" s="872"/>
      <c r="CZ122" s="872"/>
      <c r="DA122" s="872"/>
      <c r="DB122" s="872"/>
      <c r="DC122" s="872"/>
      <c r="DD122" s="872"/>
      <c r="DE122" s="872"/>
      <c r="DF122" s="873"/>
      <c r="DG122" s="852">
        <v>463627</v>
      </c>
      <c r="DH122" s="853"/>
      <c r="DI122" s="853"/>
      <c r="DJ122" s="853"/>
      <c r="DK122" s="853"/>
      <c r="DL122" s="853">
        <v>337547</v>
      </c>
      <c r="DM122" s="853"/>
      <c r="DN122" s="853"/>
      <c r="DO122" s="853"/>
      <c r="DP122" s="853"/>
      <c r="DQ122" s="853">
        <v>222593</v>
      </c>
      <c r="DR122" s="853"/>
      <c r="DS122" s="853"/>
      <c r="DT122" s="853"/>
      <c r="DU122" s="853"/>
      <c r="DV122" s="830">
        <v>1</v>
      </c>
      <c r="DW122" s="830"/>
      <c r="DX122" s="830"/>
      <c r="DY122" s="830"/>
      <c r="DZ122" s="831"/>
    </row>
    <row r="123" spans="1:130" s="230" customFormat="1" ht="26.25" customHeight="1" x14ac:dyDescent="0.15">
      <c r="A123" s="856"/>
      <c r="B123" s="857"/>
      <c r="C123" s="851" t="s">
        <v>470</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v>1828</v>
      </c>
      <c r="AB123" s="816"/>
      <c r="AC123" s="816"/>
      <c r="AD123" s="816"/>
      <c r="AE123" s="817"/>
      <c r="AF123" s="818">
        <v>1827</v>
      </c>
      <c r="AG123" s="816"/>
      <c r="AH123" s="816"/>
      <c r="AI123" s="816"/>
      <c r="AJ123" s="817"/>
      <c r="AK123" s="818" t="s">
        <v>477</v>
      </c>
      <c r="AL123" s="816"/>
      <c r="AM123" s="816"/>
      <c r="AN123" s="816"/>
      <c r="AO123" s="817"/>
      <c r="AP123" s="860" t="s">
        <v>482</v>
      </c>
      <c r="AQ123" s="861"/>
      <c r="AR123" s="861"/>
      <c r="AS123" s="861"/>
      <c r="AT123" s="862"/>
      <c r="AU123" s="922"/>
      <c r="AV123" s="923"/>
      <c r="AW123" s="923"/>
      <c r="AX123" s="923"/>
      <c r="AY123" s="923"/>
      <c r="AZ123" s="251" t="s">
        <v>191</v>
      </c>
      <c r="BA123" s="251"/>
      <c r="BB123" s="251"/>
      <c r="BC123" s="251"/>
      <c r="BD123" s="251"/>
      <c r="BE123" s="251"/>
      <c r="BF123" s="251"/>
      <c r="BG123" s="251"/>
      <c r="BH123" s="251"/>
      <c r="BI123" s="251"/>
      <c r="BJ123" s="251"/>
      <c r="BK123" s="251"/>
      <c r="BL123" s="251"/>
      <c r="BM123" s="251"/>
      <c r="BN123" s="251"/>
      <c r="BO123" s="913" t="s">
        <v>496</v>
      </c>
      <c r="BP123" s="914"/>
      <c r="BQ123" s="868">
        <v>75234590</v>
      </c>
      <c r="BR123" s="869"/>
      <c r="BS123" s="869"/>
      <c r="BT123" s="869"/>
      <c r="BU123" s="869"/>
      <c r="BV123" s="869">
        <v>74755033</v>
      </c>
      <c r="BW123" s="869"/>
      <c r="BX123" s="869"/>
      <c r="BY123" s="869"/>
      <c r="BZ123" s="869"/>
      <c r="CA123" s="869">
        <v>74576049</v>
      </c>
      <c r="CB123" s="869"/>
      <c r="CC123" s="869"/>
      <c r="CD123" s="869"/>
      <c r="CE123" s="869"/>
      <c r="CF123" s="784"/>
      <c r="CG123" s="785"/>
      <c r="CH123" s="785"/>
      <c r="CI123" s="785"/>
      <c r="CJ123" s="870"/>
      <c r="CK123" s="905"/>
      <c r="CL123" s="891"/>
      <c r="CM123" s="891"/>
      <c r="CN123" s="891"/>
      <c r="CO123" s="892"/>
      <c r="CP123" s="871" t="s">
        <v>497</v>
      </c>
      <c r="CQ123" s="872"/>
      <c r="CR123" s="872"/>
      <c r="CS123" s="872"/>
      <c r="CT123" s="872"/>
      <c r="CU123" s="872"/>
      <c r="CV123" s="872"/>
      <c r="CW123" s="872"/>
      <c r="CX123" s="872"/>
      <c r="CY123" s="872"/>
      <c r="CZ123" s="872"/>
      <c r="DA123" s="872"/>
      <c r="DB123" s="872"/>
      <c r="DC123" s="872"/>
      <c r="DD123" s="872"/>
      <c r="DE123" s="872"/>
      <c r="DF123" s="873"/>
      <c r="DG123" s="815">
        <v>101732</v>
      </c>
      <c r="DH123" s="816"/>
      <c r="DI123" s="816"/>
      <c r="DJ123" s="816"/>
      <c r="DK123" s="817"/>
      <c r="DL123" s="818">
        <v>96520</v>
      </c>
      <c r="DM123" s="816"/>
      <c r="DN123" s="816"/>
      <c r="DO123" s="816"/>
      <c r="DP123" s="817"/>
      <c r="DQ123" s="818">
        <v>154976</v>
      </c>
      <c r="DR123" s="816"/>
      <c r="DS123" s="816"/>
      <c r="DT123" s="816"/>
      <c r="DU123" s="817"/>
      <c r="DV123" s="860">
        <v>0.7</v>
      </c>
      <c r="DW123" s="861"/>
      <c r="DX123" s="861"/>
      <c r="DY123" s="861"/>
      <c r="DZ123" s="862"/>
    </row>
    <row r="124" spans="1:130" s="230" customFormat="1" ht="26.25" customHeight="1" thickBot="1" x14ac:dyDescent="0.2">
      <c r="A124" s="856"/>
      <c r="B124" s="857"/>
      <c r="C124" s="851" t="s">
        <v>476</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418</v>
      </c>
      <c r="AB124" s="816"/>
      <c r="AC124" s="816"/>
      <c r="AD124" s="816"/>
      <c r="AE124" s="817"/>
      <c r="AF124" s="818" t="s">
        <v>486</v>
      </c>
      <c r="AG124" s="816"/>
      <c r="AH124" s="816"/>
      <c r="AI124" s="816"/>
      <c r="AJ124" s="817"/>
      <c r="AK124" s="818" t="s">
        <v>473</v>
      </c>
      <c r="AL124" s="816"/>
      <c r="AM124" s="816"/>
      <c r="AN124" s="816"/>
      <c r="AO124" s="817"/>
      <c r="AP124" s="860" t="s">
        <v>130</v>
      </c>
      <c r="AQ124" s="861"/>
      <c r="AR124" s="861"/>
      <c r="AS124" s="861"/>
      <c r="AT124" s="862"/>
      <c r="AU124" s="863" t="s">
        <v>498</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46.7</v>
      </c>
      <c r="BR124" s="867"/>
      <c r="BS124" s="867"/>
      <c r="BT124" s="867"/>
      <c r="BU124" s="867"/>
      <c r="BV124" s="867">
        <v>47.3</v>
      </c>
      <c r="BW124" s="867"/>
      <c r="BX124" s="867"/>
      <c r="BY124" s="867"/>
      <c r="BZ124" s="867"/>
      <c r="CA124" s="867">
        <v>56.1</v>
      </c>
      <c r="CB124" s="867"/>
      <c r="CC124" s="867"/>
      <c r="CD124" s="867"/>
      <c r="CE124" s="867"/>
      <c r="CF124" s="762"/>
      <c r="CG124" s="763"/>
      <c r="CH124" s="763"/>
      <c r="CI124" s="763"/>
      <c r="CJ124" s="898"/>
      <c r="CK124" s="906"/>
      <c r="CL124" s="906"/>
      <c r="CM124" s="906"/>
      <c r="CN124" s="906"/>
      <c r="CO124" s="907"/>
      <c r="CP124" s="871" t="s">
        <v>499</v>
      </c>
      <c r="CQ124" s="872"/>
      <c r="CR124" s="872"/>
      <c r="CS124" s="872"/>
      <c r="CT124" s="872"/>
      <c r="CU124" s="872"/>
      <c r="CV124" s="872"/>
      <c r="CW124" s="872"/>
      <c r="CX124" s="872"/>
      <c r="CY124" s="872"/>
      <c r="CZ124" s="872"/>
      <c r="DA124" s="872"/>
      <c r="DB124" s="872"/>
      <c r="DC124" s="872"/>
      <c r="DD124" s="872"/>
      <c r="DE124" s="872"/>
      <c r="DF124" s="873"/>
      <c r="DG124" s="799">
        <v>39628</v>
      </c>
      <c r="DH124" s="800"/>
      <c r="DI124" s="800"/>
      <c r="DJ124" s="800"/>
      <c r="DK124" s="801"/>
      <c r="DL124" s="802">
        <v>18960</v>
      </c>
      <c r="DM124" s="800"/>
      <c r="DN124" s="800"/>
      <c r="DO124" s="800"/>
      <c r="DP124" s="801"/>
      <c r="DQ124" s="802">
        <v>11739</v>
      </c>
      <c r="DR124" s="800"/>
      <c r="DS124" s="800"/>
      <c r="DT124" s="800"/>
      <c r="DU124" s="801"/>
      <c r="DV124" s="884">
        <v>0.1</v>
      </c>
      <c r="DW124" s="885"/>
      <c r="DX124" s="885"/>
      <c r="DY124" s="885"/>
      <c r="DZ124" s="886"/>
    </row>
    <row r="125" spans="1:130" s="230" customFormat="1" ht="26.25" customHeight="1" x14ac:dyDescent="0.15">
      <c r="A125" s="856"/>
      <c r="B125" s="857"/>
      <c r="C125" s="851" t="s">
        <v>481</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474</v>
      </c>
      <c r="AB125" s="816"/>
      <c r="AC125" s="816"/>
      <c r="AD125" s="816"/>
      <c r="AE125" s="817"/>
      <c r="AF125" s="818" t="s">
        <v>485</v>
      </c>
      <c r="AG125" s="816"/>
      <c r="AH125" s="816"/>
      <c r="AI125" s="816"/>
      <c r="AJ125" s="817"/>
      <c r="AK125" s="818" t="s">
        <v>449</v>
      </c>
      <c r="AL125" s="816"/>
      <c r="AM125" s="816"/>
      <c r="AN125" s="816"/>
      <c r="AO125" s="817"/>
      <c r="AP125" s="860" t="s">
        <v>418</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500</v>
      </c>
      <c r="CL125" s="888"/>
      <c r="CM125" s="888"/>
      <c r="CN125" s="888"/>
      <c r="CO125" s="889"/>
      <c r="CP125" s="896" t="s">
        <v>501</v>
      </c>
      <c r="CQ125" s="844"/>
      <c r="CR125" s="844"/>
      <c r="CS125" s="844"/>
      <c r="CT125" s="844"/>
      <c r="CU125" s="844"/>
      <c r="CV125" s="844"/>
      <c r="CW125" s="844"/>
      <c r="CX125" s="844"/>
      <c r="CY125" s="844"/>
      <c r="CZ125" s="844"/>
      <c r="DA125" s="844"/>
      <c r="DB125" s="844"/>
      <c r="DC125" s="844"/>
      <c r="DD125" s="844"/>
      <c r="DE125" s="844"/>
      <c r="DF125" s="845"/>
      <c r="DG125" s="897" t="s">
        <v>502</v>
      </c>
      <c r="DH125" s="878"/>
      <c r="DI125" s="878"/>
      <c r="DJ125" s="878"/>
      <c r="DK125" s="878"/>
      <c r="DL125" s="878" t="s">
        <v>130</v>
      </c>
      <c r="DM125" s="878"/>
      <c r="DN125" s="878"/>
      <c r="DO125" s="878"/>
      <c r="DP125" s="878"/>
      <c r="DQ125" s="878" t="s">
        <v>473</v>
      </c>
      <c r="DR125" s="878"/>
      <c r="DS125" s="878"/>
      <c r="DT125" s="878"/>
      <c r="DU125" s="878"/>
      <c r="DV125" s="879" t="s">
        <v>478</v>
      </c>
      <c r="DW125" s="879"/>
      <c r="DX125" s="879"/>
      <c r="DY125" s="879"/>
      <c r="DZ125" s="880"/>
    </row>
    <row r="126" spans="1:130" s="230" customFormat="1" ht="26.25" customHeight="1" thickBot="1" x14ac:dyDescent="0.2">
      <c r="A126" s="856"/>
      <c r="B126" s="857"/>
      <c r="C126" s="851" t="s">
        <v>484</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418</v>
      </c>
      <c r="AB126" s="816"/>
      <c r="AC126" s="816"/>
      <c r="AD126" s="816"/>
      <c r="AE126" s="817"/>
      <c r="AF126" s="818" t="s">
        <v>473</v>
      </c>
      <c r="AG126" s="816"/>
      <c r="AH126" s="816"/>
      <c r="AI126" s="816"/>
      <c r="AJ126" s="817"/>
      <c r="AK126" s="818" t="s">
        <v>486</v>
      </c>
      <c r="AL126" s="816"/>
      <c r="AM126" s="816"/>
      <c r="AN126" s="816"/>
      <c r="AO126" s="817"/>
      <c r="AP126" s="860" t="s">
        <v>485</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503</v>
      </c>
      <c r="CQ126" s="788"/>
      <c r="CR126" s="788"/>
      <c r="CS126" s="788"/>
      <c r="CT126" s="788"/>
      <c r="CU126" s="788"/>
      <c r="CV126" s="788"/>
      <c r="CW126" s="788"/>
      <c r="CX126" s="788"/>
      <c r="CY126" s="788"/>
      <c r="CZ126" s="788"/>
      <c r="DA126" s="788"/>
      <c r="DB126" s="788"/>
      <c r="DC126" s="788"/>
      <c r="DD126" s="788"/>
      <c r="DE126" s="788"/>
      <c r="DF126" s="789"/>
      <c r="DG126" s="852" t="s">
        <v>474</v>
      </c>
      <c r="DH126" s="853"/>
      <c r="DI126" s="853"/>
      <c r="DJ126" s="853"/>
      <c r="DK126" s="853"/>
      <c r="DL126" s="853" t="s">
        <v>473</v>
      </c>
      <c r="DM126" s="853"/>
      <c r="DN126" s="853"/>
      <c r="DO126" s="853"/>
      <c r="DP126" s="853"/>
      <c r="DQ126" s="853" t="s">
        <v>473</v>
      </c>
      <c r="DR126" s="853"/>
      <c r="DS126" s="853"/>
      <c r="DT126" s="853"/>
      <c r="DU126" s="853"/>
      <c r="DV126" s="830" t="s">
        <v>473</v>
      </c>
      <c r="DW126" s="830"/>
      <c r="DX126" s="830"/>
      <c r="DY126" s="830"/>
      <c r="DZ126" s="831"/>
    </row>
    <row r="127" spans="1:130" s="230" customFormat="1" ht="26.25" customHeight="1" x14ac:dyDescent="0.15">
      <c r="A127" s="858"/>
      <c r="B127" s="859"/>
      <c r="C127" s="874" t="s">
        <v>504</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130</v>
      </c>
      <c r="AB127" s="816"/>
      <c r="AC127" s="816"/>
      <c r="AD127" s="816"/>
      <c r="AE127" s="817"/>
      <c r="AF127" s="818" t="s">
        <v>477</v>
      </c>
      <c r="AG127" s="816"/>
      <c r="AH127" s="816"/>
      <c r="AI127" s="816"/>
      <c r="AJ127" s="817"/>
      <c r="AK127" s="818" t="s">
        <v>418</v>
      </c>
      <c r="AL127" s="816"/>
      <c r="AM127" s="816"/>
      <c r="AN127" s="816"/>
      <c r="AO127" s="817"/>
      <c r="AP127" s="860" t="s">
        <v>475</v>
      </c>
      <c r="AQ127" s="861"/>
      <c r="AR127" s="861"/>
      <c r="AS127" s="861"/>
      <c r="AT127" s="862"/>
      <c r="AU127" s="232"/>
      <c r="AV127" s="232"/>
      <c r="AW127" s="232"/>
      <c r="AX127" s="877" t="s">
        <v>505</v>
      </c>
      <c r="AY127" s="848"/>
      <c r="AZ127" s="848"/>
      <c r="BA127" s="848"/>
      <c r="BB127" s="848"/>
      <c r="BC127" s="848"/>
      <c r="BD127" s="848"/>
      <c r="BE127" s="849"/>
      <c r="BF127" s="847" t="s">
        <v>506</v>
      </c>
      <c r="BG127" s="848"/>
      <c r="BH127" s="848"/>
      <c r="BI127" s="848"/>
      <c r="BJ127" s="848"/>
      <c r="BK127" s="848"/>
      <c r="BL127" s="849"/>
      <c r="BM127" s="847" t="s">
        <v>507</v>
      </c>
      <c r="BN127" s="848"/>
      <c r="BO127" s="848"/>
      <c r="BP127" s="848"/>
      <c r="BQ127" s="848"/>
      <c r="BR127" s="848"/>
      <c r="BS127" s="849"/>
      <c r="BT127" s="847" t="s">
        <v>508</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509</v>
      </c>
      <c r="CQ127" s="788"/>
      <c r="CR127" s="788"/>
      <c r="CS127" s="788"/>
      <c r="CT127" s="788"/>
      <c r="CU127" s="788"/>
      <c r="CV127" s="788"/>
      <c r="CW127" s="788"/>
      <c r="CX127" s="788"/>
      <c r="CY127" s="788"/>
      <c r="CZ127" s="788"/>
      <c r="DA127" s="788"/>
      <c r="DB127" s="788"/>
      <c r="DC127" s="788"/>
      <c r="DD127" s="788"/>
      <c r="DE127" s="788"/>
      <c r="DF127" s="789"/>
      <c r="DG127" s="852" t="s">
        <v>474</v>
      </c>
      <c r="DH127" s="853"/>
      <c r="DI127" s="853"/>
      <c r="DJ127" s="853"/>
      <c r="DK127" s="853"/>
      <c r="DL127" s="853" t="s">
        <v>502</v>
      </c>
      <c r="DM127" s="853"/>
      <c r="DN127" s="853"/>
      <c r="DO127" s="853"/>
      <c r="DP127" s="853"/>
      <c r="DQ127" s="853" t="s">
        <v>480</v>
      </c>
      <c r="DR127" s="853"/>
      <c r="DS127" s="853"/>
      <c r="DT127" s="853"/>
      <c r="DU127" s="853"/>
      <c r="DV127" s="830" t="s">
        <v>418</v>
      </c>
      <c r="DW127" s="830"/>
      <c r="DX127" s="830"/>
      <c r="DY127" s="830"/>
      <c r="DZ127" s="831"/>
    </row>
    <row r="128" spans="1:130" s="230" customFormat="1" ht="26.25" customHeight="1" thickBot="1" x14ac:dyDescent="0.2">
      <c r="A128" s="832" t="s">
        <v>510</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511</v>
      </c>
      <c r="X128" s="834"/>
      <c r="Y128" s="834"/>
      <c r="Z128" s="835"/>
      <c r="AA128" s="836">
        <v>1083212</v>
      </c>
      <c r="AB128" s="837"/>
      <c r="AC128" s="837"/>
      <c r="AD128" s="837"/>
      <c r="AE128" s="838"/>
      <c r="AF128" s="839">
        <v>1024226</v>
      </c>
      <c r="AG128" s="837"/>
      <c r="AH128" s="837"/>
      <c r="AI128" s="837"/>
      <c r="AJ128" s="838"/>
      <c r="AK128" s="839">
        <v>1092716</v>
      </c>
      <c r="AL128" s="837"/>
      <c r="AM128" s="837"/>
      <c r="AN128" s="837"/>
      <c r="AO128" s="838"/>
      <c r="AP128" s="840"/>
      <c r="AQ128" s="841"/>
      <c r="AR128" s="841"/>
      <c r="AS128" s="841"/>
      <c r="AT128" s="842"/>
      <c r="AU128" s="232"/>
      <c r="AV128" s="232"/>
      <c r="AW128" s="232"/>
      <c r="AX128" s="843" t="s">
        <v>512</v>
      </c>
      <c r="AY128" s="844"/>
      <c r="AZ128" s="844"/>
      <c r="BA128" s="844"/>
      <c r="BB128" s="844"/>
      <c r="BC128" s="844"/>
      <c r="BD128" s="844"/>
      <c r="BE128" s="845"/>
      <c r="BF128" s="822" t="s">
        <v>418</v>
      </c>
      <c r="BG128" s="823"/>
      <c r="BH128" s="823"/>
      <c r="BI128" s="823"/>
      <c r="BJ128" s="823"/>
      <c r="BK128" s="823"/>
      <c r="BL128" s="846"/>
      <c r="BM128" s="822">
        <v>12.03</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513</v>
      </c>
      <c r="CQ128" s="766"/>
      <c r="CR128" s="766"/>
      <c r="CS128" s="766"/>
      <c r="CT128" s="766"/>
      <c r="CU128" s="766"/>
      <c r="CV128" s="766"/>
      <c r="CW128" s="766"/>
      <c r="CX128" s="766"/>
      <c r="CY128" s="766"/>
      <c r="CZ128" s="766"/>
      <c r="DA128" s="766"/>
      <c r="DB128" s="766"/>
      <c r="DC128" s="766"/>
      <c r="DD128" s="766"/>
      <c r="DE128" s="766"/>
      <c r="DF128" s="767"/>
      <c r="DG128" s="826" t="s">
        <v>474</v>
      </c>
      <c r="DH128" s="827"/>
      <c r="DI128" s="827"/>
      <c r="DJ128" s="827"/>
      <c r="DK128" s="827"/>
      <c r="DL128" s="827" t="s">
        <v>487</v>
      </c>
      <c r="DM128" s="827"/>
      <c r="DN128" s="827"/>
      <c r="DO128" s="827"/>
      <c r="DP128" s="827"/>
      <c r="DQ128" s="827" t="s">
        <v>478</v>
      </c>
      <c r="DR128" s="827"/>
      <c r="DS128" s="827"/>
      <c r="DT128" s="827"/>
      <c r="DU128" s="827"/>
      <c r="DV128" s="828" t="s">
        <v>418</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514</v>
      </c>
      <c r="X129" s="813"/>
      <c r="Y129" s="813"/>
      <c r="Z129" s="814"/>
      <c r="AA129" s="815">
        <v>25379344</v>
      </c>
      <c r="AB129" s="816"/>
      <c r="AC129" s="816"/>
      <c r="AD129" s="816"/>
      <c r="AE129" s="817"/>
      <c r="AF129" s="818">
        <v>26658768</v>
      </c>
      <c r="AG129" s="816"/>
      <c r="AH129" s="816"/>
      <c r="AI129" s="816"/>
      <c r="AJ129" s="817"/>
      <c r="AK129" s="818">
        <v>25831868</v>
      </c>
      <c r="AL129" s="816"/>
      <c r="AM129" s="816"/>
      <c r="AN129" s="816"/>
      <c r="AO129" s="817"/>
      <c r="AP129" s="819"/>
      <c r="AQ129" s="820"/>
      <c r="AR129" s="820"/>
      <c r="AS129" s="820"/>
      <c r="AT129" s="821"/>
      <c r="AU129" s="233"/>
      <c r="AV129" s="233"/>
      <c r="AW129" s="233"/>
      <c r="AX129" s="787" t="s">
        <v>515</v>
      </c>
      <c r="AY129" s="788"/>
      <c r="AZ129" s="788"/>
      <c r="BA129" s="788"/>
      <c r="BB129" s="788"/>
      <c r="BC129" s="788"/>
      <c r="BD129" s="788"/>
      <c r="BE129" s="789"/>
      <c r="BF129" s="806" t="s">
        <v>449</v>
      </c>
      <c r="BG129" s="807"/>
      <c r="BH129" s="807"/>
      <c r="BI129" s="807"/>
      <c r="BJ129" s="807"/>
      <c r="BK129" s="807"/>
      <c r="BL129" s="808"/>
      <c r="BM129" s="806">
        <v>17.03</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516</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517</v>
      </c>
      <c r="X130" s="813"/>
      <c r="Y130" s="813"/>
      <c r="Z130" s="814"/>
      <c r="AA130" s="815">
        <v>3986076</v>
      </c>
      <c r="AB130" s="816"/>
      <c r="AC130" s="816"/>
      <c r="AD130" s="816"/>
      <c r="AE130" s="817"/>
      <c r="AF130" s="818">
        <v>3995173</v>
      </c>
      <c r="AG130" s="816"/>
      <c r="AH130" s="816"/>
      <c r="AI130" s="816"/>
      <c r="AJ130" s="817"/>
      <c r="AK130" s="818">
        <v>3906544</v>
      </c>
      <c r="AL130" s="816"/>
      <c r="AM130" s="816"/>
      <c r="AN130" s="816"/>
      <c r="AO130" s="817"/>
      <c r="AP130" s="819"/>
      <c r="AQ130" s="820"/>
      <c r="AR130" s="820"/>
      <c r="AS130" s="820"/>
      <c r="AT130" s="821"/>
      <c r="AU130" s="233"/>
      <c r="AV130" s="233"/>
      <c r="AW130" s="233"/>
      <c r="AX130" s="787" t="s">
        <v>518</v>
      </c>
      <c r="AY130" s="788"/>
      <c r="AZ130" s="788"/>
      <c r="BA130" s="788"/>
      <c r="BB130" s="788"/>
      <c r="BC130" s="788"/>
      <c r="BD130" s="788"/>
      <c r="BE130" s="789"/>
      <c r="BF130" s="790">
        <v>6.9</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519</v>
      </c>
      <c r="X131" s="797"/>
      <c r="Y131" s="797"/>
      <c r="Z131" s="798"/>
      <c r="AA131" s="799">
        <v>21393268</v>
      </c>
      <c r="AB131" s="800"/>
      <c r="AC131" s="800"/>
      <c r="AD131" s="800"/>
      <c r="AE131" s="801"/>
      <c r="AF131" s="802">
        <v>22663595</v>
      </c>
      <c r="AG131" s="800"/>
      <c r="AH131" s="800"/>
      <c r="AI131" s="800"/>
      <c r="AJ131" s="801"/>
      <c r="AK131" s="802">
        <v>21925324</v>
      </c>
      <c r="AL131" s="800"/>
      <c r="AM131" s="800"/>
      <c r="AN131" s="800"/>
      <c r="AO131" s="801"/>
      <c r="AP131" s="803"/>
      <c r="AQ131" s="804"/>
      <c r="AR131" s="804"/>
      <c r="AS131" s="804"/>
      <c r="AT131" s="805"/>
      <c r="AU131" s="233"/>
      <c r="AV131" s="233"/>
      <c r="AW131" s="233"/>
      <c r="AX131" s="765" t="s">
        <v>520</v>
      </c>
      <c r="AY131" s="766"/>
      <c r="AZ131" s="766"/>
      <c r="BA131" s="766"/>
      <c r="BB131" s="766"/>
      <c r="BC131" s="766"/>
      <c r="BD131" s="766"/>
      <c r="BE131" s="767"/>
      <c r="BF131" s="768">
        <v>56.1</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521</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522</v>
      </c>
      <c r="W132" s="778"/>
      <c r="X132" s="778"/>
      <c r="Y132" s="778"/>
      <c r="Z132" s="779"/>
      <c r="AA132" s="780">
        <v>6.3863267639999997</v>
      </c>
      <c r="AB132" s="781"/>
      <c r="AC132" s="781"/>
      <c r="AD132" s="781"/>
      <c r="AE132" s="782"/>
      <c r="AF132" s="783">
        <v>6.2757342779999998</v>
      </c>
      <c r="AG132" s="781"/>
      <c r="AH132" s="781"/>
      <c r="AI132" s="781"/>
      <c r="AJ132" s="782"/>
      <c r="AK132" s="783">
        <v>8.2189709030000007</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523</v>
      </c>
      <c r="W133" s="757"/>
      <c r="X133" s="757"/>
      <c r="Y133" s="757"/>
      <c r="Z133" s="758"/>
      <c r="AA133" s="759">
        <v>6.6</v>
      </c>
      <c r="AB133" s="760"/>
      <c r="AC133" s="760"/>
      <c r="AD133" s="760"/>
      <c r="AE133" s="761"/>
      <c r="AF133" s="759">
        <v>6</v>
      </c>
      <c r="AG133" s="760"/>
      <c r="AH133" s="760"/>
      <c r="AI133" s="760"/>
      <c r="AJ133" s="761"/>
      <c r="AK133" s="759">
        <v>6.9</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2akz4EPP+d86KULWPVn+UywsrYGc//WwRtuOPKm+pSHrWrUjRrcgHxtDLwYSQgMZenLWQN9h4Qno8iM8wriNqA==" saltValue="3r+hCy4Zra/tUyMl0QjCr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DWhqNZUDIEfdQa5TchPRd0uVzpkchJoh8OmhmURNYmomnenjIVcWBWbR5kIdd/nDD0h9LECLoIm2yYGfOLGQ6A==" saltValue="Y7o9qJCdoXXCOQ5ZJst4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vo1JIFI6KXGdCCtCpHL2d1BaGy3EN3/n/R7MSUdgOAVMNW+gbLkCMkXMoEd/GniyK/M8F0/o7qxfkoZxpRCw==" saltValue="v28oS8quhS2vHAXT1t2f1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527</v>
      </c>
      <c r="AP7" s="272"/>
      <c r="AQ7" s="273" t="s">
        <v>528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529</v>
      </c>
      <c r="AQ8" s="279" t="s">
        <v>530</v>
      </c>
      <c r="AR8" s="280" t="s">
        <v>531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532</v>
      </c>
      <c r="AL9" s="1167"/>
      <c r="AM9" s="1167"/>
      <c r="AN9" s="1168"/>
      <c r="AO9" s="281">
        <v>8272842</v>
      </c>
      <c r="AP9" s="281">
        <v>74098</v>
      </c>
      <c r="AQ9" s="282">
        <v>66247</v>
      </c>
      <c r="AR9" s="283">
        <v>11.9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533</v>
      </c>
      <c r="AL10" s="1167"/>
      <c r="AM10" s="1167"/>
      <c r="AN10" s="1168"/>
      <c r="AO10" s="284">
        <v>82874</v>
      </c>
      <c r="AP10" s="284">
        <v>742</v>
      </c>
      <c r="AQ10" s="285">
        <v>4001</v>
      </c>
      <c r="AR10" s="286">
        <v>-81.5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534</v>
      </c>
      <c r="AL11" s="1167"/>
      <c r="AM11" s="1167"/>
      <c r="AN11" s="1168"/>
      <c r="AO11" s="284">
        <v>285391</v>
      </c>
      <c r="AP11" s="284">
        <v>2556</v>
      </c>
      <c r="AQ11" s="285">
        <v>2117</v>
      </c>
      <c r="AR11" s="286">
        <v>20.7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535</v>
      </c>
      <c r="AL12" s="1167"/>
      <c r="AM12" s="1167"/>
      <c r="AN12" s="1168"/>
      <c r="AO12" s="284" t="s">
        <v>536</v>
      </c>
      <c r="AP12" s="284" t="s">
        <v>536</v>
      </c>
      <c r="AQ12" s="285">
        <v>23</v>
      </c>
      <c r="AR12" s="286" t="s">
        <v>536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537</v>
      </c>
      <c r="AL13" s="1167"/>
      <c r="AM13" s="1167"/>
      <c r="AN13" s="1168"/>
      <c r="AO13" s="284">
        <v>105124</v>
      </c>
      <c r="AP13" s="284">
        <v>942</v>
      </c>
      <c r="AQ13" s="285">
        <v>2449</v>
      </c>
      <c r="AR13" s="286">
        <v>-61.5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538</v>
      </c>
      <c r="AL14" s="1167"/>
      <c r="AM14" s="1167"/>
      <c r="AN14" s="1168"/>
      <c r="AO14" s="284">
        <v>85624</v>
      </c>
      <c r="AP14" s="284">
        <v>767</v>
      </c>
      <c r="AQ14" s="285">
        <v>1636</v>
      </c>
      <c r="AR14" s="286">
        <v>-53.1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539</v>
      </c>
      <c r="AL15" s="1170"/>
      <c r="AM15" s="1170"/>
      <c r="AN15" s="1171"/>
      <c r="AO15" s="284">
        <v>-423901</v>
      </c>
      <c r="AP15" s="284">
        <v>-3797</v>
      </c>
      <c r="AQ15" s="285">
        <v>-3889</v>
      </c>
      <c r="AR15" s="286">
        <v>-2.4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191</v>
      </c>
      <c r="AL16" s="1170"/>
      <c r="AM16" s="1170"/>
      <c r="AN16" s="1171"/>
      <c r="AO16" s="284">
        <v>8407954</v>
      </c>
      <c r="AP16" s="284">
        <v>75308</v>
      </c>
      <c r="AQ16" s="285">
        <v>72585</v>
      </c>
      <c r="AR16" s="286">
        <v>3.8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540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541</v>
      </c>
      <c r="AP20" s="293" t="s">
        <v>542</v>
      </c>
      <c r="AQ20" s="294" t="s">
        <v>543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544</v>
      </c>
      <c r="AL21" s="1173"/>
      <c r="AM21" s="1173"/>
      <c r="AN21" s="1174"/>
      <c r="AO21" s="297">
        <v>8.01</v>
      </c>
      <c r="AP21" s="298">
        <v>6.82</v>
      </c>
      <c r="AQ21" s="299">
        <v>1.19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545</v>
      </c>
      <c r="AL22" s="1173"/>
      <c r="AM22" s="1173"/>
      <c r="AN22" s="1174"/>
      <c r="AO22" s="302">
        <v>98.1</v>
      </c>
      <c r="AP22" s="303">
        <v>99.4</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546</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547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527</v>
      </c>
      <c r="AP30" s="272"/>
      <c r="AQ30" s="273" t="s">
        <v>528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529</v>
      </c>
      <c r="AQ31" s="279" t="s">
        <v>530</v>
      </c>
      <c r="AR31" s="280" t="s">
        <v>531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549</v>
      </c>
      <c r="AL32" s="1157"/>
      <c r="AM32" s="1157"/>
      <c r="AN32" s="1158"/>
      <c r="AO32" s="312">
        <v>3882515</v>
      </c>
      <c r="AP32" s="312">
        <v>34775</v>
      </c>
      <c r="AQ32" s="313">
        <v>38122</v>
      </c>
      <c r="AR32" s="314">
        <v>-8.8000000000000007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550</v>
      </c>
      <c r="AL33" s="1157"/>
      <c r="AM33" s="1157"/>
      <c r="AN33" s="1158"/>
      <c r="AO33" s="312" t="s">
        <v>536</v>
      </c>
      <c r="AP33" s="312" t="s">
        <v>536</v>
      </c>
      <c r="AQ33" s="313" t="s">
        <v>536</v>
      </c>
      <c r="AR33" s="314" t="s">
        <v>536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551</v>
      </c>
      <c r="AL34" s="1157"/>
      <c r="AM34" s="1157"/>
      <c r="AN34" s="1158"/>
      <c r="AO34" s="312" t="s">
        <v>536</v>
      </c>
      <c r="AP34" s="312" t="s">
        <v>536</v>
      </c>
      <c r="AQ34" s="313">
        <v>19</v>
      </c>
      <c r="AR34" s="314" t="s">
        <v>536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552</v>
      </c>
      <c r="AL35" s="1157"/>
      <c r="AM35" s="1157"/>
      <c r="AN35" s="1158"/>
      <c r="AO35" s="312">
        <v>2918423</v>
      </c>
      <c r="AP35" s="312">
        <v>26140</v>
      </c>
      <c r="AQ35" s="313">
        <v>11292</v>
      </c>
      <c r="AR35" s="314">
        <v>131.5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553</v>
      </c>
      <c r="AL36" s="1157"/>
      <c r="AM36" s="1157"/>
      <c r="AN36" s="1158"/>
      <c r="AO36" s="312">
        <v>358</v>
      </c>
      <c r="AP36" s="312">
        <v>3</v>
      </c>
      <c r="AQ36" s="313">
        <v>1617</v>
      </c>
      <c r="AR36" s="314">
        <v>-99.8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554</v>
      </c>
      <c r="AL37" s="1157"/>
      <c r="AM37" s="1157"/>
      <c r="AN37" s="1158"/>
      <c r="AO37" s="312" t="s">
        <v>536</v>
      </c>
      <c r="AP37" s="312" t="s">
        <v>536</v>
      </c>
      <c r="AQ37" s="313">
        <v>410</v>
      </c>
      <c r="AR37" s="314" t="s">
        <v>536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555</v>
      </c>
      <c r="AL38" s="1160"/>
      <c r="AM38" s="1160"/>
      <c r="AN38" s="1161"/>
      <c r="AO38" s="315" t="s">
        <v>536</v>
      </c>
      <c r="AP38" s="315" t="s">
        <v>536</v>
      </c>
      <c r="AQ38" s="316">
        <v>1</v>
      </c>
      <c r="AR38" s="304" t="s">
        <v>536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556</v>
      </c>
      <c r="AL39" s="1160"/>
      <c r="AM39" s="1160"/>
      <c r="AN39" s="1161"/>
      <c r="AO39" s="312">
        <v>-1092716</v>
      </c>
      <c r="AP39" s="312">
        <v>-9787</v>
      </c>
      <c r="AQ39" s="313">
        <v>-6908</v>
      </c>
      <c r="AR39" s="314">
        <v>41.7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557</v>
      </c>
      <c r="AL40" s="1157"/>
      <c r="AM40" s="1157"/>
      <c r="AN40" s="1158"/>
      <c r="AO40" s="312">
        <v>-3906544</v>
      </c>
      <c r="AP40" s="312">
        <v>-34990</v>
      </c>
      <c r="AQ40" s="313">
        <v>-33487</v>
      </c>
      <c r="AR40" s="314">
        <v>4.5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305</v>
      </c>
      <c r="AL41" s="1163"/>
      <c r="AM41" s="1163"/>
      <c r="AN41" s="1164"/>
      <c r="AO41" s="312">
        <v>1802036</v>
      </c>
      <c r="AP41" s="312">
        <v>16140</v>
      </c>
      <c r="AQ41" s="313">
        <v>11065</v>
      </c>
      <c r="AR41" s="314">
        <v>45.9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560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527</v>
      </c>
      <c r="AN49" s="1151" t="s">
        <v>561</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562</v>
      </c>
      <c r="AO50" s="329" t="s">
        <v>563</v>
      </c>
      <c r="AP50" s="330" t="s">
        <v>564</v>
      </c>
      <c r="AQ50" s="331" t="s">
        <v>565</v>
      </c>
      <c r="AR50" s="332" t="s">
        <v>566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567</v>
      </c>
      <c r="AL51" s="325"/>
      <c r="AM51" s="333">
        <v>4619283</v>
      </c>
      <c r="AN51" s="334">
        <v>40817</v>
      </c>
      <c r="AO51" s="335">
        <v>-27.2</v>
      </c>
      <c r="AP51" s="336">
        <v>46402</v>
      </c>
      <c r="AQ51" s="337">
        <v>-11.3</v>
      </c>
      <c r="AR51" s="338">
        <v>-15.9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568</v>
      </c>
      <c r="AM52" s="341">
        <v>2434945</v>
      </c>
      <c r="AN52" s="342">
        <v>21516</v>
      </c>
      <c r="AO52" s="343">
        <v>-36.1</v>
      </c>
      <c r="AP52" s="344">
        <v>26897</v>
      </c>
      <c r="AQ52" s="345">
        <v>-6.3</v>
      </c>
      <c r="AR52" s="346">
        <v>-29.8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569</v>
      </c>
      <c r="AL53" s="325"/>
      <c r="AM53" s="333">
        <v>5586418</v>
      </c>
      <c r="AN53" s="334">
        <v>49448</v>
      </c>
      <c r="AO53" s="335">
        <v>21.1</v>
      </c>
      <c r="AP53" s="336">
        <v>66343</v>
      </c>
      <c r="AQ53" s="337">
        <v>43</v>
      </c>
      <c r="AR53" s="338">
        <v>-21.9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568</v>
      </c>
      <c r="AM54" s="341">
        <v>3435887</v>
      </c>
      <c r="AN54" s="342">
        <v>30413</v>
      </c>
      <c r="AO54" s="343">
        <v>41.4</v>
      </c>
      <c r="AP54" s="344">
        <v>34529</v>
      </c>
      <c r="AQ54" s="345">
        <v>28.4</v>
      </c>
      <c r="AR54" s="346">
        <v>13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570</v>
      </c>
      <c r="AL55" s="325"/>
      <c r="AM55" s="333">
        <v>9870744</v>
      </c>
      <c r="AN55" s="334">
        <v>87704</v>
      </c>
      <c r="AO55" s="335">
        <v>77.400000000000006</v>
      </c>
      <c r="AP55" s="336">
        <v>56416</v>
      </c>
      <c r="AQ55" s="337">
        <v>-15</v>
      </c>
      <c r="AR55" s="338">
        <v>92.4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568</v>
      </c>
      <c r="AM56" s="341">
        <v>6477068</v>
      </c>
      <c r="AN56" s="342">
        <v>57550</v>
      </c>
      <c r="AO56" s="343">
        <v>89.2</v>
      </c>
      <c r="AP56" s="344">
        <v>32623</v>
      </c>
      <c r="AQ56" s="345">
        <v>-5.5</v>
      </c>
      <c r="AR56" s="346">
        <v>94.7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571</v>
      </c>
      <c r="AL57" s="325"/>
      <c r="AM57" s="333">
        <v>7601523</v>
      </c>
      <c r="AN57" s="334">
        <v>67988</v>
      </c>
      <c r="AO57" s="335">
        <v>-22.5</v>
      </c>
      <c r="AP57" s="336">
        <v>49217</v>
      </c>
      <c r="AQ57" s="337">
        <v>-12.8</v>
      </c>
      <c r="AR57" s="338">
        <v>-9.6999999999999993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568</v>
      </c>
      <c r="AM58" s="341">
        <v>4606727</v>
      </c>
      <c r="AN58" s="342">
        <v>41202</v>
      </c>
      <c r="AO58" s="343">
        <v>-28.4</v>
      </c>
      <c r="AP58" s="344">
        <v>27232</v>
      </c>
      <c r="AQ58" s="345">
        <v>-16.5</v>
      </c>
      <c r="AR58" s="346">
        <v>-11.9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572</v>
      </c>
      <c r="AL59" s="325"/>
      <c r="AM59" s="333">
        <v>7795773</v>
      </c>
      <c r="AN59" s="334">
        <v>69825</v>
      </c>
      <c r="AO59" s="335">
        <v>2.7</v>
      </c>
      <c r="AP59" s="336">
        <v>49211</v>
      </c>
      <c r="AQ59" s="337">
        <v>0</v>
      </c>
      <c r="AR59" s="338">
        <v>2.7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568</v>
      </c>
      <c r="AM60" s="341">
        <v>4419396</v>
      </c>
      <c r="AN60" s="342">
        <v>39583</v>
      </c>
      <c r="AO60" s="343">
        <v>-3.9</v>
      </c>
      <c r="AP60" s="344">
        <v>28367</v>
      </c>
      <c r="AQ60" s="345">
        <v>4.2</v>
      </c>
      <c r="AR60" s="346">
        <v>-8.1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573</v>
      </c>
      <c r="AL61" s="347"/>
      <c r="AM61" s="348">
        <v>7094748</v>
      </c>
      <c r="AN61" s="349">
        <v>63156</v>
      </c>
      <c r="AO61" s="350">
        <v>10.3</v>
      </c>
      <c r="AP61" s="351">
        <v>53518</v>
      </c>
      <c r="AQ61" s="352">
        <v>0.8</v>
      </c>
      <c r="AR61" s="338">
        <v>9.5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568</v>
      </c>
      <c r="AM62" s="341">
        <v>4274805</v>
      </c>
      <c r="AN62" s="342">
        <v>38053</v>
      </c>
      <c r="AO62" s="343">
        <v>12.4</v>
      </c>
      <c r="AP62" s="344">
        <v>29930</v>
      </c>
      <c r="AQ62" s="345">
        <v>0.9</v>
      </c>
      <c r="AR62" s="346">
        <v>11.5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SRU8A9mvtiHfokKmdstLEPoPelkkL1m5xqcoqs0e0BO+6y17W28/kJfzo4uBa0CA4NTsGFV7LbxMMMk56W3gQ==" saltValue="zaE3dpas0V+FlM1kiI/+M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575</v>
      </c>
    </row>
    <row r="121" spans="125:125" ht="13.5" hidden="1" customHeight="1" x14ac:dyDescent="0.15">
      <c r="DU121" s="259"/>
    </row>
  </sheetData>
  <sheetProtection algorithmName="SHA-512" hashValue="3gyiBywVliRgi6SfcIdhK/o1HB41nNSBDAf08MASx5r9dByVLcZNqyQwUw1CIHktQ5YnVfBtec1ErQOuLG+8Aw==" saltValue="MZCr9CNrG2sQ6aUd9zAR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576</v>
      </c>
    </row>
  </sheetData>
  <sheetProtection algorithmName="SHA-512" hashValue="90Z+AP/Wr1JSd/PTnzVPRUe/jVfDbovXBRi4aMaqHkmYzjOdacpSNIq580Of288ww9S+kfGGk+hDm+LQqo/VXg==" saltValue="fg1Wd1rgwTAn2iv/oF2s3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4" zoomScaleNormal="6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577</v>
      </c>
      <c r="G46" s="8" t="s">
        <v>578</v>
      </c>
      <c r="H46" s="8" t="s">
        <v>579</v>
      </c>
      <c r="I46" s="8" t="s">
        <v>580</v>
      </c>
      <c r="J46" s="9" t="s">
        <v>581</v>
      </c>
    </row>
    <row r="47" spans="2:10" ht="57.75" customHeight="1" x14ac:dyDescent="0.15">
      <c r="B47" s="10"/>
      <c r="C47" s="1175" t="s">
        <v>3</v>
      </c>
      <c r="D47" s="1175"/>
      <c r="E47" s="1176"/>
      <c r="F47" s="11">
        <v>11.47</v>
      </c>
      <c r="G47" s="12">
        <v>11.31</v>
      </c>
      <c r="H47" s="12">
        <v>10.54</v>
      </c>
      <c r="I47" s="12">
        <v>10.19</v>
      </c>
      <c r="J47" s="13">
        <v>12.24</v>
      </c>
    </row>
    <row r="48" spans="2:10" ht="57.75" customHeight="1" x14ac:dyDescent="0.15">
      <c r="B48" s="14"/>
      <c r="C48" s="1177" t="s">
        <v>4</v>
      </c>
      <c r="D48" s="1177"/>
      <c r="E48" s="1178"/>
      <c r="F48" s="15">
        <v>3.8</v>
      </c>
      <c r="G48" s="16">
        <v>4.55</v>
      </c>
      <c r="H48" s="16">
        <v>2.62</v>
      </c>
      <c r="I48" s="16">
        <v>8.4499999999999993</v>
      </c>
      <c r="J48" s="17">
        <v>9.1</v>
      </c>
    </row>
    <row r="49" spans="2:10" ht="57.75" customHeight="1" thickBot="1" x14ac:dyDescent="0.2">
      <c r="B49" s="18"/>
      <c r="C49" s="1179" t="s">
        <v>5</v>
      </c>
      <c r="D49" s="1179"/>
      <c r="E49" s="1180"/>
      <c r="F49" s="19" t="s">
        <v>582</v>
      </c>
      <c r="G49" s="20">
        <v>2.2200000000000002</v>
      </c>
      <c r="H49" s="20" t="s">
        <v>583</v>
      </c>
      <c r="I49" s="20">
        <v>6.11</v>
      </c>
      <c r="J49" s="21">
        <v>2.1</v>
      </c>
    </row>
    <row r="50" spans="2:10" x14ac:dyDescent="0.15"/>
  </sheetData>
  <sheetProtection algorithmName="SHA-512" hashValue="T2S2bITkEzDkST2mx1kjA6ppPc9v9K0iqndnkX4wWZTKuyAM0DVr2OFYmyuMkYjLFs3ndUQLSDyN2k6bduqDIg==" saltValue="I7XXfEVL6WbSU6Rvlxmn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577</v>
      </c>
      <c r="G33" s="29" t="s">
        <v>578</v>
      </c>
      <c r="H33" s="29" t="s">
        <v>579</v>
      </c>
      <c r="I33" s="29" t="s">
        <v>580</v>
      </c>
      <c r="J33" s="30" t="s">
        <v>581</v>
      </c>
      <c r="K33" s="22"/>
      <c r="L33" s="22"/>
      <c r="M33" s="22"/>
      <c r="N33" s="22"/>
      <c r="O33" s="22"/>
      <c r="P33" s="22"/>
    </row>
    <row r="34" spans="1:16" ht="39" customHeight="1" x14ac:dyDescent="0.15">
      <c r="A34" s="22"/>
      <c r="B34" s="31"/>
      <c r="C34" s="1187" t="s">
        <v>584</v>
      </c>
      <c r="D34" s="1187"/>
      <c r="E34" s="1188"/>
      <c r="F34" s="32">
        <v>4.5</v>
      </c>
      <c r="G34" s="33">
        <v>5.48</v>
      </c>
      <c r="H34" s="33">
        <v>11.61</v>
      </c>
      <c r="I34" s="33">
        <v>17.03</v>
      </c>
      <c r="J34" s="34">
        <v>22.66</v>
      </c>
      <c r="K34" s="22"/>
      <c r="L34" s="22"/>
      <c r="M34" s="22"/>
      <c r="N34" s="22"/>
      <c r="O34" s="22"/>
      <c r="P34" s="22"/>
    </row>
    <row r="35" spans="1:16" ht="39" customHeight="1" x14ac:dyDescent="0.15">
      <c r="A35" s="22"/>
      <c r="B35" s="35"/>
      <c r="C35" s="1181" t="s">
        <v>585</v>
      </c>
      <c r="D35" s="1182"/>
      <c r="E35" s="1183"/>
      <c r="F35" s="36">
        <v>16.75</v>
      </c>
      <c r="G35" s="37">
        <v>17.21</v>
      </c>
      <c r="H35" s="37">
        <v>15.29</v>
      </c>
      <c r="I35" s="37">
        <v>14.19</v>
      </c>
      <c r="J35" s="38">
        <v>14.4</v>
      </c>
      <c r="K35" s="22"/>
      <c r="L35" s="22"/>
      <c r="M35" s="22"/>
      <c r="N35" s="22"/>
      <c r="O35" s="22"/>
      <c r="P35" s="22"/>
    </row>
    <row r="36" spans="1:16" ht="39" customHeight="1" x14ac:dyDescent="0.15">
      <c r="A36" s="22"/>
      <c r="B36" s="35"/>
      <c r="C36" s="1181" t="s">
        <v>586</v>
      </c>
      <c r="D36" s="1182"/>
      <c r="E36" s="1183"/>
      <c r="F36" s="36">
        <v>3.72</v>
      </c>
      <c r="G36" s="37">
        <v>4.4800000000000004</v>
      </c>
      <c r="H36" s="37">
        <v>2.62</v>
      </c>
      <c r="I36" s="37">
        <v>8.44</v>
      </c>
      <c r="J36" s="38">
        <v>8.9600000000000009</v>
      </c>
      <c r="K36" s="22"/>
      <c r="L36" s="22"/>
      <c r="M36" s="22"/>
      <c r="N36" s="22"/>
      <c r="O36" s="22"/>
      <c r="P36" s="22"/>
    </row>
    <row r="37" spans="1:16" ht="39" customHeight="1" x14ac:dyDescent="0.15">
      <c r="A37" s="22"/>
      <c r="B37" s="35"/>
      <c r="C37" s="1181" t="s">
        <v>587</v>
      </c>
      <c r="D37" s="1182"/>
      <c r="E37" s="1183"/>
      <c r="F37" s="36" t="s">
        <v>536</v>
      </c>
      <c r="G37" s="37" t="s">
        <v>536</v>
      </c>
      <c r="H37" s="37">
        <v>2.5</v>
      </c>
      <c r="I37" s="37">
        <v>3.24</v>
      </c>
      <c r="J37" s="38">
        <v>3.99</v>
      </c>
      <c r="K37" s="22"/>
      <c r="L37" s="22"/>
      <c r="M37" s="22"/>
      <c r="N37" s="22"/>
      <c r="O37" s="22"/>
      <c r="P37" s="22"/>
    </row>
    <row r="38" spans="1:16" ht="39" customHeight="1" x14ac:dyDescent="0.15">
      <c r="A38" s="22"/>
      <c r="B38" s="35"/>
      <c r="C38" s="1181" t="s">
        <v>588</v>
      </c>
      <c r="D38" s="1182"/>
      <c r="E38" s="1183"/>
      <c r="F38" s="36">
        <v>0.32</v>
      </c>
      <c r="G38" s="37">
        <v>0.02</v>
      </c>
      <c r="H38" s="37">
        <v>0</v>
      </c>
      <c r="I38" s="37">
        <v>0.28000000000000003</v>
      </c>
      <c r="J38" s="38">
        <v>0.41</v>
      </c>
      <c r="K38" s="22"/>
      <c r="L38" s="22"/>
      <c r="M38" s="22"/>
      <c r="N38" s="22"/>
      <c r="O38" s="22"/>
      <c r="P38" s="22"/>
    </row>
    <row r="39" spans="1:16" ht="39" customHeight="1" x14ac:dyDescent="0.15">
      <c r="A39" s="22"/>
      <c r="B39" s="35"/>
      <c r="C39" s="1181" t="s">
        <v>589</v>
      </c>
      <c r="D39" s="1182"/>
      <c r="E39" s="1183"/>
      <c r="F39" s="36">
        <v>0.14000000000000001</v>
      </c>
      <c r="G39" s="37">
        <v>0.18</v>
      </c>
      <c r="H39" s="37">
        <v>0.12</v>
      </c>
      <c r="I39" s="37">
        <v>0.43</v>
      </c>
      <c r="J39" s="38">
        <v>0.18</v>
      </c>
      <c r="K39" s="22"/>
      <c r="L39" s="22"/>
      <c r="M39" s="22"/>
      <c r="N39" s="22"/>
      <c r="O39" s="22"/>
      <c r="P39" s="22"/>
    </row>
    <row r="40" spans="1:16" ht="39" customHeight="1" x14ac:dyDescent="0.15">
      <c r="A40" s="22"/>
      <c r="B40" s="35"/>
      <c r="C40" s="1181" t="s">
        <v>590</v>
      </c>
      <c r="D40" s="1182"/>
      <c r="E40" s="1183"/>
      <c r="F40" s="36">
        <v>7.0000000000000007E-2</v>
      </c>
      <c r="G40" s="37">
        <v>0.06</v>
      </c>
      <c r="H40" s="37">
        <v>0</v>
      </c>
      <c r="I40" s="37">
        <v>0</v>
      </c>
      <c r="J40" s="38">
        <v>0.13</v>
      </c>
      <c r="K40" s="22"/>
      <c r="L40" s="22"/>
      <c r="M40" s="22"/>
      <c r="N40" s="22"/>
      <c r="O40" s="22"/>
      <c r="P40" s="22"/>
    </row>
    <row r="41" spans="1:16" ht="39" customHeight="1" x14ac:dyDescent="0.15">
      <c r="A41" s="22"/>
      <c r="B41" s="35"/>
      <c r="C41" s="1181" t="s">
        <v>591</v>
      </c>
      <c r="D41" s="1182"/>
      <c r="E41" s="1183"/>
      <c r="F41" s="36">
        <v>0.08</v>
      </c>
      <c r="G41" s="37">
        <v>7.0000000000000007E-2</v>
      </c>
      <c r="H41" s="37">
        <v>0.08</v>
      </c>
      <c r="I41" s="37">
        <v>7.0000000000000007E-2</v>
      </c>
      <c r="J41" s="38">
        <v>0.09</v>
      </c>
      <c r="K41" s="22"/>
      <c r="L41" s="22"/>
      <c r="M41" s="22"/>
      <c r="N41" s="22"/>
      <c r="O41" s="22"/>
      <c r="P41" s="22"/>
    </row>
    <row r="42" spans="1:16" ht="39" customHeight="1" x14ac:dyDescent="0.15">
      <c r="A42" s="22"/>
      <c r="B42" s="39"/>
      <c r="C42" s="1181" t="s">
        <v>592</v>
      </c>
      <c r="D42" s="1182"/>
      <c r="E42" s="1183"/>
      <c r="F42" s="36" t="s">
        <v>536</v>
      </c>
      <c r="G42" s="37" t="s">
        <v>536</v>
      </c>
      <c r="H42" s="37" t="s">
        <v>536</v>
      </c>
      <c r="I42" s="37" t="s">
        <v>536</v>
      </c>
      <c r="J42" s="38" t="s">
        <v>536</v>
      </c>
      <c r="K42" s="22"/>
      <c r="L42" s="22"/>
      <c r="M42" s="22"/>
      <c r="N42" s="22"/>
      <c r="O42" s="22"/>
      <c r="P42" s="22"/>
    </row>
    <row r="43" spans="1:16" ht="39" customHeight="1" thickBot="1" x14ac:dyDescent="0.2">
      <c r="A43" s="22"/>
      <c r="B43" s="40"/>
      <c r="C43" s="1184" t="s">
        <v>593</v>
      </c>
      <c r="D43" s="1185"/>
      <c r="E43" s="1186"/>
      <c r="F43" s="41">
        <v>1.17</v>
      </c>
      <c r="G43" s="42">
        <v>0.42</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McWUbjCG+DKRBYe3qCkNrxWXgKZQPHwh3Fmc5TVZDXP1gHSgbX/9wOmem0cfQvJM9OugEsyUFwgjJwpB+rlXg==" saltValue="ooNljrIs+VkFWL5j55I4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577</v>
      </c>
      <c r="L44" s="56" t="s">
        <v>578</v>
      </c>
      <c r="M44" s="56" t="s">
        <v>579</v>
      </c>
      <c r="N44" s="56" t="s">
        <v>580</v>
      </c>
      <c r="O44" s="57" t="s">
        <v>581</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3358</v>
      </c>
      <c r="L45" s="60">
        <v>3457</v>
      </c>
      <c r="M45" s="60">
        <v>3491</v>
      </c>
      <c r="N45" s="60">
        <v>3687</v>
      </c>
      <c r="O45" s="61">
        <v>3883</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536</v>
      </c>
      <c r="L46" s="64" t="s">
        <v>536</v>
      </c>
      <c r="M46" s="64" t="s">
        <v>536</v>
      </c>
      <c r="N46" s="64" t="s">
        <v>536</v>
      </c>
      <c r="O46" s="65" t="s">
        <v>536</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536</v>
      </c>
      <c r="L47" s="64" t="s">
        <v>536</v>
      </c>
      <c r="M47" s="64" t="s">
        <v>536</v>
      </c>
      <c r="N47" s="64" t="s">
        <v>536</v>
      </c>
      <c r="O47" s="65" t="s">
        <v>536</v>
      </c>
      <c r="P47" s="48"/>
      <c r="Q47" s="48"/>
      <c r="R47" s="48"/>
      <c r="S47" s="48"/>
      <c r="T47" s="48"/>
      <c r="U47" s="48"/>
    </row>
    <row r="48" spans="1:21" ht="30.75" customHeight="1" x14ac:dyDescent="0.15">
      <c r="A48" s="48"/>
      <c r="B48" s="1214"/>
      <c r="C48" s="1215"/>
      <c r="D48" s="62"/>
      <c r="E48" s="1191" t="s">
        <v>15</v>
      </c>
      <c r="F48" s="1191"/>
      <c r="G48" s="1191"/>
      <c r="H48" s="1191"/>
      <c r="I48" s="1191"/>
      <c r="J48" s="1192"/>
      <c r="K48" s="63">
        <v>3504</v>
      </c>
      <c r="L48" s="64">
        <v>2898</v>
      </c>
      <c r="M48" s="64">
        <v>2938</v>
      </c>
      <c r="N48" s="64">
        <v>2753</v>
      </c>
      <c r="O48" s="65">
        <v>2918</v>
      </c>
      <c r="P48" s="48"/>
      <c r="Q48" s="48"/>
      <c r="R48" s="48"/>
      <c r="S48" s="48"/>
      <c r="T48" s="48"/>
      <c r="U48" s="48"/>
    </row>
    <row r="49" spans="1:21" ht="30.75" customHeight="1" x14ac:dyDescent="0.15">
      <c r="A49" s="48"/>
      <c r="B49" s="1214"/>
      <c r="C49" s="1215"/>
      <c r="D49" s="62"/>
      <c r="E49" s="1191" t="s">
        <v>16</v>
      </c>
      <c r="F49" s="1191"/>
      <c r="G49" s="1191"/>
      <c r="H49" s="1191"/>
      <c r="I49" s="1191"/>
      <c r="J49" s="1192"/>
      <c r="K49" s="63">
        <v>4</v>
      </c>
      <c r="L49" s="64">
        <v>1</v>
      </c>
      <c r="M49" s="64">
        <v>1</v>
      </c>
      <c r="N49" s="64">
        <v>0</v>
      </c>
      <c r="O49" s="65">
        <v>0</v>
      </c>
      <c r="P49" s="48"/>
      <c r="Q49" s="48"/>
      <c r="R49" s="48"/>
      <c r="S49" s="48"/>
      <c r="T49" s="48"/>
      <c r="U49" s="48"/>
    </row>
    <row r="50" spans="1:21" ht="30.75" customHeight="1" x14ac:dyDescent="0.15">
      <c r="A50" s="48"/>
      <c r="B50" s="1214"/>
      <c r="C50" s="1215"/>
      <c r="D50" s="62"/>
      <c r="E50" s="1191" t="s">
        <v>17</v>
      </c>
      <c r="F50" s="1191"/>
      <c r="G50" s="1191"/>
      <c r="H50" s="1191"/>
      <c r="I50" s="1191"/>
      <c r="J50" s="1192"/>
      <c r="K50" s="63">
        <v>2</v>
      </c>
      <c r="L50" s="64">
        <v>2</v>
      </c>
      <c r="M50" s="64">
        <v>2</v>
      </c>
      <c r="N50" s="64">
        <v>2</v>
      </c>
      <c r="O50" s="65" t="s">
        <v>536</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536</v>
      </c>
      <c r="L51" s="64" t="s">
        <v>536</v>
      </c>
      <c r="M51" s="64">
        <v>4</v>
      </c>
      <c r="N51" s="64" t="s">
        <v>536</v>
      </c>
      <c r="O51" s="65" t="s">
        <v>536</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5175</v>
      </c>
      <c r="L52" s="64">
        <v>5253</v>
      </c>
      <c r="M52" s="64">
        <v>5069</v>
      </c>
      <c r="N52" s="64">
        <v>5019</v>
      </c>
      <c r="O52" s="65">
        <v>4999</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1693</v>
      </c>
      <c r="L53" s="69">
        <v>1105</v>
      </c>
      <c r="M53" s="69">
        <v>1367</v>
      </c>
      <c r="N53" s="69">
        <v>1423</v>
      </c>
      <c r="O53" s="70">
        <v>1802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594</v>
      </c>
      <c r="P56" s="48"/>
      <c r="Q56" s="48"/>
      <c r="R56" s="48"/>
      <c r="S56" s="48"/>
      <c r="T56" s="48"/>
      <c r="U56" s="48"/>
    </row>
    <row r="57" spans="1:21" ht="31.5" customHeight="1" thickBot="1" x14ac:dyDescent="0.2">
      <c r="A57" s="48"/>
      <c r="B57" s="76"/>
      <c r="C57" s="77"/>
      <c r="D57" s="77"/>
      <c r="E57" s="78"/>
      <c r="F57" s="78"/>
      <c r="G57" s="78"/>
      <c r="H57" s="78"/>
      <c r="I57" s="78"/>
      <c r="J57" s="79" t="s">
        <v>2</v>
      </c>
      <c r="K57" s="80" t="s">
        <v>595</v>
      </c>
      <c r="L57" s="81" t="s">
        <v>596</v>
      </c>
      <c r="M57" s="81" t="s">
        <v>597</v>
      </c>
      <c r="N57" s="81" t="s">
        <v>598</v>
      </c>
      <c r="O57" s="82" t="s">
        <v>599</v>
      </c>
      <c r="P57" s="48"/>
      <c r="Q57" s="48"/>
      <c r="R57" s="48"/>
      <c r="S57" s="48"/>
      <c r="T57" s="48"/>
      <c r="U57" s="48"/>
    </row>
    <row r="58" spans="1:21" ht="31.5" customHeight="1" x14ac:dyDescent="0.15">
      <c r="B58" s="1197" t="s">
        <v>26</v>
      </c>
      <c r="C58" s="1198"/>
      <c r="D58" s="1203" t="s">
        <v>27</v>
      </c>
      <c r="E58" s="1204"/>
      <c r="F58" s="1204"/>
      <c r="G58" s="1204"/>
      <c r="H58" s="1204"/>
      <c r="I58" s="1204"/>
      <c r="J58" s="1205"/>
      <c r="K58" s="83" t="s">
        <v>536</v>
      </c>
      <c r="L58" s="84" t="s">
        <v>536</v>
      </c>
      <c r="M58" s="84" t="s">
        <v>536</v>
      </c>
      <c r="N58" s="84" t="s">
        <v>536</v>
      </c>
      <c r="O58" s="85" t="s">
        <v>536</v>
      </c>
    </row>
    <row r="59" spans="1:21" ht="31.5" customHeight="1" x14ac:dyDescent="0.15">
      <c r="B59" s="1199"/>
      <c r="C59" s="1200"/>
      <c r="D59" s="1206" t="s">
        <v>28</v>
      </c>
      <c r="E59" s="1207"/>
      <c r="F59" s="1207"/>
      <c r="G59" s="1207"/>
      <c r="H59" s="1207"/>
      <c r="I59" s="1207"/>
      <c r="J59" s="1208"/>
      <c r="K59" s="86" t="s">
        <v>536</v>
      </c>
      <c r="L59" s="87" t="s">
        <v>536</v>
      </c>
      <c r="M59" s="87" t="s">
        <v>536</v>
      </c>
      <c r="N59" s="87" t="s">
        <v>536</v>
      </c>
      <c r="O59" s="88" t="s">
        <v>536</v>
      </c>
    </row>
    <row r="60" spans="1:21" ht="31.5" customHeight="1" thickBot="1" x14ac:dyDescent="0.2">
      <c r="B60" s="1201"/>
      <c r="C60" s="1202"/>
      <c r="D60" s="1209" t="s">
        <v>29</v>
      </c>
      <c r="E60" s="1210"/>
      <c r="F60" s="1210"/>
      <c r="G60" s="1210"/>
      <c r="H60" s="1210"/>
      <c r="I60" s="1210"/>
      <c r="J60" s="1211"/>
      <c r="K60" s="89" t="s">
        <v>536</v>
      </c>
      <c r="L60" s="90" t="s">
        <v>536</v>
      </c>
      <c r="M60" s="90" t="s">
        <v>536</v>
      </c>
      <c r="N60" s="90" t="s">
        <v>536</v>
      </c>
      <c r="O60" s="91" t="s">
        <v>536</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G17Jw8CVbnSP942xRmavYwmioWtne0MrAJzDCn2y5I1Yf01Yh52Kr42CescysVf1PxPiz1ITKycfhGwFw4plw==" saltValue="NCdgxVyUa+uC0irLv/cHN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577</v>
      </c>
      <c r="J40" s="103" t="s">
        <v>578</v>
      </c>
      <c r="K40" s="103" t="s">
        <v>579</v>
      </c>
      <c r="L40" s="103" t="s">
        <v>580</v>
      </c>
      <c r="M40" s="104" t="s">
        <v>581</v>
      </c>
    </row>
    <row r="41" spans="2:13" ht="27.75" customHeight="1" x14ac:dyDescent="0.15">
      <c r="B41" s="1232" t="s">
        <v>32</v>
      </c>
      <c r="C41" s="1233"/>
      <c r="D41" s="105"/>
      <c r="E41" s="1234" t="s">
        <v>33</v>
      </c>
      <c r="F41" s="1234"/>
      <c r="G41" s="1234"/>
      <c r="H41" s="1235"/>
      <c r="I41" s="355">
        <v>40155</v>
      </c>
      <c r="J41" s="356">
        <v>41980</v>
      </c>
      <c r="K41" s="356">
        <v>47728</v>
      </c>
      <c r="L41" s="356">
        <v>51504</v>
      </c>
      <c r="M41" s="357">
        <v>53708</v>
      </c>
    </row>
    <row r="42" spans="2:13" ht="27.75" customHeight="1" x14ac:dyDescent="0.15">
      <c r="B42" s="1222"/>
      <c r="C42" s="1223"/>
      <c r="D42" s="106"/>
      <c r="E42" s="1226" t="s">
        <v>34</v>
      </c>
      <c r="F42" s="1226"/>
      <c r="G42" s="1226"/>
      <c r="H42" s="1227"/>
      <c r="I42" s="358">
        <v>5</v>
      </c>
      <c r="J42" s="359">
        <v>4</v>
      </c>
      <c r="K42" s="359">
        <v>2</v>
      </c>
      <c r="L42" s="359" t="s">
        <v>536</v>
      </c>
      <c r="M42" s="360" t="s">
        <v>536</v>
      </c>
    </row>
    <row r="43" spans="2:13" ht="27.75" customHeight="1" x14ac:dyDescent="0.15">
      <c r="B43" s="1222"/>
      <c r="C43" s="1223"/>
      <c r="D43" s="106"/>
      <c r="E43" s="1226" t="s">
        <v>35</v>
      </c>
      <c r="F43" s="1226"/>
      <c r="G43" s="1226"/>
      <c r="H43" s="1227"/>
      <c r="I43" s="358">
        <v>39629</v>
      </c>
      <c r="J43" s="359">
        <v>35893</v>
      </c>
      <c r="K43" s="359">
        <v>32505</v>
      </c>
      <c r="L43" s="359">
        <v>28998</v>
      </c>
      <c r="M43" s="360">
        <v>28185</v>
      </c>
    </row>
    <row r="44" spans="2:13" ht="27.75" customHeight="1" x14ac:dyDescent="0.15">
      <c r="B44" s="1222"/>
      <c r="C44" s="1223"/>
      <c r="D44" s="106"/>
      <c r="E44" s="1226" t="s">
        <v>36</v>
      </c>
      <c r="F44" s="1226"/>
      <c r="G44" s="1226"/>
      <c r="H44" s="1227"/>
      <c r="I44" s="358">
        <v>3</v>
      </c>
      <c r="J44" s="359">
        <v>2</v>
      </c>
      <c r="K44" s="359">
        <v>1</v>
      </c>
      <c r="L44" s="359">
        <v>1</v>
      </c>
      <c r="M44" s="360">
        <v>0</v>
      </c>
    </row>
    <row r="45" spans="2:13" ht="27.75" customHeight="1" x14ac:dyDescent="0.15">
      <c r="B45" s="1222"/>
      <c r="C45" s="1223"/>
      <c r="D45" s="106"/>
      <c r="E45" s="1226" t="s">
        <v>37</v>
      </c>
      <c r="F45" s="1226"/>
      <c r="G45" s="1226"/>
      <c r="H45" s="1227"/>
      <c r="I45" s="358">
        <v>5251</v>
      </c>
      <c r="J45" s="359">
        <v>5417</v>
      </c>
      <c r="K45" s="359">
        <v>5005</v>
      </c>
      <c r="L45" s="359">
        <v>4979</v>
      </c>
      <c r="M45" s="360">
        <v>5004</v>
      </c>
    </row>
    <row r="46" spans="2:13" ht="27.75" customHeight="1" x14ac:dyDescent="0.15">
      <c r="B46" s="1222"/>
      <c r="C46" s="1223"/>
      <c r="D46" s="107"/>
      <c r="E46" s="1226" t="s">
        <v>38</v>
      </c>
      <c r="F46" s="1226"/>
      <c r="G46" s="1226"/>
      <c r="H46" s="1227"/>
      <c r="I46" s="358">
        <v>0</v>
      </c>
      <c r="J46" s="359">
        <v>0</v>
      </c>
      <c r="K46" s="359" t="s">
        <v>536</v>
      </c>
      <c r="L46" s="359" t="s">
        <v>536</v>
      </c>
      <c r="M46" s="360" t="s">
        <v>536</v>
      </c>
    </row>
    <row r="47" spans="2:13" ht="27.75" customHeight="1" x14ac:dyDescent="0.15">
      <c r="B47" s="1222"/>
      <c r="C47" s="1223"/>
      <c r="D47" s="108"/>
      <c r="E47" s="1236" t="s">
        <v>39</v>
      </c>
      <c r="F47" s="1237"/>
      <c r="G47" s="1237"/>
      <c r="H47" s="1238"/>
      <c r="I47" s="358" t="s">
        <v>536</v>
      </c>
      <c r="J47" s="359" t="s">
        <v>536</v>
      </c>
      <c r="K47" s="359" t="s">
        <v>536</v>
      </c>
      <c r="L47" s="359" t="s">
        <v>536</v>
      </c>
      <c r="M47" s="360" t="s">
        <v>536</v>
      </c>
    </row>
    <row r="48" spans="2:13" ht="27.75" customHeight="1" x14ac:dyDescent="0.15">
      <c r="B48" s="1222"/>
      <c r="C48" s="1223"/>
      <c r="D48" s="106"/>
      <c r="E48" s="1226" t="s">
        <v>40</v>
      </c>
      <c r="F48" s="1226"/>
      <c r="G48" s="1226"/>
      <c r="H48" s="1227"/>
      <c r="I48" s="358" t="s">
        <v>536</v>
      </c>
      <c r="J48" s="359" t="s">
        <v>536</v>
      </c>
      <c r="K48" s="359" t="s">
        <v>536</v>
      </c>
      <c r="L48" s="359" t="s">
        <v>536</v>
      </c>
      <c r="M48" s="360" t="s">
        <v>536</v>
      </c>
    </row>
    <row r="49" spans="2:13" ht="27.75" customHeight="1" x14ac:dyDescent="0.15">
      <c r="B49" s="1224"/>
      <c r="C49" s="1225"/>
      <c r="D49" s="106"/>
      <c r="E49" s="1226" t="s">
        <v>41</v>
      </c>
      <c r="F49" s="1226"/>
      <c r="G49" s="1226"/>
      <c r="H49" s="1227"/>
      <c r="I49" s="358" t="s">
        <v>536</v>
      </c>
      <c r="J49" s="359" t="s">
        <v>536</v>
      </c>
      <c r="K49" s="359" t="s">
        <v>536</v>
      </c>
      <c r="L49" s="359" t="s">
        <v>536</v>
      </c>
      <c r="M49" s="360" t="s">
        <v>536</v>
      </c>
    </row>
    <row r="50" spans="2:13" ht="27.75" customHeight="1" x14ac:dyDescent="0.15">
      <c r="B50" s="1220" t="s">
        <v>42</v>
      </c>
      <c r="C50" s="1221"/>
      <c r="D50" s="109"/>
      <c r="E50" s="1226" t="s">
        <v>43</v>
      </c>
      <c r="F50" s="1226"/>
      <c r="G50" s="1226"/>
      <c r="H50" s="1227"/>
      <c r="I50" s="358">
        <v>8546</v>
      </c>
      <c r="J50" s="359">
        <v>8464</v>
      </c>
      <c r="K50" s="359">
        <v>8019</v>
      </c>
      <c r="L50" s="359">
        <v>8692</v>
      </c>
      <c r="M50" s="360">
        <v>9389</v>
      </c>
    </row>
    <row r="51" spans="2:13" ht="27.75" customHeight="1" x14ac:dyDescent="0.15">
      <c r="B51" s="1222"/>
      <c r="C51" s="1223"/>
      <c r="D51" s="106"/>
      <c r="E51" s="1226" t="s">
        <v>44</v>
      </c>
      <c r="F51" s="1226"/>
      <c r="G51" s="1226"/>
      <c r="H51" s="1227"/>
      <c r="I51" s="358">
        <v>13562</v>
      </c>
      <c r="J51" s="359">
        <v>12753</v>
      </c>
      <c r="K51" s="359">
        <v>12373</v>
      </c>
      <c r="L51" s="359">
        <v>11710</v>
      </c>
      <c r="M51" s="360">
        <v>11639</v>
      </c>
    </row>
    <row r="52" spans="2:13" ht="27.75" customHeight="1" x14ac:dyDescent="0.15">
      <c r="B52" s="1224"/>
      <c r="C52" s="1225"/>
      <c r="D52" s="106"/>
      <c r="E52" s="1226" t="s">
        <v>45</v>
      </c>
      <c r="F52" s="1226"/>
      <c r="G52" s="1226"/>
      <c r="H52" s="1227"/>
      <c r="I52" s="358">
        <v>52105</v>
      </c>
      <c r="J52" s="359">
        <v>53208</v>
      </c>
      <c r="K52" s="359">
        <v>54842</v>
      </c>
      <c r="L52" s="359">
        <v>54353</v>
      </c>
      <c r="M52" s="360">
        <v>53548</v>
      </c>
    </row>
    <row r="53" spans="2:13" ht="27.75" customHeight="1" thickBot="1" x14ac:dyDescent="0.2">
      <c r="B53" s="1228" t="s">
        <v>46</v>
      </c>
      <c r="C53" s="1229"/>
      <c r="D53" s="110"/>
      <c r="E53" s="1230" t="s">
        <v>47</v>
      </c>
      <c r="F53" s="1230"/>
      <c r="G53" s="1230"/>
      <c r="H53" s="1231"/>
      <c r="I53" s="361">
        <v>10831</v>
      </c>
      <c r="J53" s="362">
        <v>8871</v>
      </c>
      <c r="K53" s="362">
        <v>10006</v>
      </c>
      <c r="L53" s="362">
        <v>10727</v>
      </c>
      <c r="M53" s="363">
        <v>12321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Svf+37ZJk0xd+iEpBPetMux2Jc0tizN/P3RT5Kb+lV83DF/v/we0p2FsURjzAqF6HcBRPHHuACZDck+fAFf2FA==" saltValue="BScCGYueE7kDCcTW/RHU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579</v>
      </c>
      <c r="G54" s="119" t="s">
        <v>580</v>
      </c>
      <c r="H54" s="120" t="s">
        <v>581</v>
      </c>
    </row>
    <row r="55" spans="2:8" ht="52.5" customHeight="1" x14ac:dyDescent="0.15">
      <c r="B55" s="121"/>
      <c r="C55" s="1247" t="s">
        <v>50</v>
      </c>
      <c r="D55" s="1247"/>
      <c r="E55" s="1248"/>
      <c r="F55" s="122">
        <v>2675</v>
      </c>
      <c r="G55" s="122">
        <v>2716</v>
      </c>
      <c r="H55" s="123">
        <v>3161</v>
      </c>
    </row>
    <row r="56" spans="2:8" ht="52.5" customHeight="1" x14ac:dyDescent="0.15">
      <c r="B56" s="124"/>
      <c r="C56" s="1249" t="s">
        <v>51</v>
      </c>
      <c r="D56" s="1249"/>
      <c r="E56" s="1250"/>
      <c r="F56" s="125">
        <v>288</v>
      </c>
      <c r="G56" s="125">
        <v>488</v>
      </c>
      <c r="H56" s="126">
        <v>488</v>
      </c>
    </row>
    <row r="57" spans="2:8" ht="53.25" customHeight="1" x14ac:dyDescent="0.15">
      <c r="B57" s="124"/>
      <c r="C57" s="1251" t="s">
        <v>52</v>
      </c>
      <c r="D57" s="1251"/>
      <c r="E57" s="1252"/>
      <c r="F57" s="127">
        <v>3526</v>
      </c>
      <c r="G57" s="127">
        <v>3859</v>
      </c>
      <c r="H57" s="128">
        <v>3869</v>
      </c>
    </row>
    <row r="58" spans="2:8" ht="45.75" customHeight="1" x14ac:dyDescent="0.15">
      <c r="B58" s="129"/>
      <c r="C58" s="1239" t="s">
        <v>613</v>
      </c>
      <c r="D58" s="1240"/>
      <c r="E58" s="1241"/>
      <c r="F58" s="130">
        <v>1415</v>
      </c>
      <c r="G58" s="130">
        <v>1519</v>
      </c>
      <c r="H58" s="131">
        <v>1522</v>
      </c>
    </row>
    <row r="59" spans="2:8" ht="45.75" customHeight="1" x14ac:dyDescent="0.15">
      <c r="B59" s="129"/>
      <c r="C59" s="1239" t="s">
        <v>614</v>
      </c>
      <c r="D59" s="1240"/>
      <c r="E59" s="1241"/>
      <c r="F59" s="130">
        <v>359</v>
      </c>
      <c r="G59" s="130">
        <v>471</v>
      </c>
      <c r="H59" s="131">
        <v>485</v>
      </c>
    </row>
    <row r="60" spans="2:8" ht="45.75" customHeight="1" x14ac:dyDescent="0.15">
      <c r="B60" s="129"/>
      <c r="C60" s="1239" t="s">
        <v>615</v>
      </c>
      <c r="D60" s="1240"/>
      <c r="E60" s="1241"/>
      <c r="F60" s="130">
        <v>248</v>
      </c>
      <c r="G60" s="130">
        <v>338</v>
      </c>
      <c r="H60" s="131">
        <v>396</v>
      </c>
    </row>
    <row r="61" spans="2:8" ht="45.75" customHeight="1" x14ac:dyDescent="0.15">
      <c r="B61" s="129"/>
      <c r="C61" s="1239" t="s">
        <v>616</v>
      </c>
      <c r="D61" s="1240"/>
      <c r="E61" s="1241"/>
      <c r="F61" s="130">
        <v>411</v>
      </c>
      <c r="G61" s="130">
        <v>309</v>
      </c>
      <c r="H61" s="131">
        <v>325</v>
      </c>
    </row>
    <row r="62" spans="2:8" ht="45.75" customHeight="1" thickBot="1" x14ac:dyDescent="0.2">
      <c r="B62" s="132"/>
      <c r="C62" s="1242" t="s">
        <v>617</v>
      </c>
      <c r="D62" s="1243"/>
      <c r="E62" s="1244"/>
      <c r="F62" s="133">
        <v>151</v>
      </c>
      <c r="G62" s="133">
        <v>201</v>
      </c>
      <c r="H62" s="134">
        <v>251</v>
      </c>
    </row>
    <row r="63" spans="2:8" ht="52.5" customHeight="1" thickBot="1" x14ac:dyDescent="0.2">
      <c r="B63" s="135"/>
      <c r="C63" s="1245" t="s">
        <v>53</v>
      </c>
      <c r="D63" s="1245"/>
      <c r="E63" s="1246"/>
      <c r="F63" s="136">
        <v>6489</v>
      </c>
      <c r="G63" s="136">
        <v>7063</v>
      </c>
      <c r="H63" s="137">
        <v>7518</v>
      </c>
    </row>
    <row r="64" spans="2:8" x14ac:dyDescent="0.15"/>
  </sheetData>
  <sheetProtection algorithmName="SHA-512" hashValue="zkyzW3bM4tfILjMcbZqj5GIRZn1OlCLOP0anjGIxLL32OkkHlXu53OeHVIDpuQfymJTaMSlUIuYSqngROr5MNg==" saltValue="ZBqKAspPuo+TuvewN9/M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4911C-A1C6-4A02-90B0-DE897351F1E3}">
  <sheetPr>
    <pageSetUpPr fitToPage="1"/>
  </sheetPr>
  <dimension ref="A1:DE85"/>
  <sheetViews>
    <sheetView showGridLines="0" zoomScale="85" zoomScaleNormal="85" zoomScaleSheetLayoutView="55" workbookViewId="0">
      <selection activeCell="AN55" sqref="AN55:BA58"/>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620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3" t="s">
        <v>629</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621</v>
      </c>
    </row>
    <row r="50" spans="1:109" x14ac:dyDescent="0.1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577</v>
      </c>
      <c r="BQ50" s="1266"/>
      <c r="BR50" s="1266"/>
      <c r="BS50" s="1266"/>
      <c r="BT50" s="1266"/>
      <c r="BU50" s="1266"/>
      <c r="BV50" s="1266"/>
      <c r="BW50" s="1266"/>
      <c r="BX50" s="1266" t="s">
        <v>578</v>
      </c>
      <c r="BY50" s="1266"/>
      <c r="BZ50" s="1266"/>
      <c r="CA50" s="1266"/>
      <c r="CB50" s="1266"/>
      <c r="CC50" s="1266"/>
      <c r="CD50" s="1266"/>
      <c r="CE50" s="1266"/>
      <c r="CF50" s="1266" t="s">
        <v>579</v>
      </c>
      <c r="CG50" s="1266"/>
      <c r="CH50" s="1266"/>
      <c r="CI50" s="1266"/>
      <c r="CJ50" s="1266"/>
      <c r="CK50" s="1266"/>
      <c r="CL50" s="1266"/>
      <c r="CM50" s="1266"/>
      <c r="CN50" s="1266" t="s">
        <v>580</v>
      </c>
      <c r="CO50" s="1266"/>
      <c r="CP50" s="1266"/>
      <c r="CQ50" s="1266"/>
      <c r="CR50" s="1266"/>
      <c r="CS50" s="1266"/>
      <c r="CT50" s="1266"/>
      <c r="CU50" s="1266"/>
      <c r="CV50" s="1266" t="s">
        <v>581</v>
      </c>
      <c r="CW50" s="1266"/>
      <c r="CX50" s="1266"/>
      <c r="CY50" s="1266"/>
      <c r="CZ50" s="1266"/>
      <c r="DA50" s="1266"/>
      <c r="DB50" s="1266"/>
      <c r="DC50" s="1266"/>
    </row>
    <row r="51" spans="1:109" ht="13.5" customHeight="1" x14ac:dyDescent="0.15">
      <c r="B51" s="372"/>
      <c r="G51" s="1273"/>
      <c r="H51" s="1273"/>
      <c r="I51" s="1271"/>
      <c r="J51" s="1271"/>
      <c r="K51" s="1268"/>
      <c r="L51" s="1268"/>
      <c r="M51" s="1268"/>
      <c r="N51" s="1268"/>
      <c r="AM51" s="381"/>
      <c r="AN51" s="1269" t="s">
        <v>622</v>
      </c>
      <c r="AO51" s="1269"/>
      <c r="AP51" s="1269"/>
      <c r="AQ51" s="1269"/>
      <c r="AR51" s="1269"/>
      <c r="AS51" s="1269"/>
      <c r="AT51" s="1269"/>
      <c r="AU51" s="1269"/>
      <c r="AV51" s="1269"/>
      <c r="AW51" s="1269"/>
      <c r="AX51" s="1269"/>
      <c r="AY51" s="1269"/>
      <c r="AZ51" s="1269"/>
      <c r="BA51" s="1269"/>
      <c r="BB51" s="1269" t="s">
        <v>623</v>
      </c>
      <c r="BC51" s="1269"/>
      <c r="BD51" s="1269"/>
      <c r="BE51" s="1269"/>
      <c r="BF51" s="1269"/>
      <c r="BG51" s="1269"/>
      <c r="BH51" s="1269"/>
      <c r="BI51" s="1269"/>
      <c r="BJ51" s="1269"/>
      <c r="BK51" s="1269"/>
      <c r="BL51" s="1269"/>
      <c r="BM51" s="1269"/>
      <c r="BN51" s="1269"/>
      <c r="BO51" s="1269"/>
      <c r="BP51" s="1270"/>
      <c r="BQ51" s="1267"/>
      <c r="BR51" s="1267"/>
      <c r="BS51" s="1267"/>
      <c r="BT51" s="1267"/>
      <c r="BU51" s="1267"/>
      <c r="BV51" s="1267"/>
      <c r="BW51" s="1267"/>
      <c r="BX51" s="1270"/>
      <c r="BY51" s="1267"/>
      <c r="BZ51" s="1267"/>
      <c r="CA51" s="1267"/>
      <c r="CB51" s="1267"/>
      <c r="CC51" s="1267"/>
      <c r="CD51" s="1267"/>
      <c r="CE51" s="1267"/>
      <c r="CF51" s="1270"/>
      <c r="CG51" s="1267"/>
      <c r="CH51" s="1267"/>
      <c r="CI51" s="1267"/>
      <c r="CJ51" s="1267"/>
      <c r="CK51" s="1267"/>
      <c r="CL51" s="1267"/>
      <c r="CM51" s="1267"/>
      <c r="CN51" s="1267">
        <v>47.3</v>
      </c>
      <c r="CO51" s="1267"/>
      <c r="CP51" s="1267"/>
      <c r="CQ51" s="1267"/>
      <c r="CR51" s="1267"/>
      <c r="CS51" s="1267"/>
      <c r="CT51" s="1267"/>
      <c r="CU51" s="1267"/>
      <c r="CV51" s="1267">
        <v>56.1</v>
      </c>
      <c r="CW51" s="1267"/>
      <c r="CX51" s="1267"/>
      <c r="CY51" s="1267"/>
      <c r="CZ51" s="1267"/>
      <c r="DA51" s="1267"/>
      <c r="DB51" s="1267"/>
      <c r="DC51" s="1267"/>
    </row>
    <row r="52" spans="1:109" x14ac:dyDescent="0.15">
      <c r="B52" s="372"/>
      <c r="G52" s="1273"/>
      <c r="H52" s="1273"/>
      <c r="I52" s="1271"/>
      <c r="J52" s="1271"/>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0"/>
      <c r="B53" s="372"/>
      <c r="G53" s="1273"/>
      <c r="H53" s="1273"/>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624</v>
      </c>
      <c r="BC53" s="1269"/>
      <c r="BD53" s="1269"/>
      <c r="BE53" s="1269"/>
      <c r="BF53" s="1269"/>
      <c r="BG53" s="1269"/>
      <c r="BH53" s="1269"/>
      <c r="BI53" s="1269"/>
      <c r="BJ53" s="1269"/>
      <c r="BK53" s="1269"/>
      <c r="BL53" s="1269"/>
      <c r="BM53" s="1269"/>
      <c r="BN53" s="1269"/>
      <c r="BO53" s="1269"/>
      <c r="BP53" s="1270"/>
      <c r="BQ53" s="1267"/>
      <c r="BR53" s="1267"/>
      <c r="BS53" s="1267"/>
      <c r="BT53" s="1267"/>
      <c r="BU53" s="1267"/>
      <c r="BV53" s="1267"/>
      <c r="BW53" s="1267"/>
      <c r="BX53" s="1270"/>
      <c r="BY53" s="1267"/>
      <c r="BZ53" s="1267"/>
      <c r="CA53" s="1267"/>
      <c r="CB53" s="1267"/>
      <c r="CC53" s="1267"/>
      <c r="CD53" s="1267"/>
      <c r="CE53" s="1267"/>
      <c r="CF53" s="1270"/>
      <c r="CG53" s="1267"/>
      <c r="CH53" s="1267"/>
      <c r="CI53" s="1267"/>
      <c r="CJ53" s="1267"/>
      <c r="CK53" s="1267"/>
      <c r="CL53" s="1267"/>
      <c r="CM53" s="1267"/>
      <c r="CN53" s="1267">
        <v>57</v>
      </c>
      <c r="CO53" s="1267"/>
      <c r="CP53" s="1267"/>
      <c r="CQ53" s="1267"/>
      <c r="CR53" s="1267"/>
      <c r="CS53" s="1267"/>
      <c r="CT53" s="1267"/>
      <c r="CU53" s="1267"/>
      <c r="CV53" s="1267">
        <v>57.2</v>
      </c>
      <c r="CW53" s="1267"/>
      <c r="CX53" s="1267"/>
      <c r="CY53" s="1267"/>
      <c r="CZ53" s="1267"/>
      <c r="DA53" s="1267"/>
      <c r="DB53" s="1267"/>
      <c r="DC53" s="1267"/>
    </row>
    <row r="54" spans="1:109" x14ac:dyDescent="0.15">
      <c r="A54" s="380"/>
      <c r="B54" s="372"/>
      <c r="G54" s="1273"/>
      <c r="H54" s="1273"/>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0"/>
      <c r="B55" s="372"/>
      <c r="G55" s="1262"/>
      <c r="H55" s="1262"/>
      <c r="I55" s="1262"/>
      <c r="J55" s="1262"/>
      <c r="K55" s="1268"/>
      <c r="L55" s="1268"/>
      <c r="M55" s="1268"/>
      <c r="N55" s="1268"/>
      <c r="AN55" s="1266" t="s">
        <v>625</v>
      </c>
      <c r="AO55" s="1266"/>
      <c r="AP55" s="1266"/>
      <c r="AQ55" s="1266"/>
      <c r="AR55" s="1266"/>
      <c r="AS55" s="1266"/>
      <c r="AT55" s="1266"/>
      <c r="AU55" s="1266"/>
      <c r="AV55" s="1266"/>
      <c r="AW55" s="1266"/>
      <c r="AX55" s="1266"/>
      <c r="AY55" s="1266"/>
      <c r="AZ55" s="1266"/>
      <c r="BA55" s="1266"/>
      <c r="BB55" s="1269" t="s">
        <v>623</v>
      </c>
      <c r="BC55" s="1269"/>
      <c r="BD55" s="1269"/>
      <c r="BE55" s="1269"/>
      <c r="BF55" s="1269"/>
      <c r="BG55" s="1269"/>
      <c r="BH55" s="1269"/>
      <c r="BI55" s="1269"/>
      <c r="BJ55" s="1269"/>
      <c r="BK55" s="1269"/>
      <c r="BL55" s="1269"/>
      <c r="BM55" s="1269"/>
      <c r="BN55" s="1269"/>
      <c r="BO55" s="1269"/>
      <c r="BP55" s="1270"/>
      <c r="BQ55" s="1267"/>
      <c r="BR55" s="1267"/>
      <c r="BS55" s="1267"/>
      <c r="BT55" s="1267"/>
      <c r="BU55" s="1267"/>
      <c r="BV55" s="1267"/>
      <c r="BW55" s="1267"/>
      <c r="BX55" s="1270"/>
      <c r="BY55" s="1267"/>
      <c r="BZ55" s="1267"/>
      <c r="CA55" s="1267"/>
      <c r="CB55" s="1267"/>
      <c r="CC55" s="1267"/>
      <c r="CD55" s="1267"/>
      <c r="CE55" s="1267"/>
      <c r="CF55" s="1270"/>
      <c r="CG55" s="1267"/>
      <c r="CH55" s="1267"/>
      <c r="CI55" s="1267"/>
      <c r="CJ55" s="1267"/>
      <c r="CK55" s="1267"/>
      <c r="CL55" s="1267"/>
      <c r="CM55" s="1267"/>
      <c r="CN55" s="1267">
        <v>4.0999999999999996</v>
      </c>
      <c r="CO55" s="1267"/>
      <c r="CP55" s="1267"/>
      <c r="CQ55" s="1267"/>
      <c r="CR55" s="1267"/>
      <c r="CS55" s="1267"/>
      <c r="CT55" s="1267"/>
      <c r="CU55" s="1267"/>
      <c r="CV55" s="1267">
        <v>0</v>
      </c>
      <c r="CW55" s="1267"/>
      <c r="CX55" s="1267"/>
      <c r="CY55" s="1267"/>
      <c r="CZ55" s="1267"/>
      <c r="DA55" s="1267"/>
      <c r="DB55" s="1267"/>
      <c r="DC55" s="1267"/>
    </row>
    <row r="56" spans="1:109" x14ac:dyDescent="0.1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x14ac:dyDescent="0.15">
      <c r="B57" s="384"/>
      <c r="G57" s="1262"/>
      <c r="H57" s="1262"/>
      <c r="I57" s="1272"/>
      <c r="J57" s="1272"/>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624</v>
      </c>
      <c r="BC57" s="1269"/>
      <c r="BD57" s="1269"/>
      <c r="BE57" s="1269"/>
      <c r="BF57" s="1269"/>
      <c r="BG57" s="1269"/>
      <c r="BH57" s="1269"/>
      <c r="BI57" s="1269"/>
      <c r="BJ57" s="1269"/>
      <c r="BK57" s="1269"/>
      <c r="BL57" s="1269"/>
      <c r="BM57" s="1269"/>
      <c r="BN57" s="1269"/>
      <c r="BO57" s="1269"/>
      <c r="BP57" s="1270"/>
      <c r="BQ57" s="1267"/>
      <c r="BR57" s="1267"/>
      <c r="BS57" s="1267"/>
      <c r="BT57" s="1267"/>
      <c r="BU57" s="1267"/>
      <c r="BV57" s="1267"/>
      <c r="BW57" s="1267"/>
      <c r="BX57" s="1270"/>
      <c r="BY57" s="1267"/>
      <c r="BZ57" s="1267"/>
      <c r="CA57" s="1267"/>
      <c r="CB57" s="1267"/>
      <c r="CC57" s="1267"/>
      <c r="CD57" s="1267"/>
      <c r="CE57" s="1267"/>
      <c r="CF57" s="1270"/>
      <c r="CG57" s="1267"/>
      <c r="CH57" s="1267"/>
      <c r="CI57" s="1267"/>
      <c r="CJ57" s="1267"/>
      <c r="CK57" s="1267"/>
      <c r="CL57" s="1267"/>
      <c r="CM57" s="1267"/>
      <c r="CN57" s="1267">
        <v>63</v>
      </c>
      <c r="CO57" s="1267"/>
      <c r="CP57" s="1267"/>
      <c r="CQ57" s="1267"/>
      <c r="CR57" s="1267"/>
      <c r="CS57" s="1267"/>
      <c r="CT57" s="1267"/>
      <c r="CU57" s="1267"/>
      <c r="CV57" s="1267">
        <v>64.2</v>
      </c>
      <c r="CW57" s="1267"/>
      <c r="CX57" s="1267"/>
      <c r="CY57" s="1267"/>
      <c r="CZ57" s="1267"/>
      <c r="DA57" s="1267"/>
      <c r="DB57" s="1267"/>
      <c r="DC57" s="1267"/>
      <c r="DD57" s="385"/>
      <c r="DE57" s="384"/>
    </row>
    <row r="58" spans="1:109" s="380" customFormat="1" x14ac:dyDescent="0.15">
      <c r="A58" s="366"/>
      <c r="B58" s="384"/>
      <c r="G58" s="1262"/>
      <c r="H58" s="1262"/>
      <c r="I58" s="1272"/>
      <c r="J58" s="1272"/>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626</v>
      </c>
    </row>
    <row r="64" spans="1:109" x14ac:dyDescent="0.15">
      <c r="B64" s="372"/>
      <c r="G64" s="379"/>
      <c r="I64" s="392"/>
      <c r="J64" s="392"/>
      <c r="K64" s="392"/>
      <c r="L64" s="392"/>
      <c r="M64" s="392"/>
      <c r="N64" s="393"/>
      <c r="AM64" s="379"/>
      <c r="AN64" s="379" t="s">
        <v>620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74" t="s">
        <v>627</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6"/>
    </row>
    <row r="66" spans="2:107" x14ac:dyDescent="0.15">
      <c r="B66" s="372"/>
      <c r="AN66" s="1277"/>
      <c r="AO66" s="1278"/>
      <c r="AP66" s="1278"/>
      <c r="AQ66" s="1278"/>
      <c r="AR66" s="1278"/>
      <c r="AS66" s="1278"/>
      <c r="AT66" s="1278"/>
      <c r="AU66" s="1278"/>
      <c r="AV66" s="1278"/>
      <c r="AW66" s="1278"/>
      <c r="AX66" s="1278"/>
      <c r="AY66" s="1278"/>
      <c r="AZ66" s="1278"/>
      <c r="BA66" s="1278"/>
      <c r="BB66" s="1278"/>
      <c r="BC66" s="1278"/>
      <c r="BD66" s="1278"/>
      <c r="BE66" s="1278"/>
      <c r="BF66" s="1278"/>
      <c r="BG66" s="1278"/>
      <c r="BH66" s="1278"/>
      <c r="BI66" s="1278"/>
      <c r="BJ66" s="1278"/>
      <c r="BK66" s="1278"/>
      <c r="BL66" s="1278"/>
      <c r="BM66" s="1278"/>
      <c r="BN66" s="1278"/>
      <c r="BO66" s="1278"/>
      <c r="BP66" s="1278"/>
      <c r="BQ66" s="1278"/>
      <c r="BR66" s="1278"/>
      <c r="BS66" s="1278"/>
      <c r="BT66" s="1278"/>
      <c r="BU66" s="1278"/>
      <c r="BV66" s="1278"/>
      <c r="BW66" s="1278"/>
      <c r="BX66" s="1278"/>
      <c r="BY66" s="1278"/>
      <c r="BZ66" s="1278"/>
      <c r="CA66" s="1278"/>
      <c r="CB66" s="1278"/>
      <c r="CC66" s="1278"/>
      <c r="CD66" s="1278"/>
      <c r="CE66" s="1278"/>
      <c r="CF66" s="1278"/>
      <c r="CG66" s="1278"/>
      <c r="CH66" s="1278"/>
      <c r="CI66" s="1278"/>
      <c r="CJ66" s="1278"/>
      <c r="CK66" s="1278"/>
      <c r="CL66" s="1278"/>
      <c r="CM66" s="1278"/>
      <c r="CN66" s="1278"/>
      <c r="CO66" s="1278"/>
      <c r="CP66" s="1278"/>
      <c r="CQ66" s="1278"/>
      <c r="CR66" s="1278"/>
      <c r="CS66" s="1278"/>
      <c r="CT66" s="1278"/>
      <c r="CU66" s="1278"/>
      <c r="CV66" s="1278"/>
      <c r="CW66" s="1278"/>
      <c r="CX66" s="1278"/>
      <c r="CY66" s="1278"/>
      <c r="CZ66" s="1278"/>
      <c r="DA66" s="1278"/>
      <c r="DB66" s="1278"/>
      <c r="DC66" s="1279"/>
    </row>
    <row r="67" spans="2:107" x14ac:dyDescent="0.15">
      <c r="B67" s="372"/>
      <c r="AN67" s="1277"/>
      <c r="AO67" s="1278"/>
      <c r="AP67" s="1278"/>
      <c r="AQ67" s="1278"/>
      <c r="AR67" s="1278"/>
      <c r="AS67" s="1278"/>
      <c r="AT67" s="1278"/>
      <c r="AU67" s="1278"/>
      <c r="AV67" s="1278"/>
      <c r="AW67" s="1278"/>
      <c r="AX67" s="1278"/>
      <c r="AY67" s="1278"/>
      <c r="AZ67" s="1278"/>
      <c r="BA67" s="1278"/>
      <c r="BB67" s="1278"/>
      <c r="BC67" s="1278"/>
      <c r="BD67" s="1278"/>
      <c r="BE67" s="1278"/>
      <c r="BF67" s="1278"/>
      <c r="BG67" s="1278"/>
      <c r="BH67" s="1278"/>
      <c r="BI67" s="1278"/>
      <c r="BJ67" s="1278"/>
      <c r="BK67" s="1278"/>
      <c r="BL67" s="1278"/>
      <c r="BM67" s="1278"/>
      <c r="BN67" s="1278"/>
      <c r="BO67" s="1278"/>
      <c r="BP67" s="1278"/>
      <c r="BQ67" s="1278"/>
      <c r="BR67" s="1278"/>
      <c r="BS67" s="1278"/>
      <c r="BT67" s="1278"/>
      <c r="BU67" s="1278"/>
      <c r="BV67" s="1278"/>
      <c r="BW67" s="1278"/>
      <c r="BX67" s="1278"/>
      <c r="BY67" s="1278"/>
      <c r="BZ67" s="1278"/>
      <c r="CA67" s="1278"/>
      <c r="CB67" s="1278"/>
      <c r="CC67" s="1278"/>
      <c r="CD67" s="1278"/>
      <c r="CE67" s="1278"/>
      <c r="CF67" s="1278"/>
      <c r="CG67" s="1278"/>
      <c r="CH67" s="1278"/>
      <c r="CI67" s="1278"/>
      <c r="CJ67" s="1278"/>
      <c r="CK67" s="1278"/>
      <c r="CL67" s="1278"/>
      <c r="CM67" s="1278"/>
      <c r="CN67" s="1278"/>
      <c r="CO67" s="1278"/>
      <c r="CP67" s="1278"/>
      <c r="CQ67" s="1278"/>
      <c r="CR67" s="1278"/>
      <c r="CS67" s="1278"/>
      <c r="CT67" s="1278"/>
      <c r="CU67" s="1278"/>
      <c r="CV67" s="1278"/>
      <c r="CW67" s="1278"/>
      <c r="CX67" s="1278"/>
      <c r="CY67" s="1278"/>
      <c r="CZ67" s="1278"/>
      <c r="DA67" s="1278"/>
      <c r="DB67" s="1278"/>
      <c r="DC67" s="1279"/>
    </row>
    <row r="68" spans="2:107" x14ac:dyDescent="0.15">
      <c r="B68" s="372"/>
      <c r="AN68" s="1277"/>
      <c r="AO68" s="1278"/>
      <c r="AP68" s="1278"/>
      <c r="AQ68" s="1278"/>
      <c r="AR68" s="1278"/>
      <c r="AS68" s="1278"/>
      <c r="AT68" s="1278"/>
      <c r="AU68" s="1278"/>
      <c r="AV68" s="1278"/>
      <c r="AW68" s="1278"/>
      <c r="AX68" s="1278"/>
      <c r="AY68" s="1278"/>
      <c r="AZ68" s="1278"/>
      <c r="BA68" s="1278"/>
      <c r="BB68" s="1278"/>
      <c r="BC68" s="1278"/>
      <c r="BD68" s="1278"/>
      <c r="BE68" s="1278"/>
      <c r="BF68" s="1278"/>
      <c r="BG68" s="1278"/>
      <c r="BH68" s="1278"/>
      <c r="BI68" s="1278"/>
      <c r="BJ68" s="1278"/>
      <c r="BK68" s="1278"/>
      <c r="BL68" s="1278"/>
      <c r="BM68" s="1278"/>
      <c r="BN68" s="1278"/>
      <c r="BO68" s="1278"/>
      <c r="BP68" s="1278"/>
      <c r="BQ68" s="1278"/>
      <c r="BR68" s="1278"/>
      <c r="BS68" s="1278"/>
      <c r="BT68" s="1278"/>
      <c r="BU68" s="1278"/>
      <c r="BV68" s="1278"/>
      <c r="BW68" s="1278"/>
      <c r="BX68" s="1278"/>
      <c r="BY68" s="1278"/>
      <c r="BZ68" s="1278"/>
      <c r="CA68" s="1278"/>
      <c r="CB68" s="1278"/>
      <c r="CC68" s="1278"/>
      <c r="CD68" s="1278"/>
      <c r="CE68" s="1278"/>
      <c r="CF68" s="1278"/>
      <c r="CG68" s="1278"/>
      <c r="CH68" s="1278"/>
      <c r="CI68" s="1278"/>
      <c r="CJ68" s="1278"/>
      <c r="CK68" s="1278"/>
      <c r="CL68" s="1278"/>
      <c r="CM68" s="1278"/>
      <c r="CN68" s="1278"/>
      <c r="CO68" s="1278"/>
      <c r="CP68" s="1278"/>
      <c r="CQ68" s="1278"/>
      <c r="CR68" s="1278"/>
      <c r="CS68" s="1278"/>
      <c r="CT68" s="1278"/>
      <c r="CU68" s="1278"/>
      <c r="CV68" s="1278"/>
      <c r="CW68" s="1278"/>
      <c r="CX68" s="1278"/>
      <c r="CY68" s="1278"/>
      <c r="CZ68" s="1278"/>
      <c r="DA68" s="1278"/>
      <c r="DB68" s="1278"/>
      <c r="DC68" s="1279"/>
    </row>
    <row r="69" spans="2:107" x14ac:dyDescent="0.15">
      <c r="B69" s="372"/>
      <c r="AN69" s="1280"/>
      <c r="AO69" s="1281"/>
      <c r="AP69" s="1281"/>
      <c r="AQ69" s="1281"/>
      <c r="AR69" s="1281"/>
      <c r="AS69" s="1281"/>
      <c r="AT69" s="1281"/>
      <c r="AU69" s="1281"/>
      <c r="AV69" s="1281"/>
      <c r="AW69" s="1281"/>
      <c r="AX69" s="1281"/>
      <c r="AY69" s="1281"/>
      <c r="AZ69" s="1281"/>
      <c r="BA69" s="1281"/>
      <c r="BB69" s="1281"/>
      <c r="BC69" s="1281"/>
      <c r="BD69" s="1281"/>
      <c r="BE69" s="1281"/>
      <c r="BF69" s="1281"/>
      <c r="BG69" s="1281"/>
      <c r="BH69" s="1281"/>
      <c r="BI69" s="1281"/>
      <c r="BJ69" s="1281"/>
      <c r="BK69" s="1281"/>
      <c r="BL69" s="1281"/>
      <c r="BM69" s="1281"/>
      <c r="BN69" s="1281"/>
      <c r="BO69" s="1281"/>
      <c r="BP69" s="1281"/>
      <c r="BQ69" s="1281"/>
      <c r="BR69" s="1281"/>
      <c r="BS69" s="1281"/>
      <c r="BT69" s="1281"/>
      <c r="BU69" s="1281"/>
      <c r="BV69" s="1281"/>
      <c r="BW69" s="1281"/>
      <c r="BX69" s="1281"/>
      <c r="BY69" s="1281"/>
      <c r="BZ69" s="1281"/>
      <c r="CA69" s="1281"/>
      <c r="CB69" s="1281"/>
      <c r="CC69" s="1281"/>
      <c r="CD69" s="1281"/>
      <c r="CE69" s="1281"/>
      <c r="CF69" s="1281"/>
      <c r="CG69" s="1281"/>
      <c r="CH69" s="1281"/>
      <c r="CI69" s="1281"/>
      <c r="CJ69" s="1281"/>
      <c r="CK69" s="1281"/>
      <c r="CL69" s="1281"/>
      <c r="CM69" s="1281"/>
      <c r="CN69" s="1281"/>
      <c r="CO69" s="1281"/>
      <c r="CP69" s="1281"/>
      <c r="CQ69" s="1281"/>
      <c r="CR69" s="1281"/>
      <c r="CS69" s="1281"/>
      <c r="CT69" s="1281"/>
      <c r="CU69" s="1281"/>
      <c r="CV69" s="1281"/>
      <c r="CW69" s="1281"/>
      <c r="CX69" s="1281"/>
      <c r="CY69" s="1281"/>
      <c r="CZ69" s="1281"/>
      <c r="DA69" s="1281"/>
      <c r="DB69" s="1281"/>
      <c r="DC69" s="1282"/>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621</v>
      </c>
    </row>
    <row r="72" spans="2:107" x14ac:dyDescent="0.1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577</v>
      </c>
      <c r="BQ72" s="1266"/>
      <c r="BR72" s="1266"/>
      <c r="BS72" s="1266"/>
      <c r="BT72" s="1266"/>
      <c r="BU72" s="1266"/>
      <c r="BV72" s="1266"/>
      <c r="BW72" s="1266"/>
      <c r="BX72" s="1266" t="s">
        <v>578</v>
      </c>
      <c r="BY72" s="1266"/>
      <c r="BZ72" s="1266"/>
      <c r="CA72" s="1266"/>
      <c r="CB72" s="1266"/>
      <c r="CC72" s="1266"/>
      <c r="CD72" s="1266"/>
      <c r="CE72" s="1266"/>
      <c r="CF72" s="1266" t="s">
        <v>579</v>
      </c>
      <c r="CG72" s="1266"/>
      <c r="CH72" s="1266"/>
      <c r="CI72" s="1266"/>
      <c r="CJ72" s="1266"/>
      <c r="CK72" s="1266"/>
      <c r="CL72" s="1266"/>
      <c r="CM72" s="1266"/>
      <c r="CN72" s="1266" t="s">
        <v>580</v>
      </c>
      <c r="CO72" s="1266"/>
      <c r="CP72" s="1266"/>
      <c r="CQ72" s="1266"/>
      <c r="CR72" s="1266"/>
      <c r="CS72" s="1266"/>
      <c r="CT72" s="1266"/>
      <c r="CU72" s="1266"/>
      <c r="CV72" s="1266" t="s">
        <v>581</v>
      </c>
      <c r="CW72" s="1266"/>
      <c r="CX72" s="1266"/>
      <c r="CY72" s="1266"/>
      <c r="CZ72" s="1266"/>
      <c r="DA72" s="1266"/>
      <c r="DB72" s="1266"/>
      <c r="DC72" s="1266"/>
    </row>
    <row r="73" spans="2:107" x14ac:dyDescent="0.15">
      <c r="B73" s="372"/>
      <c r="G73" s="1273"/>
      <c r="H73" s="1273"/>
      <c r="I73" s="1273"/>
      <c r="J73" s="1273"/>
      <c r="K73" s="1283"/>
      <c r="L73" s="1283"/>
      <c r="M73" s="1283"/>
      <c r="N73" s="1283"/>
      <c r="AM73" s="381"/>
      <c r="AN73" s="1269" t="s">
        <v>622</v>
      </c>
      <c r="AO73" s="1269"/>
      <c r="AP73" s="1269"/>
      <c r="AQ73" s="1269"/>
      <c r="AR73" s="1269"/>
      <c r="AS73" s="1269"/>
      <c r="AT73" s="1269"/>
      <c r="AU73" s="1269"/>
      <c r="AV73" s="1269"/>
      <c r="AW73" s="1269"/>
      <c r="AX73" s="1269"/>
      <c r="AY73" s="1269"/>
      <c r="AZ73" s="1269"/>
      <c r="BA73" s="1269"/>
      <c r="BB73" s="1269" t="s">
        <v>623</v>
      </c>
      <c r="BC73" s="1269"/>
      <c r="BD73" s="1269"/>
      <c r="BE73" s="1269"/>
      <c r="BF73" s="1269"/>
      <c r="BG73" s="1269"/>
      <c r="BH73" s="1269"/>
      <c r="BI73" s="1269"/>
      <c r="BJ73" s="1269"/>
      <c r="BK73" s="1269"/>
      <c r="BL73" s="1269"/>
      <c r="BM73" s="1269"/>
      <c r="BN73" s="1269"/>
      <c r="BO73" s="1269"/>
      <c r="BP73" s="1267">
        <v>53</v>
      </c>
      <c r="BQ73" s="1267"/>
      <c r="BR73" s="1267"/>
      <c r="BS73" s="1267"/>
      <c r="BT73" s="1267"/>
      <c r="BU73" s="1267"/>
      <c r="BV73" s="1267"/>
      <c r="BW73" s="1267"/>
      <c r="BX73" s="1267">
        <v>42.9</v>
      </c>
      <c r="BY73" s="1267"/>
      <c r="BZ73" s="1267"/>
      <c r="CA73" s="1267"/>
      <c r="CB73" s="1267"/>
      <c r="CC73" s="1267"/>
      <c r="CD73" s="1267"/>
      <c r="CE73" s="1267"/>
      <c r="CF73" s="1267">
        <v>46.7</v>
      </c>
      <c r="CG73" s="1267"/>
      <c r="CH73" s="1267"/>
      <c r="CI73" s="1267"/>
      <c r="CJ73" s="1267"/>
      <c r="CK73" s="1267"/>
      <c r="CL73" s="1267"/>
      <c r="CM73" s="1267"/>
      <c r="CN73" s="1267">
        <v>47.3</v>
      </c>
      <c r="CO73" s="1267"/>
      <c r="CP73" s="1267"/>
      <c r="CQ73" s="1267"/>
      <c r="CR73" s="1267"/>
      <c r="CS73" s="1267"/>
      <c r="CT73" s="1267"/>
      <c r="CU73" s="1267"/>
      <c r="CV73" s="1267">
        <v>56.1</v>
      </c>
      <c r="CW73" s="1267"/>
      <c r="CX73" s="1267"/>
      <c r="CY73" s="1267"/>
      <c r="CZ73" s="1267"/>
      <c r="DA73" s="1267"/>
      <c r="DB73" s="1267"/>
      <c r="DC73" s="1267"/>
    </row>
    <row r="74" spans="2:107" x14ac:dyDescent="0.15">
      <c r="B74" s="372"/>
      <c r="G74" s="1273"/>
      <c r="H74" s="1273"/>
      <c r="I74" s="1273"/>
      <c r="J74" s="1273"/>
      <c r="K74" s="1283"/>
      <c r="L74" s="1283"/>
      <c r="M74" s="1283"/>
      <c r="N74" s="128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2"/>
      <c r="G75" s="1273"/>
      <c r="H75" s="1273"/>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628</v>
      </c>
      <c r="BC75" s="1269"/>
      <c r="BD75" s="1269"/>
      <c r="BE75" s="1269"/>
      <c r="BF75" s="1269"/>
      <c r="BG75" s="1269"/>
      <c r="BH75" s="1269"/>
      <c r="BI75" s="1269"/>
      <c r="BJ75" s="1269"/>
      <c r="BK75" s="1269"/>
      <c r="BL75" s="1269"/>
      <c r="BM75" s="1269"/>
      <c r="BN75" s="1269"/>
      <c r="BO75" s="1269"/>
      <c r="BP75" s="1267">
        <v>8.4</v>
      </c>
      <c r="BQ75" s="1267"/>
      <c r="BR75" s="1267"/>
      <c r="BS75" s="1267"/>
      <c r="BT75" s="1267"/>
      <c r="BU75" s="1267"/>
      <c r="BV75" s="1267"/>
      <c r="BW75" s="1267"/>
      <c r="BX75" s="1267">
        <v>7.3</v>
      </c>
      <c r="BY75" s="1267"/>
      <c r="BZ75" s="1267"/>
      <c r="CA75" s="1267"/>
      <c r="CB75" s="1267"/>
      <c r="CC75" s="1267"/>
      <c r="CD75" s="1267"/>
      <c r="CE75" s="1267"/>
      <c r="CF75" s="1267">
        <v>6.6</v>
      </c>
      <c r="CG75" s="1267"/>
      <c r="CH75" s="1267"/>
      <c r="CI75" s="1267"/>
      <c r="CJ75" s="1267"/>
      <c r="CK75" s="1267"/>
      <c r="CL75" s="1267"/>
      <c r="CM75" s="1267"/>
      <c r="CN75" s="1267">
        <v>6</v>
      </c>
      <c r="CO75" s="1267"/>
      <c r="CP75" s="1267"/>
      <c r="CQ75" s="1267"/>
      <c r="CR75" s="1267"/>
      <c r="CS75" s="1267"/>
      <c r="CT75" s="1267"/>
      <c r="CU75" s="1267"/>
      <c r="CV75" s="1267">
        <v>6.9</v>
      </c>
      <c r="CW75" s="1267"/>
      <c r="CX75" s="1267"/>
      <c r="CY75" s="1267"/>
      <c r="CZ75" s="1267"/>
      <c r="DA75" s="1267"/>
      <c r="DB75" s="1267"/>
      <c r="DC75" s="1267"/>
    </row>
    <row r="76" spans="2:107" x14ac:dyDescent="0.15">
      <c r="B76" s="372"/>
      <c r="G76" s="1273"/>
      <c r="H76" s="1273"/>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2"/>
      <c r="G77" s="1262"/>
      <c r="H77" s="1262"/>
      <c r="I77" s="1262"/>
      <c r="J77" s="1262"/>
      <c r="K77" s="1283"/>
      <c r="L77" s="1283"/>
      <c r="M77" s="1283"/>
      <c r="N77" s="1283"/>
      <c r="AN77" s="1266" t="s">
        <v>625</v>
      </c>
      <c r="AO77" s="1266"/>
      <c r="AP77" s="1266"/>
      <c r="AQ77" s="1266"/>
      <c r="AR77" s="1266"/>
      <c r="AS77" s="1266"/>
      <c r="AT77" s="1266"/>
      <c r="AU77" s="1266"/>
      <c r="AV77" s="1266"/>
      <c r="AW77" s="1266"/>
      <c r="AX77" s="1266"/>
      <c r="AY77" s="1266"/>
      <c r="AZ77" s="1266"/>
      <c r="BA77" s="1266"/>
      <c r="BB77" s="1269" t="s">
        <v>623</v>
      </c>
      <c r="BC77" s="1269"/>
      <c r="BD77" s="1269"/>
      <c r="BE77" s="1269"/>
      <c r="BF77" s="1269"/>
      <c r="BG77" s="1269"/>
      <c r="BH77" s="1269"/>
      <c r="BI77" s="1269"/>
      <c r="BJ77" s="1269"/>
      <c r="BK77" s="1269"/>
      <c r="BL77" s="1269"/>
      <c r="BM77" s="1269"/>
      <c r="BN77" s="1269"/>
      <c r="BO77" s="1269"/>
      <c r="BP77" s="1267">
        <v>2.7</v>
      </c>
      <c r="BQ77" s="1267"/>
      <c r="BR77" s="1267"/>
      <c r="BS77" s="1267"/>
      <c r="BT77" s="1267"/>
      <c r="BU77" s="1267"/>
      <c r="BV77" s="1267"/>
      <c r="BW77" s="1267"/>
      <c r="BX77" s="1267">
        <v>0.5</v>
      </c>
      <c r="BY77" s="1267"/>
      <c r="BZ77" s="1267"/>
      <c r="CA77" s="1267"/>
      <c r="CB77" s="1267"/>
      <c r="CC77" s="1267"/>
      <c r="CD77" s="1267"/>
      <c r="CE77" s="1267"/>
      <c r="CF77" s="1267">
        <v>5.9</v>
      </c>
      <c r="CG77" s="1267"/>
      <c r="CH77" s="1267"/>
      <c r="CI77" s="1267"/>
      <c r="CJ77" s="1267"/>
      <c r="CK77" s="1267"/>
      <c r="CL77" s="1267"/>
      <c r="CM77" s="1267"/>
      <c r="CN77" s="1267">
        <v>4.0999999999999996</v>
      </c>
      <c r="CO77" s="1267"/>
      <c r="CP77" s="1267"/>
      <c r="CQ77" s="1267"/>
      <c r="CR77" s="1267"/>
      <c r="CS77" s="1267"/>
      <c r="CT77" s="1267"/>
      <c r="CU77" s="1267"/>
      <c r="CV77" s="1267">
        <v>0</v>
      </c>
      <c r="CW77" s="1267"/>
      <c r="CX77" s="1267"/>
      <c r="CY77" s="1267"/>
      <c r="CZ77" s="1267"/>
      <c r="DA77" s="1267"/>
      <c r="DB77" s="1267"/>
      <c r="DC77" s="1267"/>
    </row>
    <row r="78" spans="2:107" x14ac:dyDescent="0.15">
      <c r="B78" s="372"/>
      <c r="G78" s="1262"/>
      <c r="H78" s="1262"/>
      <c r="I78" s="1262"/>
      <c r="J78" s="1262"/>
      <c r="K78" s="1283"/>
      <c r="L78" s="1283"/>
      <c r="M78" s="1283"/>
      <c r="N78" s="128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2"/>
      <c r="G79" s="1262"/>
      <c r="H79" s="1262"/>
      <c r="I79" s="1272"/>
      <c r="J79" s="1272"/>
      <c r="K79" s="1284"/>
      <c r="L79" s="1284"/>
      <c r="M79" s="1284"/>
      <c r="N79" s="1284"/>
      <c r="AN79" s="1266"/>
      <c r="AO79" s="1266"/>
      <c r="AP79" s="1266"/>
      <c r="AQ79" s="1266"/>
      <c r="AR79" s="1266"/>
      <c r="AS79" s="1266"/>
      <c r="AT79" s="1266"/>
      <c r="AU79" s="1266"/>
      <c r="AV79" s="1266"/>
      <c r="AW79" s="1266"/>
      <c r="AX79" s="1266"/>
      <c r="AY79" s="1266"/>
      <c r="AZ79" s="1266"/>
      <c r="BA79" s="1266"/>
      <c r="BB79" s="1269" t="s">
        <v>628</v>
      </c>
      <c r="BC79" s="1269"/>
      <c r="BD79" s="1269"/>
      <c r="BE79" s="1269"/>
      <c r="BF79" s="1269"/>
      <c r="BG79" s="1269"/>
      <c r="BH79" s="1269"/>
      <c r="BI79" s="1269"/>
      <c r="BJ79" s="1269"/>
      <c r="BK79" s="1269"/>
      <c r="BL79" s="1269"/>
      <c r="BM79" s="1269"/>
      <c r="BN79" s="1269"/>
      <c r="BO79" s="1269"/>
      <c r="BP79" s="1267">
        <v>5</v>
      </c>
      <c r="BQ79" s="1267"/>
      <c r="BR79" s="1267"/>
      <c r="BS79" s="1267"/>
      <c r="BT79" s="1267"/>
      <c r="BU79" s="1267"/>
      <c r="BV79" s="1267"/>
      <c r="BW79" s="1267"/>
      <c r="BX79" s="1267">
        <v>5.0999999999999996</v>
      </c>
      <c r="BY79" s="1267"/>
      <c r="BZ79" s="1267"/>
      <c r="CA79" s="1267"/>
      <c r="CB79" s="1267"/>
      <c r="CC79" s="1267"/>
      <c r="CD79" s="1267"/>
      <c r="CE79" s="1267"/>
      <c r="CF79" s="1267">
        <v>5.2</v>
      </c>
      <c r="CG79" s="1267"/>
      <c r="CH79" s="1267"/>
      <c r="CI79" s="1267"/>
      <c r="CJ79" s="1267"/>
      <c r="CK79" s="1267"/>
      <c r="CL79" s="1267"/>
      <c r="CM79" s="1267"/>
      <c r="CN79" s="1267">
        <v>5.0999999999999996</v>
      </c>
      <c r="CO79" s="1267"/>
      <c r="CP79" s="1267"/>
      <c r="CQ79" s="1267"/>
      <c r="CR79" s="1267"/>
      <c r="CS79" s="1267"/>
      <c r="CT79" s="1267"/>
      <c r="CU79" s="1267"/>
      <c r="CV79" s="1267">
        <v>5.2</v>
      </c>
      <c r="CW79" s="1267"/>
      <c r="CX79" s="1267"/>
      <c r="CY79" s="1267"/>
      <c r="CZ79" s="1267"/>
      <c r="DA79" s="1267"/>
      <c r="DB79" s="1267"/>
      <c r="DC79" s="1267"/>
    </row>
    <row r="80" spans="2:107" x14ac:dyDescent="0.15">
      <c r="B80" s="372"/>
      <c r="G80" s="1262"/>
      <c r="H80" s="1262"/>
      <c r="I80" s="1272"/>
      <c r="J80" s="1272"/>
      <c r="K80" s="1284"/>
      <c r="L80" s="1284"/>
      <c r="M80" s="1284"/>
      <c r="N80" s="128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8tl5E7TOKMaN84sHQLTCCCKj5gcAmlMILQAl0SOek7XxryI2jRZIanz8FveOQAfDkS5P1w5gJbUFN8J40zRdDg==" saltValue="lWa/kPCLVwOkZVlcb7fwl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E3CAB-D785-4A14-8A1E-D3521131FA80}">
  <sheetPr>
    <pageSetUpPr fitToPage="1"/>
  </sheetPr>
  <dimension ref="A1:DR125"/>
  <sheetViews>
    <sheetView showGridLines="0" topLeftCell="A100" zoomScaleNormal="100" zoomScaleSheetLayoutView="70" workbookViewId="0">
      <selection activeCell="CV57" sqref="CV57:DC58"/>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524</v>
      </c>
    </row>
  </sheetData>
  <sheetProtection algorithmName="SHA-512" hashValue="Jnl17IGOu0oH/7w1Yrb9/wj7HQUxbQEEsvevdogAVokARj/TXG4ZGxy9dkhREffm6G4h3OrQ7EskwSJKAa1f2Q==" saltValue="u9P532+2MPrqPCgxNdzn3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254A0-E510-4C08-8C8A-FDAFE0A37D29}">
  <sheetPr>
    <pageSetUpPr fitToPage="1"/>
  </sheetPr>
  <dimension ref="A1:DR125"/>
  <sheetViews>
    <sheetView showGridLines="0" topLeftCell="A94" zoomScaleNormal="100" zoomScaleSheetLayoutView="55" workbookViewId="0">
      <selection activeCell="CV57" sqref="CV57:DC58"/>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524</v>
      </c>
    </row>
  </sheetData>
  <sheetProtection algorithmName="SHA-512" hashValue="GuDGSaRv0JVNNd4u2h4+t2d+aVRBPoUt8k3PBm29EsZXkq8xTHRYbOr1qTgdGMk5p9SGbiY/H+Rp6mTpWAfVgA==" saltValue="0kFOxFpzzbf5t3gk5l/dp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574</v>
      </c>
      <c r="G2" s="151"/>
      <c r="H2" s="152"/>
    </row>
    <row r="3" spans="1:8" x14ac:dyDescent="0.15">
      <c r="A3" s="148" t="s">
        <v>567</v>
      </c>
      <c r="B3" s="153"/>
      <c r="C3" s="154"/>
      <c r="D3" s="155">
        <v>40817</v>
      </c>
      <c r="E3" s="156"/>
      <c r="F3" s="157">
        <v>46402</v>
      </c>
      <c r="G3" s="158"/>
      <c r="H3" s="159"/>
    </row>
    <row r="4" spans="1:8" x14ac:dyDescent="0.15">
      <c r="A4" s="160"/>
      <c r="B4" s="161"/>
      <c r="C4" s="162"/>
      <c r="D4" s="163">
        <v>21516</v>
      </c>
      <c r="E4" s="164"/>
      <c r="F4" s="165">
        <v>26897</v>
      </c>
      <c r="G4" s="166"/>
      <c r="H4" s="167"/>
    </row>
    <row r="5" spans="1:8" x14ac:dyDescent="0.15">
      <c r="A5" s="148" t="s">
        <v>569</v>
      </c>
      <c r="B5" s="153"/>
      <c r="C5" s="154"/>
      <c r="D5" s="155">
        <v>49448</v>
      </c>
      <c r="E5" s="156"/>
      <c r="F5" s="157">
        <v>66343</v>
      </c>
      <c r="G5" s="158"/>
      <c r="H5" s="159"/>
    </row>
    <row r="6" spans="1:8" x14ac:dyDescent="0.15">
      <c r="A6" s="160"/>
      <c r="B6" s="161"/>
      <c r="C6" s="162"/>
      <c r="D6" s="163">
        <v>30413</v>
      </c>
      <c r="E6" s="164"/>
      <c r="F6" s="165">
        <v>34529</v>
      </c>
      <c r="G6" s="166"/>
      <c r="H6" s="167"/>
    </row>
    <row r="7" spans="1:8" x14ac:dyDescent="0.15">
      <c r="A7" s="148" t="s">
        <v>570</v>
      </c>
      <c r="B7" s="153"/>
      <c r="C7" s="154"/>
      <c r="D7" s="155">
        <v>87704</v>
      </c>
      <c r="E7" s="156"/>
      <c r="F7" s="157">
        <v>56416</v>
      </c>
      <c r="G7" s="158"/>
      <c r="H7" s="159"/>
    </row>
    <row r="8" spans="1:8" x14ac:dyDescent="0.15">
      <c r="A8" s="160"/>
      <c r="B8" s="161"/>
      <c r="C8" s="162"/>
      <c r="D8" s="163">
        <v>57550</v>
      </c>
      <c r="E8" s="164"/>
      <c r="F8" s="165">
        <v>32623</v>
      </c>
      <c r="G8" s="166"/>
      <c r="H8" s="167"/>
    </row>
    <row r="9" spans="1:8" x14ac:dyDescent="0.15">
      <c r="A9" s="148" t="s">
        <v>571</v>
      </c>
      <c r="B9" s="153"/>
      <c r="C9" s="154"/>
      <c r="D9" s="155">
        <v>67988</v>
      </c>
      <c r="E9" s="156"/>
      <c r="F9" s="157">
        <v>49217</v>
      </c>
      <c r="G9" s="158"/>
      <c r="H9" s="159"/>
    </row>
    <row r="10" spans="1:8" x14ac:dyDescent="0.15">
      <c r="A10" s="160"/>
      <c r="B10" s="161"/>
      <c r="C10" s="162"/>
      <c r="D10" s="163">
        <v>41202</v>
      </c>
      <c r="E10" s="164"/>
      <c r="F10" s="165">
        <v>27232</v>
      </c>
      <c r="G10" s="166"/>
      <c r="H10" s="167"/>
    </row>
    <row r="11" spans="1:8" x14ac:dyDescent="0.15">
      <c r="A11" s="148" t="s">
        <v>572</v>
      </c>
      <c r="B11" s="153"/>
      <c r="C11" s="154"/>
      <c r="D11" s="155">
        <v>69825</v>
      </c>
      <c r="E11" s="156"/>
      <c r="F11" s="157">
        <v>49211</v>
      </c>
      <c r="G11" s="158"/>
      <c r="H11" s="159"/>
    </row>
    <row r="12" spans="1:8" x14ac:dyDescent="0.15">
      <c r="A12" s="160"/>
      <c r="B12" s="161"/>
      <c r="C12" s="168"/>
      <c r="D12" s="163">
        <v>39583</v>
      </c>
      <c r="E12" s="164"/>
      <c r="F12" s="165">
        <v>28367</v>
      </c>
      <c r="G12" s="166"/>
      <c r="H12" s="167"/>
    </row>
    <row r="13" spans="1:8" x14ac:dyDescent="0.15">
      <c r="A13" s="148"/>
      <c r="B13" s="153"/>
      <c r="C13" s="169"/>
      <c r="D13" s="170">
        <v>63156</v>
      </c>
      <c r="E13" s="171"/>
      <c r="F13" s="172">
        <v>53518</v>
      </c>
      <c r="G13" s="173"/>
      <c r="H13" s="159"/>
    </row>
    <row r="14" spans="1:8" x14ac:dyDescent="0.15">
      <c r="A14" s="160"/>
      <c r="B14" s="161"/>
      <c r="C14" s="162"/>
      <c r="D14" s="163">
        <v>38053</v>
      </c>
      <c r="E14" s="164"/>
      <c r="F14" s="165">
        <v>29930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3.8</v>
      </c>
      <c r="C19" s="174">
        <f>ROUND(VALUE(SUBSTITUTE(実質収支比率等に係る経年分析!G$48,"▲","-")),2)</f>
        <v>4.55</v>
      </c>
      <c r="D19" s="174">
        <f>ROUND(VALUE(SUBSTITUTE(実質収支比率等に係る経年分析!H$48,"▲","-")),2)</f>
        <v>2.62</v>
      </c>
      <c r="E19" s="174">
        <f>ROUND(VALUE(SUBSTITUTE(実質収支比率等に係る経年分析!I$48,"▲","-")),2)</f>
        <v>8.4499999999999993</v>
      </c>
      <c r="F19" s="174">
        <f>ROUND(VALUE(SUBSTITUTE(実質収支比率等に係る経年分析!J$48,"▲","-")),2)</f>
        <v>9.1</v>
      </c>
    </row>
    <row r="20" spans="1:11" x14ac:dyDescent="0.15">
      <c r="A20" s="174" t="s">
        <v>57</v>
      </c>
      <c r="B20" s="174">
        <f>ROUND(VALUE(SUBSTITUTE(実質収支比率等に係る経年分析!F$47,"▲","-")),2)</f>
        <v>11.47</v>
      </c>
      <c r="C20" s="174">
        <f>ROUND(VALUE(SUBSTITUTE(実質収支比率等に係る経年分析!G$47,"▲","-")),2)</f>
        <v>11.31</v>
      </c>
      <c r="D20" s="174">
        <f>ROUND(VALUE(SUBSTITUTE(実質収支比率等に係る経年分析!H$47,"▲","-")),2)</f>
        <v>10.54</v>
      </c>
      <c r="E20" s="174">
        <f>ROUND(VALUE(SUBSTITUTE(実質収支比率等に係る経年分析!I$47,"▲","-")),2)</f>
        <v>10.19</v>
      </c>
      <c r="F20" s="174">
        <f>ROUND(VALUE(SUBSTITUTE(実質収支比率等に係る経年分析!J$47,"▲","-")),2)</f>
        <v>12.24</v>
      </c>
    </row>
    <row r="21" spans="1:11" x14ac:dyDescent="0.15">
      <c r="A21" s="174" t="s">
        <v>58</v>
      </c>
      <c r="B21" s="174">
        <f>IF(ISNUMBER(VALUE(SUBSTITUTE(実質収支比率等に係る経年分析!F$49,"▲","-"))),ROUND(VALUE(SUBSTITUTE(実質収支比率等に係る経年分析!F$49,"▲","-")),2),NA())</f>
        <v>-2.82</v>
      </c>
      <c r="C21" s="174">
        <f>IF(ISNUMBER(VALUE(SUBSTITUTE(実質収支比率等に係る経年分析!G$49,"▲","-"))),ROUND(VALUE(SUBSTITUTE(実質収支比率等に係る経年分析!G$49,"▲","-")),2),NA())</f>
        <v>2.2200000000000002</v>
      </c>
      <c r="D21" s="174">
        <f>IF(ISNUMBER(VALUE(SUBSTITUTE(実質収支比率等に係る経年分析!H$49,"▲","-"))),ROUND(VALUE(SUBSTITUTE(実質収支比率等に係る経年分析!H$49,"▲","-")),2),NA())</f>
        <v>-2.23</v>
      </c>
      <c r="E21" s="174">
        <f>IF(ISNUMBER(VALUE(SUBSTITUTE(実質収支比率等に係る経年分析!I$49,"▲","-"))),ROUND(VALUE(SUBSTITUTE(実質収支比率等に係る経年分析!I$49,"▲","-")),2),NA())</f>
        <v>6.11</v>
      </c>
      <c r="F21" s="174">
        <f>IF(ISNUMBER(VALUE(SUBSTITUTE(実質収支比率等に係る経年分析!J$49,"▲","-"))),ROUND(VALUE(SUBSTITUTE(実質収支比率等に係る経年分析!J$49,"▲","-")),2),NA())</f>
        <v>2.1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1.17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7.0000000000000007E-2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7.0000000000000007E-2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0.09</v>
      </c>
    </row>
    <row r="30" spans="1:11" x14ac:dyDescent="0.15">
      <c r="A30" s="175" t="str">
        <f>IF(連結実質赤字比率に係る赤字・黒字の構成分析!C$40="",NA(),連結実質赤字比率に係る赤字・黒字の構成分析!C$40)</f>
        <v>休日急病診療所事業特別会計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7.0000000000000007E-2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0.14000000000000001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0.18</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0.28000000000000003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0.41</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3.24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3.99</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3.72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4.4800000000000004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2.62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8.44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8.9600000000000009</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16.75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17.21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15.29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14.19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14.4</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5.48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11.61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17.03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22.66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5175</v>
      </c>
      <c r="E42" s="176"/>
      <c r="F42" s="176"/>
      <c r="G42" s="176">
        <f>'実質公債費比率（分子）の構造'!L$52</f>
        <v>5253</v>
      </c>
      <c r="H42" s="176"/>
      <c r="I42" s="176"/>
      <c r="J42" s="176">
        <f>'実質公債費比率（分子）の構造'!M$52</f>
        <v>5069</v>
      </c>
      <c r="K42" s="176"/>
      <c r="L42" s="176"/>
      <c r="M42" s="176">
        <f>'実質公債費比率（分子）の構造'!N$52</f>
        <v>5019</v>
      </c>
      <c r="N42" s="176"/>
      <c r="O42" s="176"/>
      <c r="P42" s="176">
        <f>'実質公債費比率（分子）の構造'!O$52</f>
        <v>4999</v>
      </c>
    </row>
    <row r="43" spans="1:16" x14ac:dyDescent="0.15">
      <c r="A43" s="176" t="s">
        <v>66</v>
      </c>
      <c r="B43" s="176" t="str">
        <f>'実質公債費比率（分子）の構造'!K$51</f>
        <v>-</v>
      </c>
      <c r="C43" s="176"/>
      <c r="D43" s="176"/>
      <c r="E43" s="176" t="str">
        <f>'実質公債費比率（分子）の構造'!L$51</f>
        <v>-</v>
      </c>
      <c r="F43" s="176"/>
      <c r="G43" s="176"/>
      <c r="H43" s="176">
        <f>'実質公債費比率（分子）の構造'!M$51</f>
        <v>4</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2</v>
      </c>
      <c r="C44" s="176"/>
      <c r="D44" s="176"/>
      <c r="E44" s="176">
        <f>'実質公債費比率（分子）の構造'!L$50</f>
        <v>2</v>
      </c>
      <c r="F44" s="176"/>
      <c r="G44" s="176"/>
      <c r="H44" s="176">
        <f>'実質公債費比率（分子）の構造'!M$50</f>
        <v>2</v>
      </c>
      <c r="I44" s="176"/>
      <c r="J44" s="176"/>
      <c r="K44" s="176">
        <f>'実質公債費比率（分子）の構造'!N$50</f>
        <v>2</v>
      </c>
      <c r="L44" s="176"/>
      <c r="M44" s="176"/>
      <c r="N44" s="176" t="str">
        <f>'実質公債費比率（分子）の構造'!O$50</f>
        <v>-</v>
      </c>
      <c r="O44" s="176"/>
      <c r="P44" s="176"/>
    </row>
    <row r="45" spans="1:16" x14ac:dyDescent="0.15">
      <c r="A45" s="176" t="s">
        <v>68</v>
      </c>
      <c r="B45" s="176">
        <f>'実質公債費比率（分子）の構造'!K$49</f>
        <v>4</v>
      </c>
      <c r="C45" s="176"/>
      <c r="D45" s="176"/>
      <c r="E45" s="176">
        <f>'実質公債費比率（分子）の構造'!L$49</f>
        <v>1</v>
      </c>
      <c r="F45" s="176"/>
      <c r="G45" s="176"/>
      <c r="H45" s="176">
        <f>'実質公債費比率（分子）の構造'!M$49</f>
        <v>1</v>
      </c>
      <c r="I45" s="176"/>
      <c r="J45" s="176"/>
      <c r="K45" s="176">
        <f>'実質公債費比率（分子）の構造'!N$49</f>
        <v>0</v>
      </c>
      <c r="L45" s="176"/>
      <c r="M45" s="176"/>
      <c r="N45" s="176">
        <f>'実質公債費比率（分子）の構造'!O$49</f>
        <v>0</v>
      </c>
      <c r="O45" s="176"/>
      <c r="P45" s="176"/>
    </row>
    <row r="46" spans="1:16" x14ac:dyDescent="0.15">
      <c r="A46" s="176" t="s">
        <v>69</v>
      </c>
      <c r="B46" s="176">
        <f>'実質公債費比率（分子）の構造'!K$48</f>
        <v>3504</v>
      </c>
      <c r="C46" s="176"/>
      <c r="D46" s="176"/>
      <c r="E46" s="176">
        <f>'実質公債費比率（分子）の構造'!L$48</f>
        <v>2898</v>
      </c>
      <c r="F46" s="176"/>
      <c r="G46" s="176"/>
      <c r="H46" s="176">
        <f>'実質公債費比率（分子）の構造'!M$48</f>
        <v>2938</v>
      </c>
      <c r="I46" s="176"/>
      <c r="J46" s="176"/>
      <c r="K46" s="176">
        <f>'実質公債費比率（分子）の構造'!N$48</f>
        <v>2753</v>
      </c>
      <c r="L46" s="176"/>
      <c r="M46" s="176"/>
      <c r="N46" s="176">
        <f>'実質公債費比率（分子）の構造'!O$48</f>
        <v>2918</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3358</v>
      </c>
      <c r="C49" s="176"/>
      <c r="D49" s="176"/>
      <c r="E49" s="176">
        <f>'実質公債費比率（分子）の構造'!L$45</f>
        <v>3457</v>
      </c>
      <c r="F49" s="176"/>
      <c r="G49" s="176"/>
      <c r="H49" s="176">
        <f>'実質公債費比率（分子）の構造'!M$45</f>
        <v>3491</v>
      </c>
      <c r="I49" s="176"/>
      <c r="J49" s="176"/>
      <c r="K49" s="176">
        <f>'実質公債費比率（分子）の構造'!N$45</f>
        <v>3687</v>
      </c>
      <c r="L49" s="176"/>
      <c r="M49" s="176"/>
      <c r="N49" s="176">
        <f>'実質公債費比率（分子）の構造'!O$45</f>
        <v>3883</v>
      </c>
      <c r="O49" s="176"/>
      <c r="P49" s="176"/>
    </row>
    <row r="50" spans="1:16" x14ac:dyDescent="0.15">
      <c r="A50" s="176" t="s">
        <v>73</v>
      </c>
      <c r="B50" s="176" t="e">
        <f>NA()</f>
        <v>#N/A</v>
      </c>
      <c r="C50" s="176">
        <f>IF(ISNUMBER('実質公債費比率（分子）の構造'!K$53),'実質公債費比率（分子）の構造'!K$53,NA())</f>
        <v>1693</v>
      </c>
      <c r="D50" s="176" t="e">
        <f>NA()</f>
        <v>#N/A</v>
      </c>
      <c r="E50" s="176" t="e">
        <f>NA()</f>
        <v>#N/A</v>
      </c>
      <c r="F50" s="176">
        <f>IF(ISNUMBER('実質公債費比率（分子）の構造'!L$53),'実質公債費比率（分子）の構造'!L$53,NA())</f>
        <v>1105</v>
      </c>
      <c r="G50" s="176" t="e">
        <f>NA()</f>
        <v>#N/A</v>
      </c>
      <c r="H50" s="176" t="e">
        <f>NA()</f>
        <v>#N/A</v>
      </c>
      <c r="I50" s="176">
        <f>IF(ISNUMBER('実質公債費比率（分子）の構造'!M$53),'実質公債費比率（分子）の構造'!M$53,NA())</f>
        <v>1367</v>
      </c>
      <c r="J50" s="176" t="e">
        <f>NA()</f>
        <v>#N/A</v>
      </c>
      <c r="K50" s="176" t="e">
        <f>NA()</f>
        <v>#N/A</v>
      </c>
      <c r="L50" s="176">
        <f>IF(ISNUMBER('実質公債費比率（分子）の構造'!N$53),'実質公債費比率（分子）の構造'!N$53,NA())</f>
        <v>1423</v>
      </c>
      <c r="M50" s="176" t="e">
        <f>NA()</f>
        <v>#N/A</v>
      </c>
      <c r="N50" s="176" t="e">
        <f>NA()</f>
        <v>#N/A</v>
      </c>
      <c r="O50" s="176">
        <f>IF(ISNUMBER('実質公債費比率（分子）の構造'!O$53),'実質公債費比率（分子）の構造'!O$53,NA())</f>
        <v>1802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52105</v>
      </c>
      <c r="E56" s="175"/>
      <c r="F56" s="175"/>
      <c r="G56" s="175">
        <f>'将来負担比率（分子）の構造'!J$52</f>
        <v>53208</v>
      </c>
      <c r="H56" s="175"/>
      <c r="I56" s="175"/>
      <c r="J56" s="175">
        <f>'将来負担比率（分子）の構造'!K$52</f>
        <v>54842</v>
      </c>
      <c r="K56" s="175"/>
      <c r="L56" s="175"/>
      <c r="M56" s="175">
        <f>'将来負担比率（分子）の構造'!L$52</f>
        <v>54353</v>
      </c>
      <c r="N56" s="175"/>
      <c r="O56" s="175"/>
      <c r="P56" s="175">
        <f>'将来負担比率（分子）の構造'!M$52</f>
        <v>53548</v>
      </c>
    </row>
    <row r="57" spans="1:16" x14ac:dyDescent="0.15">
      <c r="A57" s="175" t="s">
        <v>44</v>
      </c>
      <c r="B57" s="175"/>
      <c r="C57" s="175"/>
      <c r="D57" s="175">
        <f>'将来負担比率（分子）の構造'!I$51</f>
        <v>13562</v>
      </c>
      <c r="E57" s="175"/>
      <c r="F57" s="175"/>
      <c r="G57" s="175">
        <f>'将来負担比率（分子）の構造'!J$51</f>
        <v>12753</v>
      </c>
      <c r="H57" s="175"/>
      <c r="I57" s="175"/>
      <c r="J57" s="175">
        <f>'将来負担比率（分子）の構造'!K$51</f>
        <v>12373</v>
      </c>
      <c r="K57" s="175"/>
      <c r="L57" s="175"/>
      <c r="M57" s="175">
        <f>'将来負担比率（分子）の構造'!L$51</f>
        <v>11710</v>
      </c>
      <c r="N57" s="175"/>
      <c r="O57" s="175"/>
      <c r="P57" s="175">
        <f>'将来負担比率（分子）の構造'!M$51</f>
        <v>11639</v>
      </c>
    </row>
    <row r="58" spans="1:16" x14ac:dyDescent="0.15">
      <c r="A58" s="175" t="s">
        <v>43</v>
      </c>
      <c r="B58" s="175"/>
      <c r="C58" s="175"/>
      <c r="D58" s="175">
        <f>'将来負担比率（分子）の構造'!I$50</f>
        <v>8546</v>
      </c>
      <c r="E58" s="175"/>
      <c r="F58" s="175"/>
      <c r="G58" s="175">
        <f>'将来負担比率（分子）の構造'!J$50</f>
        <v>8464</v>
      </c>
      <c r="H58" s="175"/>
      <c r="I58" s="175"/>
      <c r="J58" s="175">
        <f>'将来負担比率（分子）の構造'!K$50</f>
        <v>8019</v>
      </c>
      <c r="K58" s="175"/>
      <c r="L58" s="175"/>
      <c r="M58" s="175">
        <f>'将来負担比率（分子）の構造'!L$50</f>
        <v>8692</v>
      </c>
      <c r="N58" s="175"/>
      <c r="O58" s="175"/>
      <c r="P58" s="175">
        <f>'将来負担比率（分子）の構造'!M$50</f>
        <v>9389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0</v>
      </c>
      <c r="C61" s="175"/>
      <c r="D61" s="175"/>
      <c r="E61" s="175">
        <f>'将来負担比率（分子）の構造'!J$46</f>
        <v>0</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5251</v>
      </c>
      <c r="C62" s="175"/>
      <c r="D62" s="175"/>
      <c r="E62" s="175">
        <f>'将来負担比率（分子）の構造'!J$45</f>
        <v>5417</v>
      </c>
      <c r="F62" s="175"/>
      <c r="G62" s="175"/>
      <c r="H62" s="175">
        <f>'将来負担比率（分子）の構造'!K$45</f>
        <v>5005</v>
      </c>
      <c r="I62" s="175"/>
      <c r="J62" s="175"/>
      <c r="K62" s="175">
        <f>'将来負担比率（分子）の構造'!L$45</f>
        <v>4979</v>
      </c>
      <c r="L62" s="175"/>
      <c r="M62" s="175"/>
      <c r="N62" s="175">
        <f>'将来負担比率（分子）の構造'!M$45</f>
        <v>5004</v>
      </c>
      <c r="O62" s="175"/>
      <c r="P62" s="175"/>
    </row>
    <row r="63" spans="1:16" x14ac:dyDescent="0.15">
      <c r="A63" s="175" t="s">
        <v>36</v>
      </c>
      <c r="B63" s="175">
        <f>'将来負担比率（分子）の構造'!I$44</f>
        <v>3</v>
      </c>
      <c r="C63" s="175"/>
      <c r="D63" s="175"/>
      <c r="E63" s="175">
        <f>'将来負担比率（分子）の構造'!J$44</f>
        <v>2</v>
      </c>
      <c r="F63" s="175"/>
      <c r="G63" s="175"/>
      <c r="H63" s="175">
        <f>'将来負担比率（分子）の構造'!K$44</f>
        <v>1</v>
      </c>
      <c r="I63" s="175"/>
      <c r="J63" s="175"/>
      <c r="K63" s="175">
        <f>'将来負担比率（分子）の構造'!L$44</f>
        <v>1</v>
      </c>
      <c r="L63" s="175"/>
      <c r="M63" s="175"/>
      <c r="N63" s="175">
        <f>'将来負担比率（分子）の構造'!M$44</f>
        <v>0</v>
      </c>
      <c r="O63" s="175"/>
      <c r="P63" s="175"/>
    </row>
    <row r="64" spans="1:16" x14ac:dyDescent="0.15">
      <c r="A64" s="175" t="s">
        <v>35</v>
      </c>
      <c r="B64" s="175">
        <f>'将来負担比率（分子）の構造'!I$43</f>
        <v>39629</v>
      </c>
      <c r="C64" s="175"/>
      <c r="D64" s="175"/>
      <c r="E64" s="175">
        <f>'将来負担比率（分子）の構造'!J$43</f>
        <v>35893</v>
      </c>
      <c r="F64" s="175"/>
      <c r="G64" s="175"/>
      <c r="H64" s="175">
        <f>'将来負担比率（分子）の構造'!K$43</f>
        <v>32505</v>
      </c>
      <c r="I64" s="175"/>
      <c r="J64" s="175"/>
      <c r="K64" s="175">
        <f>'将来負担比率（分子）の構造'!L$43</f>
        <v>28998</v>
      </c>
      <c r="L64" s="175"/>
      <c r="M64" s="175"/>
      <c r="N64" s="175">
        <f>'将来負担比率（分子）の構造'!M$43</f>
        <v>28185</v>
      </c>
      <c r="O64" s="175"/>
      <c r="P64" s="175"/>
    </row>
    <row r="65" spans="1:16" x14ac:dyDescent="0.15">
      <c r="A65" s="175" t="s">
        <v>34</v>
      </c>
      <c r="B65" s="175">
        <f>'将来負担比率（分子）の構造'!I$42</f>
        <v>5</v>
      </c>
      <c r="C65" s="175"/>
      <c r="D65" s="175"/>
      <c r="E65" s="175">
        <f>'将来負担比率（分子）の構造'!J$42</f>
        <v>4</v>
      </c>
      <c r="F65" s="175"/>
      <c r="G65" s="175"/>
      <c r="H65" s="175">
        <f>'将来負担比率（分子）の構造'!K$42</f>
        <v>2</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40155</v>
      </c>
      <c r="C66" s="175"/>
      <c r="D66" s="175"/>
      <c r="E66" s="175">
        <f>'将来負担比率（分子）の構造'!J$41</f>
        <v>41980</v>
      </c>
      <c r="F66" s="175"/>
      <c r="G66" s="175"/>
      <c r="H66" s="175">
        <f>'将来負担比率（分子）の構造'!K$41</f>
        <v>47728</v>
      </c>
      <c r="I66" s="175"/>
      <c r="J66" s="175"/>
      <c r="K66" s="175">
        <f>'将来負担比率（分子）の構造'!L$41</f>
        <v>51504</v>
      </c>
      <c r="L66" s="175"/>
      <c r="M66" s="175"/>
      <c r="N66" s="175">
        <f>'将来負担比率（分子）の構造'!M$41</f>
        <v>53708</v>
      </c>
      <c r="O66" s="175"/>
      <c r="P66" s="175"/>
    </row>
    <row r="67" spans="1:16" x14ac:dyDescent="0.15">
      <c r="A67" s="175" t="s">
        <v>77</v>
      </c>
      <c r="B67" s="175" t="e">
        <f>NA()</f>
        <v>#N/A</v>
      </c>
      <c r="C67" s="175">
        <f>IF(ISNUMBER('将来負担比率（分子）の構造'!I$53), IF('将来負担比率（分子）の構造'!I$53 &lt; 0, 0, '将来負担比率（分子）の構造'!I$53), NA())</f>
        <v>10831</v>
      </c>
      <c r="D67" s="175" t="e">
        <f>NA()</f>
        <v>#N/A</v>
      </c>
      <c r="E67" s="175" t="e">
        <f>NA()</f>
        <v>#N/A</v>
      </c>
      <c r="F67" s="175">
        <f>IF(ISNUMBER('将来負担比率（分子）の構造'!J$53), IF('将来負担比率（分子）の構造'!J$53 &lt; 0, 0, '将来負担比率（分子）の構造'!J$53), NA())</f>
        <v>8871</v>
      </c>
      <c r="G67" s="175" t="e">
        <f>NA()</f>
        <v>#N/A</v>
      </c>
      <c r="H67" s="175" t="e">
        <f>NA()</f>
        <v>#N/A</v>
      </c>
      <c r="I67" s="175">
        <f>IF(ISNUMBER('将来負担比率（分子）の構造'!K$53), IF('将来負担比率（分子）の構造'!K$53 &lt; 0, 0, '将来負担比率（分子）の構造'!K$53), NA())</f>
        <v>10006</v>
      </c>
      <c r="J67" s="175" t="e">
        <f>NA()</f>
        <v>#N/A</v>
      </c>
      <c r="K67" s="175" t="e">
        <f>NA()</f>
        <v>#N/A</v>
      </c>
      <c r="L67" s="175">
        <f>IF(ISNUMBER('将来負担比率（分子）の構造'!L$53), IF('将来負担比率（分子）の構造'!L$53 &lt; 0, 0, '将来負担比率（分子）の構造'!L$53), NA())</f>
        <v>10727</v>
      </c>
      <c r="M67" s="175" t="e">
        <f>NA()</f>
        <v>#N/A</v>
      </c>
      <c r="N67" s="175" t="e">
        <f>NA()</f>
        <v>#N/A</v>
      </c>
      <c r="O67" s="175">
        <f>IF(ISNUMBER('将来負担比率（分子）の構造'!M$53), IF('将来負担比率（分子）の構造'!M$53 &lt; 0, 0, '将来負担比率（分子）の構造'!M$53), NA())</f>
        <v>12321</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2675</v>
      </c>
      <c r="C72" s="179">
        <f>基金残高に係る経年分析!G55</f>
        <v>2716</v>
      </c>
      <c r="D72" s="179">
        <f>基金残高に係る経年分析!H55</f>
        <v>3161</v>
      </c>
    </row>
    <row r="73" spans="1:16" x14ac:dyDescent="0.15">
      <c r="A73" s="178" t="s">
        <v>80</v>
      </c>
      <c r="B73" s="179">
        <f>基金残高に係る経年分析!F56</f>
        <v>288</v>
      </c>
      <c r="C73" s="179">
        <f>基金残高に係る経年分析!G56</f>
        <v>488</v>
      </c>
      <c r="D73" s="179">
        <f>基金残高に係る経年分析!H56</f>
        <v>488</v>
      </c>
    </row>
    <row r="74" spans="1:16" x14ac:dyDescent="0.15">
      <c r="A74" s="178" t="s">
        <v>81</v>
      </c>
      <c r="B74" s="179">
        <f>基金残高に係る経年分析!F57</f>
        <v>3526</v>
      </c>
      <c r="C74" s="179">
        <f>基金残高に係る経年分析!G57</f>
        <v>3859</v>
      </c>
      <c r="D74" s="179">
        <f>基金残高に係る経年分析!H57</f>
        <v>3869</v>
      </c>
    </row>
  </sheetData>
  <sheetProtection algorithmName="SHA-512" hashValue="9yuUVFT/FsoY84w9DQfwbOEf+wZCjYwyA0/EVJxbS0uvffaw8Lps8j5T0P3tG7BOkkpyHf+Evgj2BgSozlcb0Q==" saltValue="NgyG0pZcQXn4PpwaeRBr6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佐々木　祐貴子</cp:lastModifiedBy>
  <cp:lastPrinted>2024-03-25T08:50:43Z</cp:lastPrinted>
  <dcterms:created xsi:type="dcterms:W3CDTF">2024-03-14T03:05:15Z</dcterms:created>
  <dcterms:modified xsi:type="dcterms:W3CDTF">2024-10-17T04:56:37Z</dcterms:modified>
  <cp:category/>
</cp:coreProperties>
</file>