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9206CC0-9F1F-40D3-A460-F2887ECC00AE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効果検証様式（集計値）" sheetId="1" r:id="rId1"/>
    <sheet name="R3.7" sheetId="90" r:id="rId2"/>
    <sheet name="R3.10" sheetId="120" r:id="rId3"/>
    <sheet name="R3.11" sheetId="121" r:id="rId4"/>
    <sheet name="R3.12" sheetId="122" r:id="rId5"/>
    <sheet name="R4.1" sheetId="119" r:id="rId6"/>
    <sheet name="R4.2" sheetId="109" r:id="rId7"/>
    <sheet name="R4.3" sheetId="118" r:id="rId8"/>
    <sheet name="R4.4" sheetId="111" r:id="rId9"/>
    <sheet name="R4.5" sheetId="112" r:id="rId10"/>
    <sheet name="R4.6" sheetId="113" r:id="rId11"/>
    <sheet name="R4.7" sheetId="114" r:id="rId12"/>
    <sheet name="R4.8" sheetId="115" r:id="rId13"/>
    <sheet name="R4.9" sheetId="116" r:id="rId14"/>
    <sheet name="R4.10" sheetId="117" r:id="rId15"/>
  </sheets>
  <definedNames>
    <definedName name="_xlnm.Print_Area" localSheetId="2">'R3.10'!$A$1:$J$90</definedName>
    <definedName name="_xlnm.Print_Area" localSheetId="3">'R3.11'!$A$1:$J$90</definedName>
    <definedName name="_xlnm.Print_Area" localSheetId="4">'R3.12'!$A$1:$J$90</definedName>
    <definedName name="_xlnm.Print_Area" localSheetId="1">'R3.7'!$A$1:$J$90</definedName>
    <definedName name="_xlnm.Print_Area" localSheetId="5">'R4.1'!$A$1:$J$90</definedName>
    <definedName name="_xlnm.Print_Area" localSheetId="14">'R4.10'!$A$1:$J$90</definedName>
    <definedName name="_xlnm.Print_Area" localSheetId="6">'R4.2'!$A$1:$J$90</definedName>
    <definedName name="_xlnm.Print_Area" localSheetId="7">'R4.3'!$A$1:$J$90</definedName>
    <definedName name="_xlnm.Print_Area" localSheetId="8">'R4.4'!$A$1:$J$90</definedName>
    <definedName name="_xlnm.Print_Area" localSheetId="9">'R4.5'!$A$1:$J$90</definedName>
    <definedName name="_xlnm.Print_Area" localSheetId="10">'R4.6'!$A$1:$J$90</definedName>
    <definedName name="_xlnm.Print_Area" localSheetId="11">'R4.7'!$A$1:$J$90</definedName>
    <definedName name="_xlnm.Print_Area" localSheetId="12">'R4.8'!$A$1:$J$90</definedName>
    <definedName name="_xlnm.Print_Area" localSheetId="13">'R4.9'!$A$1:$J$90</definedName>
    <definedName name="_xlnm.Print_Area" localSheetId="0">'効果検証様式（集計値）'!$A$1:$H$41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86" i="117"/>
  <c r="E85" i="117"/>
  <c r="E86" i="116"/>
  <c r="E85" i="116"/>
  <c r="E86" i="113"/>
  <c r="E85" i="113"/>
  <c r="E86" i="112"/>
  <c r="E85" i="112"/>
  <c r="E86" i="111"/>
  <c r="E85" i="111"/>
  <c r="E86" i="118"/>
  <c r="E85" i="118"/>
  <c r="E86" i="109"/>
  <c r="E85" i="109"/>
  <c r="E86" i="119"/>
  <c r="E85" i="119"/>
  <c r="E86" i="122"/>
  <c r="E85" i="122"/>
  <c r="E86" i="121"/>
  <c r="E85" i="121"/>
  <c r="E86" i="120"/>
  <c r="E85" i="120"/>
  <c r="E86" i="90"/>
  <c r="E85" i="90"/>
  <c r="E21" i="1" l="1"/>
  <c r="E20" i="1"/>
  <c r="E18" i="1"/>
  <c r="E16" i="1"/>
  <c r="E14" i="1"/>
  <c r="E19" i="1" s="1"/>
  <c r="E9" i="1"/>
  <c r="E10" i="1"/>
  <c r="E11" i="1"/>
  <c r="E8" i="1"/>
  <c r="E71" i="90"/>
  <c r="E71" i="120"/>
  <c r="E71" i="121"/>
  <c r="E71" i="122"/>
  <c r="E68" i="122"/>
  <c r="E10" i="122"/>
  <c r="E68" i="121"/>
  <c r="E10" i="121"/>
  <c r="E68" i="120"/>
  <c r="E10" i="120"/>
  <c r="E71" i="119"/>
  <c r="E71" i="109"/>
  <c r="E71" i="118"/>
  <c r="E68" i="119"/>
  <c r="E10" i="119"/>
  <c r="E68" i="118"/>
  <c r="E10" i="118"/>
  <c r="E71" i="111"/>
  <c r="E69" i="111"/>
  <c r="E67" i="111"/>
  <c r="E45" i="111"/>
  <c r="E71" i="112"/>
  <c r="E67" i="112"/>
  <c r="E69" i="112"/>
  <c r="E45" i="112"/>
  <c r="E71" i="113"/>
  <c r="E67" i="113"/>
  <c r="E68" i="114"/>
  <c r="E45" i="114"/>
  <c r="E67" i="114"/>
  <c r="E36" i="1" l="1"/>
  <c r="E12" i="1"/>
  <c r="E37" i="1"/>
  <c r="E22" i="1"/>
  <c r="E45" i="113"/>
  <c r="E71" i="114"/>
  <c r="E71" i="115" l="1"/>
  <c r="E68" i="115"/>
  <c r="E68" i="116"/>
  <c r="E68" i="117"/>
  <c r="E71" i="116"/>
  <c r="E71" i="117" l="1"/>
  <c r="E10" i="117" l="1"/>
  <c r="E10" i="116"/>
  <c r="E10" i="115"/>
  <c r="E10" i="114"/>
  <c r="E68" i="113"/>
  <c r="E10" i="113"/>
  <c r="E68" i="112"/>
  <c r="E10" i="112"/>
  <c r="E85" i="114" l="1"/>
  <c r="E86" i="114"/>
  <c r="E86" i="115"/>
  <c r="E85" i="115"/>
  <c r="E68" i="111"/>
  <c r="E10" i="111"/>
  <c r="E68" i="109"/>
  <c r="E10" i="109"/>
  <c r="E68" i="90"/>
  <c r="E10" i="90"/>
</calcChain>
</file>

<file path=xl/sharedStrings.xml><?xml version="1.0" encoding="utf-8"?>
<sst xmlns="http://schemas.openxmlformats.org/spreadsheetml/2006/main" count="1023" uniqueCount="77">
  <si>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</si>
  <si>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</si>
  <si>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</si>
  <si>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</si>
  <si>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</si>
  <si>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</si>
  <si>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</si>
  <si>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</si>
  <si>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</si>
  <si>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</si>
  <si>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②-4：宿直販等（日帰り）</t>
    <rPh sb="9" eb="11">
      <t>ヒガエ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</si>
  <si>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</si>
  <si>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</si>
  <si>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②-5：旅行会社経由</t>
    <rPh sb="4" eb="6">
      <t>リョコウ</t>
    </rPh>
    <rPh sb="6" eb="8">
      <t>カイシャ</t>
    </rPh>
    <rPh sb="8" eb="10">
      <t>ケイユ</t>
    </rPh>
    <phoneticPr fontId="1"/>
  </si>
  <si>
    <t>②-7：宿直販等</t>
    <rPh sb="4" eb="5">
      <t>ヤド</t>
    </rPh>
    <rPh sb="5" eb="7">
      <t>チョクハン</t>
    </rPh>
    <rPh sb="7" eb="8">
      <t>トウ</t>
    </rPh>
    <phoneticPr fontId="1"/>
  </si>
  <si>
    <t xml:space="preserve">②-8：宿直販等（日帰り）　　 </t>
    <rPh sb="9" eb="11">
      <t>ヒガエ</t>
    </rPh>
    <phoneticPr fontId="1"/>
  </si>
  <si>
    <t>②-9：ｸｰﾎﾟﾝ使用額</t>
    <phoneticPr fontId="1"/>
  </si>
  <si>
    <t>②-11：延べ旅行者数（日帰り）（人）　</t>
    <rPh sb="12" eb="14">
      <t>ヒガエ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</si>
  <si>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</si>
  <si>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</si>
  <si>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</si>
  <si>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</si>
  <si>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</si>
  <si>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</si>
  <si>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</si>
  <si>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</si>
  <si>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</si>
  <si>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</si>
  <si>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</si>
  <si>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</si>
  <si>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</si>
  <si>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</si>
  <si>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</si>
  <si>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</si>
  <si>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</si>
  <si>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</si>
  <si>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</si>
  <si>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</si>
  <si>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</si>
  <si>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-</t>
    <phoneticPr fontId="1"/>
  </si>
  <si>
    <t>小計</t>
    <rPh sb="0" eb="1">
      <t>ショウ</t>
    </rPh>
    <rPh sb="1" eb="2">
      <t>ケイ</t>
    </rPh>
    <phoneticPr fontId="1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</si>
  <si>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</si>
  <si>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-</t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</si>
  <si>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</si>
  <si>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クーポン</t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</si>
  <si>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</si>
  <si>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</si>
  <si>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1"/>
  </si>
  <si>
    <t>※4　事業停止期間などを除いた、実際に旅行割引の対象となっていた日数</t>
    <phoneticPr fontId="1"/>
  </si>
  <si>
    <t>③-3：延べ対象旅行期間（日）※4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</si>
  <si>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販売金額（円）
※1</t>
    <rPh sb="0" eb="2">
      <t>ハンバイ</t>
    </rPh>
    <rPh sb="2" eb="4">
      <t>キンガク</t>
    </rPh>
    <rPh sb="5" eb="6">
      <t>エン</t>
    </rPh>
    <phoneticPr fontId="1"/>
  </si>
  <si>
    <t>今こそ滋賀を旅しよう！第４弾</t>
    <rPh sb="0" eb="1">
      <t>イマ</t>
    </rPh>
    <rPh sb="3" eb="5">
      <t>シガ</t>
    </rPh>
    <rPh sb="6" eb="7">
      <t>タビ</t>
    </rPh>
    <rPh sb="11" eb="12">
      <t>ダイ</t>
    </rPh>
    <rPh sb="13" eb="14">
      <t>ダン</t>
    </rPh>
    <phoneticPr fontId="1"/>
  </si>
  <si>
    <t>滋賀県</t>
    <rPh sb="0" eb="3">
      <t>シガケン</t>
    </rPh>
    <phoneticPr fontId="1"/>
  </si>
  <si>
    <t>今こそ滋賀を旅しよう！第４弾（R3.7.9～R3.12.31）
今こそ滋賀を旅しよう！第５弾（R4.1.14～R4.3.6）
今こそ滋賀を旅しよう！第６弾（R4.4.15～R4.10.10）</t>
    <rPh sb="0" eb="1">
      <t>イマ</t>
    </rPh>
    <rPh sb="3" eb="5">
      <t>シガ</t>
    </rPh>
    <rPh sb="6" eb="7">
      <t>タビ</t>
    </rPh>
    <rPh sb="11" eb="12">
      <t>ダイ</t>
    </rPh>
    <rPh sb="13" eb="14">
      <t>ダン</t>
    </rPh>
    <phoneticPr fontId="1"/>
  </si>
  <si>
    <t>今こそ滋賀を旅しよう！第５弾</t>
    <phoneticPr fontId="1"/>
  </si>
  <si>
    <t>今こそ滋賀を旅しよう！第６弾</t>
    <phoneticPr fontId="1"/>
  </si>
  <si>
    <t>１人旅行代金10,000円以上
※コンビニ券の購入必要</t>
    <rPh sb="1" eb="2">
      <t>ニン</t>
    </rPh>
    <rPh sb="2" eb="6">
      <t>リョコウダイキン</t>
    </rPh>
    <rPh sb="12" eb="13">
      <t>エン</t>
    </rPh>
    <rPh sb="13" eb="15">
      <t>イジョウ</t>
    </rPh>
    <rPh sb="21" eb="22">
      <t>ケン</t>
    </rPh>
    <rPh sb="23" eb="25">
      <t>コウニュウ</t>
    </rPh>
    <rPh sb="25" eb="27">
      <t>ヒツヨウ</t>
    </rPh>
    <phoneticPr fontId="1"/>
  </si>
  <si>
    <t>１人旅行代金4,000円以上10,000円未満
※コンビニ券の購入必要</t>
    <rPh sb="11" eb="14">
      <t>エンイジョウ</t>
    </rPh>
    <rPh sb="20" eb="21">
      <t>エン</t>
    </rPh>
    <rPh sb="21" eb="23">
      <t>ミマン</t>
    </rPh>
    <rPh sb="29" eb="30">
      <t>ケン</t>
    </rPh>
    <rPh sb="31" eb="33">
      <t>コウニュウ</t>
    </rPh>
    <rPh sb="33" eb="35">
      <t>ヒツヨウ</t>
    </rPh>
    <phoneticPr fontId="1"/>
  </si>
  <si>
    <t>１人旅行代金10,000円以上
※コンビニ券の購入必要</t>
    <rPh sb="1" eb="2">
      <t>ニン</t>
    </rPh>
    <rPh sb="2" eb="6">
      <t>リョコウダイキン</t>
    </rPh>
    <rPh sb="12" eb="13">
      <t>エン</t>
    </rPh>
    <rPh sb="13" eb="15">
      <t>イジョウ</t>
    </rPh>
    <rPh sb="21" eb="22">
      <t>ケン</t>
    </rPh>
    <rPh sb="23" eb="27">
      <t>コウニュウヒツヨウ</t>
    </rPh>
    <phoneticPr fontId="1"/>
  </si>
  <si>
    <t>１人旅行代金4,000円以上10,000円未満
※コンビニ券の購入必要</t>
    <rPh sb="11" eb="14">
      <t>エンイジョウ</t>
    </rPh>
    <rPh sb="20" eb="21">
      <t>エン</t>
    </rPh>
    <rPh sb="21" eb="23">
      <t>ミマン</t>
    </rPh>
    <phoneticPr fontId="1"/>
  </si>
  <si>
    <t>※2　例：2泊3日、3名での旅行の場合、延べ宿泊者数「6人泊」でカウント</t>
    <rPh sb="22" eb="24">
      <t>シュクハク</t>
    </rPh>
    <rPh sb="28" eb="30">
      <t>ニンハク</t>
    </rPh>
    <phoneticPr fontId="1"/>
  </si>
  <si>
    <t>※3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1"/>
  </si>
  <si>
    <t>②-12：1人泊あたりの平均旅行代金（円）※3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</si>
  <si>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②-10：延べ宿泊者数（人泊）※2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</si>
  <si>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②-13：1人あたりの平均旅行代金（日帰り）（円）※3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</si>
  <si>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※3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</si>
  <si>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※4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1"/>
  </si>
  <si>
    <t xml:space="preserve">販売金額（円）
※1
</t>
    <rPh sb="0" eb="2">
      <t>ハンバイ</t>
    </rPh>
    <rPh sb="2" eb="4">
      <t>キンガク</t>
    </rPh>
    <rPh sb="5" eb="6">
      <t>エン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</si>
  <si>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</si>
  <si>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1"/>
  </si>
  <si>
    <t>１人旅行代金7,000円以上
（別途県独自の上乗せあり）</t>
    <rPh sb="1" eb="2">
      <t>ニン</t>
    </rPh>
    <rPh sb="2" eb="6">
      <t>リョコウダイキン</t>
    </rPh>
    <rPh sb="11" eb="12">
      <t>エン</t>
    </rPh>
    <rPh sb="12" eb="14">
      <t>イジョウ</t>
    </rPh>
    <rPh sb="16" eb="18">
      <t>ベット</t>
    </rPh>
    <rPh sb="18" eb="19">
      <t>ケン</t>
    </rPh>
    <rPh sb="19" eb="21">
      <t>ドクジ</t>
    </rPh>
    <rPh sb="22" eb="24">
      <t>ウワノ</t>
    </rPh>
    <phoneticPr fontId="1"/>
  </si>
  <si>
    <t>（別途、10,000円以上のプランに対し県独自の上乗せあり）</t>
    <rPh sb="1" eb="3">
      <t>ベット</t>
    </rPh>
    <rPh sb="10" eb="13">
      <t>エンイジョウ</t>
    </rPh>
    <rPh sb="18" eb="19">
      <t>タイ</t>
    </rPh>
    <rPh sb="20" eb="21">
      <t>ケン</t>
    </rPh>
    <rPh sb="21" eb="23">
      <t>ドクジ</t>
    </rPh>
    <rPh sb="24" eb="26">
      <t>ウワノ</t>
    </rPh>
    <phoneticPr fontId="1"/>
  </si>
  <si>
    <r>
      <t>②-6：</t>
    </r>
    <r>
      <rPr>
        <sz val="6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旅行会社経由(日帰り)</t>
    </r>
    <rPh sb="12" eb="14">
      <t>ヒガエ</t>
    </rPh>
    <phoneticPr fontId="1"/>
  </si>
  <si>
    <r>
      <t>②-13：</t>
    </r>
    <r>
      <rPr>
        <sz val="8"/>
        <rFont val="ＭＳ Ｐゴシック"/>
        <family val="3"/>
        <charset val="128"/>
      </rPr>
      <t>1人あたりの平均旅行代金（日帰り）（円）※3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</si>
  <si>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②-14：割引水準及びｸｰﾎﾟﾝ付与水準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</si>
  <si>
    <t>※1　最低推計値</t>
    <rPh sb="3" eb="5">
      <t>サイテイ</t>
    </rPh>
    <rPh sb="5" eb="8">
      <t>スイケイチ</t>
    </rPh>
    <phoneticPr fontId="1"/>
  </si>
  <si>
    <t>新型コロナウイルス感染症の感染ステージの変化に迅速に対応できる予算の執行管理を行い、旅行需要の喚起効果の最大化を図った。
また、不正を防止するために講じた措置として、宿泊者に宿泊確認書を記入させた。</t>
    <rPh sb="0" eb="2">
      <t>シンガタ</t>
    </rPh>
    <rPh sb="9" eb="12">
      <t>カンセンショウ</t>
    </rPh>
    <rPh sb="13" eb="15">
      <t>カンセン</t>
    </rPh>
    <rPh sb="20" eb="22">
      <t>ヘンカ</t>
    </rPh>
    <rPh sb="23" eb="25">
      <t>ジンソク</t>
    </rPh>
    <rPh sb="26" eb="28">
      <t>タイオウ</t>
    </rPh>
    <rPh sb="31" eb="33">
      <t>ヨサン</t>
    </rPh>
    <rPh sb="34" eb="36">
      <t>シッコウ</t>
    </rPh>
    <rPh sb="36" eb="38">
      <t>カンリ</t>
    </rPh>
    <rPh sb="39" eb="40">
      <t>オコナ</t>
    </rPh>
    <rPh sb="42" eb="44">
      <t>リョコウ</t>
    </rPh>
    <rPh sb="44" eb="46">
      <t>ジュヨウ</t>
    </rPh>
    <rPh sb="47" eb="49">
      <t>カンキ</t>
    </rPh>
    <rPh sb="49" eb="51">
      <t>コウカ</t>
    </rPh>
    <rPh sb="52" eb="55">
      <t>サイダイカ</t>
    </rPh>
    <rPh sb="56" eb="57">
      <t>ハカ</t>
    </rPh>
    <rPh sb="64" eb="66">
      <t>フセイ</t>
    </rPh>
    <rPh sb="67" eb="69">
      <t>ボウシ</t>
    </rPh>
    <rPh sb="74" eb="75">
      <t>コウ</t>
    </rPh>
    <rPh sb="77" eb="79">
      <t>ソチ</t>
    </rPh>
    <rPh sb="83" eb="85">
      <t>シュクハク</t>
    </rPh>
    <rPh sb="85" eb="86">
      <t>シャ</t>
    </rPh>
    <rPh sb="87" eb="89">
      <t>シュクハク</t>
    </rPh>
    <rPh sb="89" eb="92">
      <t>カクニンショ</t>
    </rPh>
    <rPh sb="93" eb="9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</si>
</sst>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43">
    <xf numFmtId="0" fontId="0" fillId="0" borderId="0" xfId="0"/>
    <xf numFmtId="0" fontId="2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4" fillId="0" borderId="4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57" fontId="9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9" fontId="6" fillId="0" borderId="0" xfId="0" applyNumberFormat="1" applyFont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57" fontId="6" fillId="0" borderId="0" xfId="0" applyNumberFormat="1" applyFont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6" fillId="0" borderId="24" xfId="0" applyNumberFormat="1" applyFont="1" applyBorder="1" applyAlignment="1">
      <alignment vertical="center"/>
    </xf>
    <xf numFmtId="3" fontId="6" fillId="0" borderId="26" xfId="0" applyNumberFormat="1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6" fillId="0" borderId="4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3" fontId="6" fillId="2" borderId="21" xfId="0" applyNumberFormat="1" applyFont="1" applyFill="1" applyBorder="1" applyAlignment="1">
      <alignment horizontal="right" vertical="center"/>
    </xf>
    <xf numFmtId="3" fontId="6" fillId="0" borderId="21" xfId="0" applyNumberFormat="1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3" fontId="6" fillId="0" borderId="21" xfId="0" applyNumberFormat="1" applyFont="1" applyBorder="1" applyAlignment="1">
      <alignment horizontal="right" vertical="center"/>
    </xf>
    <xf numFmtId="177" fontId="6" fillId="0" borderId="21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177" fontId="6" fillId="0" borderId="21" xfId="0" applyNumberFormat="1" applyFont="1" applyBorder="1" applyAlignment="1">
      <alignment vertical="center"/>
    </xf>
    <xf numFmtId="177" fontId="6" fillId="0" borderId="21" xfId="0" applyNumberFormat="1" applyFont="1" applyBorder="1" applyAlignment="1">
      <alignment horizontal="right" vertical="center"/>
    </xf>
    <xf numFmtId="3" fontId="6" fillId="2" borderId="33" xfId="0" applyNumberFormat="1" applyFont="1" applyFill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177" fontId="6" fillId="0" borderId="3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right" vertical="center"/>
    </xf>
    <xf numFmtId="3" fontId="6" fillId="0" borderId="37" xfId="0" applyNumberFormat="1" applyFont="1" applyBorder="1" applyAlignment="1">
      <alignment horizontal="right" vertical="center"/>
    </xf>
    <xf numFmtId="3" fontId="6" fillId="2" borderId="37" xfId="0" applyNumberFormat="1" applyFont="1" applyFill="1" applyBorder="1" applyAlignment="1">
      <alignment horizontal="right" vertical="center"/>
    </xf>
    <xf numFmtId="177" fontId="6" fillId="2" borderId="37" xfId="0" applyNumberFormat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left" vertical="center"/>
    </xf>
    <xf numFmtId="3" fontId="6" fillId="2" borderId="31" xfId="0" applyNumberFormat="1" applyFont="1" applyFill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177" fontId="6" fillId="0" borderId="3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3" fontId="6" fillId="0" borderId="31" xfId="0" applyNumberFormat="1" applyFont="1" applyFill="1" applyBorder="1" applyAlignment="1">
      <alignment horizontal="right" vertical="center"/>
    </xf>
    <xf numFmtId="177" fontId="6" fillId="0" borderId="31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 wrapText="1"/>
    </xf>
    <xf numFmtId="3" fontId="6" fillId="0" borderId="31" xfId="0" applyNumberFormat="1" applyFont="1" applyFill="1" applyBorder="1" applyAlignment="1">
      <alignment horizontal="right" vertical="center" wrapText="1"/>
    </xf>
    <xf numFmtId="177" fontId="6" fillId="0" borderId="31" xfId="0" applyNumberFormat="1" applyFont="1" applyFill="1" applyBorder="1" applyAlignment="1">
      <alignment horizontal="center" vertical="center" wrapText="1"/>
    </xf>
    <xf numFmtId="3" fontId="6" fillId="0" borderId="31" xfId="0" applyNumberFormat="1" applyFont="1" applyFill="1" applyBorder="1" applyAlignment="1">
      <alignment horizontal="center" vertical="center" wrapText="1"/>
    </xf>
    <xf numFmtId="3" fontId="6" fillId="2" borderId="37" xfId="0" applyNumberFormat="1" applyFont="1" applyFill="1" applyBorder="1" applyAlignment="1">
      <alignment horizontal="center" vertical="center"/>
    </xf>
    <xf numFmtId="3" fontId="6" fillId="0" borderId="39" xfId="0" applyNumberFormat="1" applyFont="1" applyBorder="1" applyAlignment="1">
      <alignment horizontal="right" vertical="center"/>
    </xf>
    <xf numFmtId="3" fontId="6" fillId="2" borderId="39" xfId="0" applyNumberFormat="1" applyFont="1" applyFill="1" applyBorder="1" applyAlignment="1">
      <alignment horizontal="right" vertical="center"/>
    </xf>
    <xf numFmtId="177" fontId="6" fillId="2" borderId="39" xfId="0" applyNumberFormat="1" applyFont="1" applyFill="1" applyBorder="1" applyAlignment="1">
      <alignment vertical="center"/>
    </xf>
    <xf numFmtId="3" fontId="6" fillId="2" borderId="39" xfId="0" applyNumberFormat="1" applyFont="1" applyFill="1" applyBorder="1" applyAlignment="1">
      <alignment vertical="center"/>
    </xf>
    <xf numFmtId="0" fontId="6" fillId="2" borderId="40" xfId="0" applyFont="1" applyFill="1" applyBorder="1" applyAlignment="1">
      <alignment horizontal="left" vertical="center"/>
    </xf>
    <xf numFmtId="176" fontId="6" fillId="0" borderId="32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/>
    </xf>
    <xf numFmtId="0" fontId="6" fillId="0" borderId="26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3" fontId="6" fillId="0" borderId="45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57" fontId="6" fillId="0" borderId="3" xfId="0" applyNumberFormat="1" applyFont="1" applyBorder="1" applyAlignment="1">
      <alignment horizontal="center" vertical="center"/>
    </xf>
    <xf numFmtId="57" fontId="6" fillId="0" borderId="5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57" fontId="6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177" fontId="6" fillId="0" borderId="16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4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59" xfId="0" applyNumberFormat="1" applyFont="1" applyBorder="1" applyAlignment="1">
      <alignment horizontal="right" vertical="center"/>
    </xf>
    <xf numFmtId="3" fontId="6" fillId="0" borderId="60" xfId="0" applyNumberFormat="1" applyFont="1" applyBorder="1" applyAlignment="1">
      <alignment horizontal="right" vertical="center"/>
    </xf>
    <xf numFmtId="3" fontId="6" fillId="0" borderId="61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176" fontId="6" fillId="0" borderId="62" xfId="0" applyNumberFormat="1" applyFont="1" applyBorder="1" applyAlignment="1">
      <alignment horizontal="right" vertical="center"/>
    </xf>
    <xf numFmtId="176" fontId="6" fillId="0" borderId="63" xfId="0" applyNumberFormat="1" applyFont="1" applyBorder="1" applyAlignment="1">
      <alignment horizontal="right" vertical="center"/>
    </xf>
    <xf numFmtId="176" fontId="6" fillId="0" borderId="64" xfId="0" applyNumberFormat="1" applyFont="1" applyBorder="1" applyAlignment="1">
      <alignment horizontal="right"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3" fontId="6" fillId="0" borderId="31" xfId="0" applyNumberFormat="1" applyFont="1" applyBorder="1" applyAlignment="1">
      <alignment horizontal="right" vertical="center"/>
    </xf>
    <xf numFmtId="3" fontId="6" fillId="0" borderId="32" xfId="0" applyNumberFormat="1" applyFont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3" fontId="6" fillId="0" borderId="56" xfId="0" applyNumberFormat="1" applyFont="1" applyBorder="1" applyAlignment="1">
      <alignment horizontal="right" vertical="center"/>
    </xf>
    <xf numFmtId="3" fontId="6" fillId="0" borderId="57" xfId="0" applyNumberFormat="1" applyFont="1" applyBorder="1" applyAlignment="1">
      <alignment horizontal="right" vertical="center"/>
    </xf>
    <xf numFmtId="3" fontId="6" fillId="0" borderId="58" xfId="0" applyNumberFormat="1" applyFont="1" applyBorder="1" applyAlignment="1">
      <alignment horizontal="right" vertical="center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42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9" fontId="6" fillId="0" borderId="19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177" fontId="6" fillId="0" borderId="16" xfId="0" applyNumberFormat="1" applyFont="1" applyFill="1" applyBorder="1" applyAlignment="1">
      <alignment horizontal="center" vertical="center"/>
    </xf>
    <xf numFmtId="177" fontId="6" fillId="0" borderId="14" xfId="0" applyNumberFormat="1" applyFont="1" applyFill="1" applyBorder="1" applyAlignment="1">
      <alignment horizontal="center" vertical="center"/>
    </xf>
    <xf numFmtId="177" fontId="6" fillId="0" borderId="15" xfId="0" applyNumberFormat="1" applyFont="1" applyFill="1" applyBorder="1" applyAlignment="1">
      <alignment horizontal="center" vertical="center"/>
    </xf>
    <xf numFmtId="57" fontId="6" fillId="2" borderId="13" xfId="0" applyNumberFormat="1" applyFont="1" applyFill="1" applyBorder="1" applyAlignment="1">
      <alignment horizontal="center" vertical="center"/>
    </xf>
    <xf numFmtId="57" fontId="6" fillId="2" borderId="52" xfId="0" applyNumberFormat="1" applyFont="1" applyFill="1" applyBorder="1" applyAlignment="1">
      <alignment horizontal="center" vertical="center"/>
    </xf>
    <xf numFmtId="57" fontId="6" fillId="2" borderId="17" xfId="0" applyNumberFormat="1" applyFont="1" applyFill="1" applyBorder="1" applyAlignment="1">
      <alignment horizontal="center" vertical="center"/>
    </xf>
    <xf numFmtId="57" fontId="6" fillId="2" borderId="53" xfId="0" applyNumberFormat="1" applyFont="1" applyFill="1" applyBorder="1" applyAlignment="1">
      <alignment horizontal="center" vertical="center"/>
    </xf>
    <xf numFmtId="57" fontId="6" fillId="2" borderId="19" xfId="0" applyNumberFormat="1" applyFont="1" applyFill="1" applyBorder="1" applyAlignment="1">
      <alignment horizontal="center" vertical="center"/>
    </xf>
    <xf numFmtId="57" fontId="6" fillId="2" borderId="20" xfId="0" applyNumberFormat="1" applyFont="1" applyFill="1" applyBorder="1" applyAlignment="1">
      <alignment horizontal="center" vertical="center"/>
    </xf>
    <xf numFmtId="57" fontId="6" fillId="2" borderId="54" xfId="0" applyNumberFormat="1" applyFont="1" applyFill="1" applyBorder="1" applyAlignment="1">
      <alignment horizontal="center" vertical="center"/>
    </xf>
    <xf numFmtId="57" fontId="6" fillId="2" borderId="55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2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50" xfId="0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57" fontId="6" fillId="0" borderId="19" xfId="0" applyNumberFormat="1" applyFont="1" applyFill="1" applyBorder="1" applyAlignment="1">
      <alignment horizontal="center" vertical="center"/>
    </xf>
    <xf numFmtId="57" fontId="6" fillId="0" borderId="20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50" xfId="0" applyFont="1" applyBorder="1" applyAlignment="1">
      <alignment vertical="center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view="pageBreakPreview" zoomScaleNormal="100" zoomScaleSheetLayoutView="100" workbookViewId="0">
      <selection activeCell="L14" sqref="L1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875" style="1" customWidth="1"/>
    <col min="9" max="10" width="9" style="1" customWidth="1"/>
    <col min="11" max="16384" width="9" style="1"/>
  </cols>
  <sheetData>
    <row r="1" spans="1:15" ht="18.75" customHeight="1" x14ac:dyDescent="0.4">
      <c r="A1" s="119" t="s">
        <v>68</v>
      </c>
      <c r="B1" s="119"/>
      <c r="C1" s="119"/>
      <c r="D1" s="119"/>
      <c r="E1" s="119"/>
      <c r="F1" s="119"/>
      <c r="G1" s="119"/>
      <c r="H1" s="119"/>
    </row>
    <row r="2" spans="1:15" x14ac:dyDescent="0.4">
      <c r="A2" s="14"/>
      <c r="B2" s="15"/>
      <c r="C2" s="16" t="s">
        <v>0</v>
      </c>
      <c r="D2" s="17" t="s">
        <v>52</v>
      </c>
      <c r="E2" s="18"/>
      <c r="F2" s="16" t="s">
        <v>1</v>
      </c>
      <c r="G2" s="19">
        <v>45534</v>
      </c>
      <c r="H2" s="14"/>
    </row>
    <row r="3" spans="1:15" ht="15" customHeight="1" x14ac:dyDescent="0.4">
      <c r="A3" s="14"/>
      <c r="B3" s="15"/>
      <c r="C3" s="18"/>
      <c r="D3" s="18"/>
      <c r="E3" s="18"/>
      <c r="F3" s="18"/>
      <c r="G3" s="18"/>
      <c r="H3" s="18"/>
    </row>
    <row r="4" spans="1:15" ht="15" customHeight="1" thickBot="1" x14ac:dyDescent="0.45">
      <c r="A4" s="14"/>
      <c r="B4" s="14" t="s">
        <v>2</v>
      </c>
      <c r="C4" s="115" t="s">
        <v>3</v>
      </c>
      <c r="D4" s="115"/>
      <c r="E4" s="115"/>
      <c r="F4" s="115"/>
      <c r="G4" s="18"/>
      <c r="H4" s="14"/>
    </row>
    <row r="5" spans="1:15" ht="39.75" customHeight="1" thickBot="1" x14ac:dyDescent="0.45">
      <c r="A5" s="14"/>
      <c r="B5" s="14"/>
      <c r="C5" s="120" t="s">
        <v>4</v>
      </c>
      <c r="D5" s="121"/>
      <c r="E5" s="100" t="s">
        <v>53</v>
      </c>
      <c r="F5" s="100"/>
      <c r="G5" s="101"/>
      <c r="H5" s="20"/>
    </row>
    <row r="6" spans="1:15" ht="15" customHeight="1" x14ac:dyDescent="0.4">
      <c r="A6" s="14"/>
      <c r="B6" s="14"/>
      <c r="C6" s="14"/>
      <c r="D6" s="14"/>
      <c r="E6" s="14"/>
      <c r="F6" s="14"/>
      <c r="G6" s="14"/>
      <c r="H6" s="14"/>
    </row>
    <row r="7" spans="1:15" ht="15" customHeight="1" thickBot="1" x14ac:dyDescent="0.45">
      <c r="A7" s="14"/>
      <c r="B7" s="14" t="s">
        <v>5</v>
      </c>
      <c r="C7" s="115" t="s">
        <v>6</v>
      </c>
      <c r="D7" s="115"/>
      <c r="E7" s="115"/>
      <c r="F7" s="115"/>
      <c r="G7" s="14"/>
      <c r="H7" s="14"/>
    </row>
    <row r="8" spans="1:15" ht="15" customHeight="1" x14ac:dyDescent="0.4">
      <c r="A8" s="14"/>
      <c r="B8" s="14"/>
      <c r="C8" s="122" t="s">
        <v>67</v>
      </c>
      <c r="D8" s="21" t="s">
        <v>7</v>
      </c>
      <c r="E8" s="127">
        <f>'R3.7'!E6+'R3.10'!E6+'R3.11'!E6+'R3.12'!E6+'R4.1'!E6+'R4.2'!E6+'R4.3'!E6+'R4.4'!E6+'R4.5'!E6+'R4.6'!E6+'R4.7'!E6+'R4.8'!E6+'R4.9'!E6+'R4.10'!E6</f>
        <v>100134000</v>
      </c>
      <c r="F8" s="127"/>
      <c r="G8" s="128"/>
      <c r="H8" s="20"/>
    </row>
    <row r="9" spans="1:15" ht="15" customHeight="1" x14ac:dyDescent="0.4">
      <c r="A9" s="14"/>
      <c r="B9" s="14"/>
      <c r="C9" s="123"/>
      <c r="D9" s="22" t="s">
        <v>8</v>
      </c>
      <c r="E9" s="147">
        <f>'R3.7'!E7+'R3.10'!E7+'R3.11'!E7+'R3.12'!E7+'R4.1'!E7+'R4.2'!E7+'R4.3'!E7+'R4.4'!E7+'R4.5'!E7+'R4.6'!E7+'R4.7'!E7+'R4.8'!E7+'R4.9'!E7+'R4.10'!E7</f>
        <v>0</v>
      </c>
      <c r="F9" s="148"/>
      <c r="G9" s="149"/>
      <c r="H9" s="20"/>
    </row>
    <row r="10" spans="1:15" ht="15" customHeight="1" x14ac:dyDescent="0.4">
      <c r="A10" s="14"/>
      <c r="B10" s="14"/>
      <c r="C10" s="123"/>
      <c r="D10" s="22" t="s">
        <v>9</v>
      </c>
      <c r="E10" s="147">
        <f>'R3.7'!E8+'R3.10'!E8+'R3.11'!E8+'R3.12'!E8+'R4.1'!E8+'R4.2'!E8+'R4.3'!E8+'R4.4'!E8+'R4.5'!E8+'R4.6'!E8+'R4.7'!E8+'R4.8'!E8+'R4.9'!E8+'R4.10'!E8</f>
        <v>2247830000</v>
      </c>
      <c r="F10" s="148"/>
      <c r="G10" s="149"/>
      <c r="H10" s="20"/>
    </row>
    <row r="11" spans="1:15" ht="15" customHeight="1" x14ac:dyDescent="0.4">
      <c r="A11" s="14"/>
      <c r="B11" s="14"/>
      <c r="C11" s="124"/>
      <c r="D11" s="23" t="s">
        <v>10</v>
      </c>
      <c r="E11" s="129">
        <f>'R3.7'!E9+'R3.10'!E9+'R3.11'!E9+'R3.12'!E9+'R4.1'!E9+'R4.2'!E9+'R4.3'!E9+'R4.4'!E9+'R4.5'!E9+'R4.6'!E9+'R4.7'!E9+'R4.8'!E9+'R4.9'!E9+'R4.10'!E9</f>
        <v>0</v>
      </c>
      <c r="F11" s="130"/>
      <c r="G11" s="131"/>
      <c r="H11" s="20"/>
    </row>
    <row r="12" spans="1:15" ht="15" customHeight="1" thickBot="1" x14ac:dyDescent="0.45">
      <c r="A12" s="14"/>
      <c r="B12" s="14"/>
      <c r="C12" s="89" t="s">
        <v>45</v>
      </c>
      <c r="D12" s="90"/>
      <c r="E12" s="91">
        <f>SUM(E8:G11)</f>
        <v>2347964000</v>
      </c>
      <c r="F12" s="92"/>
      <c r="G12" s="93"/>
      <c r="H12" s="20"/>
    </row>
    <row r="13" spans="1:15" x14ac:dyDescent="0.4">
      <c r="A13" s="14"/>
      <c r="B13" s="14"/>
      <c r="C13" s="97" t="s">
        <v>11</v>
      </c>
      <c r="D13" s="98"/>
      <c r="E13" s="98"/>
      <c r="F13" s="98"/>
      <c r="G13" s="99"/>
      <c r="H13" s="24"/>
      <c r="N13" s="5"/>
      <c r="O13" s="5"/>
    </row>
    <row r="14" spans="1:15" ht="15" customHeight="1" x14ac:dyDescent="0.4">
      <c r="A14" s="14"/>
      <c r="B14" s="14"/>
      <c r="C14" s="94" t="s">
        <v>12</v>
      </c>
      <c r="D14" s="22" t="s">
        <v>13</v>
      </c>
      <c r="E14" s="95">
        <f>'R3.7'!E23+'R3.10'!E23+'R3.11'!E23+'R3.12'!E23+'R4.1'!E23+'R4.2'!E23+'R4.3'!E23+'R4.4'!E23+'R4.5'!E23+'R4.6'!E23+'R4.7'!E23+'R4.8'!E23+'R4.9'!E23+'R4.10'!E23</f>
        <v>49436000</v>
      </c>
      <c r="F14" s="95"/>
      <c r="G14" s="96"/>
      <c r="H14" s="25"/>
      <c r="N14" s="5"/>
      <c r="O14" s="5"/>
    </row>
    <row r="15" spans="1:15" ht="15" customHeight="1" x14ac:dyDescent="0.4">
      <c r="A15" s="14"/>
      <c r="B15" s="14"/>
      <c r="C15" s="94"/>
      <c r="D15" s="26" t="s">
        <v>72</v>
      </c>
      <c r="E15" s="95">
        <v>0</v>
      </c>
      <c r="F15" s="95"/>
      <c r="G15" s="96"/>
      <c r="H15" s="25"/>
    </row>
    <row r="16" spans="1:15" ht="15" customHeight="1" x14ac:dyDescent="0.4">
      <c r="A16" s="14"/>
      <c r="B16" s="14"/>
      <c r="C16" s="94"/>
      <c r="D16" s="22" t="s">
        <v>14</v>
      </c>
      <c r="E16" s="95">
        <f>'R3.7'!E45+'R3.10'!E45+'R3.11'!E45+'R3.12'!E45+'R4.1'!E45+'R4.2'!E45+'R4.3'!E45+'R4.4'!E45+'R4.5'!E45+'R4.6'!E45+'R4.7'!E45+'R4.8'!E45+'R4.9'!E45+'R4.10'!E45</f>
        <v>1109331280</v>
      </c>
      <c r="F16" s="95"/>
      <c r="G16" s="96"/>
      <c r="H16" s="25"/>
    </row>
    <row r="17" spans="1:8" ht="15" customHeight="1" x14ac:dyDescent="0.4">
      <c r="A17" s="14"/>
      <c r="B17" s="14"/>
      <c r="C17" s="94"/>
      <c r="D17" s="26" t="s">
        <v>15</v>
      </c>
      <c r="E17" s="95">
        <v>0</v>
      </c>
      <c r="F17" s="95"/>
      <c r="G17" s="96"/>
      <c r="H17" s="25"/>
    </row>
    <row r="18" spans="1:8" ht="15" customHeight="1" x14ac:dyDescent="0.4">
      <c r="A18" s="14"/>
      <c r="B18" s="14"/>
      <c r="C18" s="150" t="s">
        <v>16</v>
      </c>
      <c r="D18" s="151"/>
      <c r="E18" s="143">
        <f>'R3.7'!E67+'R3.10'!E67+'R3.11'!E67+'R3.12'!E67+'R4.1'!E67+'R4.2'!E67+'R4.3'!E67+'R4.4'!E67+'R4.5'!E67+'R4.6'!E67+'R4.7'!E67+'R4.8'!E67+'R4.9'!E67+'R4.10'!E67</f>
        <v>487105000</v>
      </c>
      <c r="F18" s="143"/>
      <c r="G18" s="144"/>
      <c r="H18" s="25"/>
    </row>
    <row r="19" spans="1:8" ht="15" customHeight="1" thickBot="1" x14ac:dyDescent="0.45">
      <c r="A19" s="14"/>
      <c r="B19" s="14"/>
      <c r="C19" s="89" t="s">
        <v>45</v>
      </c>
      <c r="D19" s="90"/>
      <c r="E19" s="91">
        <f>SUM(E14:G18)</f>
        <v>1645872280</v>
      </c>
      <c r="F19" s="92"/>
      <c r="G19" s="93"/>
      <c r="H19" s="25"/>
    </row>
    <row r="20" spans="1:8" ht="15" customHeight="1" x14ac:dyDescent="0.4">
      <c r="A20" s="14"/>
      <c r="B20" s="14"/>
      <c r="C20" s="125" t="s">
        <v>63</v>
      </c>
      <c r="D20" s="126"/>
      <c r="E20" s="145">
        <f>'R3.7'!E69+'R3.10'!E69+'R3.11'!E69+'R3.12'!E69+'R4.1'!E69+'R4.2'!E69+'R4.3'!E69+'R4.4'!E69+'R4.5'!E69+'R4.6'!E69+'R4.7'!E69+'R4.8'!E69+'R4.9'!E69+'R4.10'!E69</f>
        <v>256304</v>
      </c>
      <c r="F20" s="145"/>
      <c r="G20" s="146"/>
      <c r="H20" s="20"/>
    </row>
    <row r="21" spans="1:8" ht="15" customHeight="1" thickBot="1" x14ac:dyDescent="0.45">
      <c r="A21" s="14"/>
      <c r="B21" s="14"/>
      <c r="C21" s="134" t="s">
        <v>17</v>
      </c>
      <c r="D21" s="135"/>
      <c r="E21" s="136">
        <f>'R3.7'!E70+'R3.10'!E70+'R3.11'!E70+'R3.12'!E70+'R4.1'!E70+'R4.2'!E70+'R4.3'!E70+'R4.4'!E70+'R4.5'!E70+'R4.6'!E70+'R4.7'!E70+'R4.8'!E70+'R4.9'!E70+'R4.10'!E70</f>
        <v>0</v>
      </c>
      <c r="F21" s="137"/>
      <c r="G21" s="138"/>
      <c r="H21" s="20"/>
    </row>
    <row r="22" spans="1:8" ht="15" customHeight="1" x14ac:dyDescent="0.4">
      <c r="A22" s="14"/>
      <c r="B22" s="14"/>
      <c r="C22" s="139" t="s">
        <v>62</v>
      </c>
      <c r="D22" s="140"/>
      <c r="E22" s="141">
        <f>(E8+E10)/E20</f>
        <v>9160.8558586678319</v>
      </c>
      <c r="F22" s="141"/>
      <c r="G22" s="142"/>
      <c r="H22" s="20"/>
    </row>
    <row r="23" spans="1:8" ht="15" customHeight="1" thickBot="1" x14ac:dyDescent="0.45">
      <c r="A23" s="14"/>
      <c r="B23" s="14"/>
      <c r="C23" s="152" t="s">
        <v>73</v>
      </c>
      <c r="D23" s="153"/>
      <c r="E23" s="132">
        <v>0</v>
      </c>
      <c r="F23" s="132"/>
      <c r="G23" s="133"/>
      <c r="H23" s="20"/>
    </row>
    <row r="24" spans="1:8" ht="15" customHeight="1" x14ac:dyDescent="0.4">
      <c r="A24" s="14"/>
      <c r="B24" s="14"/>
      <c r="C24" s="20" t="s">
        <v>75</v>
      </c>
      <c r="D24" s="20"/>
      <c r="E24" s="20"/>
      <c r="F24" s="20"/>
      <c r="G24" s="20"/>
      <c r="H24" s="20"/>
    </row>
    <row r="25" spans="1:8" ht="15" customHeight="1" x14ac:dyDescent="0.4">
      <c r="A25" s="14"/>
      <c r="B25" s="14"/>
      <c r="C25" s="20" t="s">
        <v>60</v>
      </c>
      <c r="D25" s="20"/>
      <c r="E25" s="20"/>
      <c r="F25" s="20"/>
      <c r="G25" s="20"/>
      <c r="H25" s="20"/>
    </row>
    <row r="26" spans="1:8" ht="15" customHeight="1" x14ac:dyDescent="0.4">
      <c r="A26" s="14"/>
      <c r="B26" s="14"/>
      <c r="C26" s="20" t="s">
        <v>61</v>
      </c>
      <c r="D26" s="20"/>
      <c r="E26" s="14"/>
      <c r="F26" s="20"/>
      <c r="G26" s="20"/>
      <c r="H26" s="20"/>
    </row>
    <row r="27" spans="1:8" ht="15" customHeight="1" x14ac:dyDescent="0.4">
      <c r="A27" s="14"/>
      <c r="B27" s="14"/>
      <c r="C27" s="14"/>
      <c r="D27" s="14"/>
      <c r="E27" s="14"/>
      <c r="F27" s="14"/>
      <c r="G27" s="14"/>
      <c r="H27" s="14"/>
    </row>
    <row r="28" spans="1:8" ht="15" customHeight="1" x14ac:dyDescent="0.4">
      <c r="A28" s="14"/>
      <c r="B28" s="14" t="s">
        <v>18</v>
      </c>
      <c r="C28" s="115" t="s">
        <v>19</v>
      </c>
      <c r="D28" s="115"/>
      <c r="E28" s="115"/>
      <c r="F28" s="115"/>
      <c r="G28" s="14"/>
      <c r="H28" s="14"/>
    </row>
    <row r="29" spans="1:8" ht="12.75" thickBot="1" x14ac:dyDescent="0.45">
      <c r="A29" s="14"/>
      <c r="B29" s="14"/>
      <c r="C29" s="18"/>
      <c r="D29" s="18"/>
      <c r="E29" s="27" t="s">
        <v>20</v>
      </c>
      <c r="F29" s="106" t="s">
        <v>21</v>
      </c>
      <c r="G29" s="106"/>
      <c r="H29" s="27"/>
    </row>
    <row r="30" spans="1:8" ht="15" customHeight="1" x14ac:dyDescent="0.4">
      <c r="A30" s="14"/>
      <c r="B30" s="14"/>
      <c r="C30" s="111" t="s">
        <v>22</v>
      </c>
      <c r="D30" s="112"/>
      <c r="E30" s="28">
        <v>44384</v>
      </c>
      <c r="F30" s="102">
        <v>44844</v>
      </c>
      <c r="G30" s="103"/>
      <c r="H30" s="29"/>
    </row>
    <row r="31" spans="1:8" ht="15" customHeight="1" thickBot="1" x14ac:dyDescent="0.45">
      <c r="A31" s="14"/>
      <c r="B31" s="14"/>
      <c r="C31" s="113" t="s">
        <v>23</v>
      </c>
      <c r="D31" s="114"/>
      <c r="E31" s="30">
        <v>44386</v>
      </c>
      <c r="F31" s="104">
        <v>44844</v>
      </c>
      <c r="G31" s="105"/>
      <c r="H31" s="29"/>
    </row>
    <row r="32" spans="1:8" ht="15" customHeight="1" thickBot="1" x14ac:dyDescent="0.45">
      <c r="A32" s="14"/>
      <c r="B32" s="14"/>
      <c r="C32" s="113" t="s">
        <v>49</v>
      </c>
      <c r="D32" s="114"/>
      <c r="E32" s="116">
        <f>'R3.7'!E81+'R3.10'!E81+'R3.11'!E81+'R3.12'!E81+'R4.1'!E81+'R4.2'!E81+'R4.3'!E81+'R4.4'!E81+'R4.5'!E81+'R4.6'!E81+'R4.7'!E81+'R4.8'!E81+'R4.9'!E81+'R4.10'!E81</f>
        <v>330</v>
      </c>
      <c r="F32" s="117"/>
      <c r="G32" s="118"/>
      <c r="H32" s="29"/>
    </row>
    <row r="33" spans="1:8" ht="15" customHeight="1" x14ac:dyDescent="0.4">
      <c r="A33" s="14"/>
      <c r="B33" s="14"/>
      <c r="C33" s="31" t="s">
        <v>66</v>
      </c>
      <c r="D33" s="31"/>
      <c r="E33" s="32"/>
      <c r="F33" s="32"/>
      <c r="G33" s="32"/>
      <c r="H33" s="29"/>
    </row>
    <row r="34" spans="1:8" ht="15" customHeight="1" x14ac:dyDescent="0.4">
      <c r="A34" s="14"/>
      <c r="B34" s="14"/>
      <c r="C34" s="14"/>
      <c r="D34" s="14"/>
      <c r="E34" s="14"/>
      <c r="F34" s="14"/>
      <c r="G34" s="14"/>
      <c r="H34" s="14"/>
    </row>
    <row r="35" spans="1:8" ht="15" customHeight="1" thickBot="1" x14ac:dyDescent="0.45">
      <c r="A35" s="14"/>
      <c r="B35" s="14" t="s">
        <v>24</v>
      </c>
      <c r="C35" s="115" t="s">
        <v>25</v>
      </c>
      <c r="D35" s="115"/>
      <c r="E35" s="115"/>
      <c r="F35" s="115"/>
      <c r="G35" s="14"/>
      <c r="H35" s="14"/>
    </row>
    <row r="36" spans="1:8" ht="15" customHeight="1" x14ac:dyDescent="0.4">
      <c r="A36" s="14"/>
      <c r="B36" s="14"/>
      <c r="C36" s="154" t="s">
        <v>26</v>
      </c>
      <c r="D36" s="33" t="s">
        <v>27</v>
      </c>
      <c r="E36" s="107">
        <f>(SUM(E8:G9))/(SUM(E8:G11))</f>
        <v>4.264716154080727E-2</v>
      </c>
      <c r="F36" s="107"/>
      <c r="G36" s="108"/>
      <c r="H36" s="14"/>
    </row>
    <row r="37" spans="1:8" ht="15" customHeight="1" thickBot="1" x14ac:dyDescent="0.45">
      <c r="A37" s="14"/>
      <c r="B37" s="14"/>
      <c r="C37" s="155"/>
      <c r="D37" s="34" t="s">
        <v>28</v>
      </c>
      <c r="E37" s="109">
        <f>(SUM(E10:G11))/(SUM(E8:G11))</f>
        <v>0.95735283845919272</v>
      </c>
      <c r="F37" s="109"/>
      <c r="G37" s="110"/>
      <c r="H37" s="14"/>
    </row>
    <row r="38" spans="1:8" ht="15" customHeight="1" x14ac:dyDescent="0.4">
      <c r="A38" s="14"/>
      <c r="B38" s="14"/>
      <c r="C38" s="14"/>
      <c r="D38" s="14"/>
      <c r="E38" s="14"/>
      <c r="F38" s="14"/>
      <c r="G38" s="14"/>
      <c r="H38" s="14"/>
    </row>
    <row r="39" spans="1:8" ht="15" customHeight="1" thickBot="1" x14ac:dyDescent="0.45">
      <c r="A39" s="14"/>
      <c r="B39" s="14" t="s">
        <v>29</v>
      </c>
      <c r="C39" s="115" t="s">
        <v>30</v>
      </c>
      <c r="D39" s="115"/>
      <c r="E39" s="115"/>
      <c r="F39" s="115"/>
      <c r="G39" s="115"/>
      <c r="H39" s="115"/>
    </row>
    <row r="40" spans="1:8" ht="69.95" customHeight="1" thickBot="1" x14ac:dyDescent="0.45">
      <c r="A40" s="14"/>
      <c r="B40" s="14"/>
      <c r="C40" s="2" t="s">
        <v>31</v>
      </c>
      <c r="D40" s="100" t="s">
        <v>76</v>
      </c>
      <c r="E40" s="100"/>
      <c r="F40" s="100"/>
      <c r="G40" s="101"/>
      <c r="H40" s="20"/>
    </row>
  </sheetData>
  <mergeCells count="44">
    <mergeCell ref="C19:D19"/>
    <mergeCell ref="E19:G19"/>
    <mergeCell ref="C18:D18"/>
    <mergeCell ref="C23:D23"/>
    <mergeCell ref="C36:C37"/>
    <mergeCell ref="C8:C11"/>
    <mergeCell ref="C28:F28"/>
    <mergeCell ref="C35:F35"/>
    <mergeCell ref="C20:D20"/>
    <mergeCell ref="E8:G8"/>
    <mergeCell ref="E11:G11"/>
    <mergeCell ref="E14:G14"/>
    <mergeCell ref="E23:G23"/>
    <mergeCell ref="C21:D21"/>
    <mergeCell ref="E21:G21"/>
    <mergeCell ref="C22:D22"/>
    <mergeCell ref="E22:G22"/>
    <mergeCell ref="E18:G18"/>
    <mergeCell ref="E20:G20"/>
    <mergeCell ref="E9:G9"/>
    <mergeCell ref="E10:G10"/>
    <mergeCell ref="A1:H1"/>
    <mergeCell ref="C5:D5"/>
    <mergeCell ref="E5:G5"/>
    <mergeCell ref="C4:F4"/>
    <mergeCell ref="C7:F7"/>
    <mergeCell ref="D40:G40"/>
    <mergeCell ref="F30:G30"/>
    <mergeCell ref="F31:G31"/>
    <mergeCell ref="F29:G29"/>
    <mergeCell ref="E36:G36"/>
    <mergeCell ref="E37:G37"/>
    <mergeCell ref="C30:D30"/>
    <mergeCell ref="C31:D31"/>
    <mergeCell ref="C39:H39"/>
    <mergeCell ref="C32:D32"/>
    <mergeCell ref="E32:G32"/>
    <mergeCell ref="C12:D12"/>
    <mergeCell ref="E12:G12"/>
    <mergeCell ref="C14:C17"/>
    <mergeCell ref="E15:G15"/>
    <mergeCell ref="E17:G17"/>
    <mergeCell ref="E16:G16"/>
    <mergeCell ref="C13:G13"/>
  </mergeCells>
  <phoneticPr fontId="1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A636-3169-49CF-936B-77930E63FE1E}">
  <sheetPr>
    <tabColor theme="8" tint="0.79998168889431442"/>
  </sheetPr>
  <dimension ref="A1:J89"/>
  <sheetViews>
    <sheetView view="pageBreakPreview" topLeftCell="A64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55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6478000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138994000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145472000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6000</v>
      </c>
      <c r="G13" s="45" t="s">
        <v>39</v>
      </c>
      <c r="H13" s="46" t="s">
        <v>39</v>
      </c>
      <c r="I13" s="47" t="s">
        <v>56</v>
      </c>
    </row>
    <row r="14" spans="1:10" ht="33.75" x14ac:dyDescent="0.4">
      <c r="C14" s="94"/>
      <c r="D14" s="189"/>
      <c r="E14" s="43"/>
      <c r="F14" s="44">
        <v>3000</v>
      </c>
      <c r="G14" s="45" t="s">
        <v>39</v>
      </c>
      <c r="H14" s="46" t="s">
        <v>39</v>
      </c>
      <c r="I14" s="47" t="s">
        <v>57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3239000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6000</v>
      </c>
      <c r="G35" s="69" t="s">
        <v>42</v>
      </c>
      <c r="H35" s="70" t="s">
        <v>42</v>
      </c>
      <c r="I35" s="71" t="s">
        <v>56</v>
      </c>
    </row>
    <row r="36" spans="3:9" ht="33.75" x14ac:dyDescent="0.4">
      <c r="C36" s="94"/>
      <c r="D36" s="189"/>
      <c r="E36" s="43"/>
      <c r="F36" s="44">
        <v>3000</v>
      </c>
      <c r="G36" s="45" t="s">
        <v>42</v>
      </c>
      <c r="H36" s="46" t="s">
        <v>42</v>
      </c>
      <c r="I36" s="47" t="s">
        <v>57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f>69488000-7*5000</f>
        <v>69453000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15" customHeight="1" x14ac:dyDescent="0.4">
      <c r="C57" s="192" t="s">
        <v>44</v>
      </c>
      <c r="D57" s="191" t="s">
        <v>16</v>
      </c>
      <c r="E57" s="63"/>
      <c r="F57" s="68">
        <v>2000</v>
      </c>
      <c r="G57" s="69" t="s">
        <v>39</v>
      </c>
      <c r="H57" s="70" t="s">
        <v>39</v>
      </c>
      <c r="I57" s="87"/>
    </row>
    <row r="58" spans="3:9" ht="15" customHeight="1" x14ac:dyDescent="0.4">
      <c r="C58" s="192"/>
      <c r="D58" s="189"/>
      <c r="E58" s="43"/>
      <c r="F58" s="48"/>
      <c r="G58" s="49"/>
      <c r="H58" s="50"/>
      <c r="I58" s="51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f>41986000-620000-14000-324000</f>
        <v>41028000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113720000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f>16011-7</f>
        <v>16004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9089.7275681079736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178"/>
      <c r="I80" s="179"/>
    </row>
    <row r="81" spans="2:9" ht="15" customHeight="1" thickBot="1" x14ac:dyDescent="0.45">
      <c r="C81" s="164" t="s">
        <v>49</v>
      </c>
      <c r="D81" s="165"/>
      <c r="E81" s="171">
        <v>23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(E6+E7)/E10</f>
        <v>4.4530906291245051E-2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0.95546909370875499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87" orientation="portrait" r:id="rId1"/>
  <headerFooter scaleWithDoc="0" alignWithMargins="0"/>
  <rowBreaks count="1" manualBreakCount="1">
    <brk id="56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C4850-9940-45C5-B48A-EF11C982BB2C}">
  <sheetPr>
    <tabColor theme="8" tint="0.79998168889431442"/>
  </sheetPr>
  <dimension ref="A1:J89"/>
  <sheetViews>
    <sheetView view="pageBreakPreview" topLeftCell="A73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55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12322000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272692000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285014000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6000</v>
      </c>
      <c r="G13" s="45" t="s">
        <v>39</v>
      </c>
      <c r="H13" s="46" t="s">
        <v>39</v>
      </c>
      <c r="I13" s="47" t="s">
        <v>56</v>
      </c>
    </row>
    <row r="14" spans="1:10" ht="33.75" x14ac:dyDescent="0.4">
      <c r="C14" s="94"/>
      <c r="D14" s="189"/>
      <c r="E14" s="43"/>
      <c r="F14" s="44">
        <v>3000</v>
      </c>
      <c r="G14" s="45" t="s">
        <v>39</v>
      </c>
      <c r="H14" s="46" t="s">
        <v>39</v>
      </c>
      <c r="I14" s="47" t="s">
        <v>57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6161000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6000</v>
      </c>
      <c r="G35" s="69" t="s">
        <v>42</v>
      </c>
      <c r="H35" s="70" t="s">
        <v>42</v>
      </c>
      <c r="I35" s="71" t="s">
        <v>56</v>
      </c>
    </row>
    <row r="36" spans="3:9" ht="33.75" x14ac:dyDescent="0.4">
      <c r="C36" s="94"/>
      <c r="D36" s="189"/>
      <c r="E36" s="43"/>
      <c r="F36" s="44">
        <v>3000</v>
      </c>
      <c r="G36" s="45" t="s">
        <v>42</v>
      </c>
      <c r="H36" s="46" t="s">
        <v>42</v>
      </c>
      <c r="I36" s="47" t="s">
        <v>57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f>136349000-5000*3</f>
        <v>136334000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15" customHeight="1" x14ac:dyDescent="0.4">
      <c r="C57" s="192" t="s">
        <v>44</v>
      </c>
      <c r="D57" s="191" t="s">
        <v>16</v>
      </c>
      <c r="E57" s="63"/>
      <c r="F57" s="68">
        <v>2000</v>
      </c>
      <c r="G57" s="69" t="s">
        <v>39</v>
      </c>
      <c r="H57" s="70" t="s">
        <v>39</v>
      </c>
      <c r="I57" s="87"/>
    </row>
    <row r="58" spans="3:9" ht="15" customHeight="1" x14ac:dyDescent="0.4">
      <c r="C58" s="192"/>
      <c r="D58" s="189"/>
      <c r="E58" s="43"/>
      <c r="F58" s="48"/>
      <c r="G58" s="49"/>
      <c r="H58" s="50"/>
      <c r="I58" s="51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f>79469000-6000-214000-196000</f>
        <v>79053000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221548000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v>30836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9242.8979115319762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178"/>
      <c r="I80" s="179"/>
    </row>
    <row r="81" spans="2:9" ht="15" customHeight="1" thickBot="1" x14ac:dyDescent="0.45">
      <c r="C81" s="164" t="s">
        <v>49</v>
      </c>
      <c r="D81" s="165"/>
      <c r="E81" s="171">
        <v>30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(E6+E7)/E10</f>
        <v>4.3232963994751135E-2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0.95676703600524882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87" orientation="portrait" r:id="rId1"/>
  <headerFooter scaleWithDoc="0" alignWithMargins="0"/>
  <rowBreaks count="1" manualBreakCount="1">
    <brk id="56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2C7D4-5BC7-4E63-9EA5-9B516A3D4D2D}">
  <sheetPr>
    <tabColor theme="8" tint="0.79998168889431442"/>
  </sheetPr>
  <dimension ref="A1:J89"/>
  <sheetViews>
    <sheetView view="pageBreakPreview" topLeftCell="A70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55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7160000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238446000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245606000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6000</v>
      </c>
      <c r="G13" s="45" t="s">
        <v>39</v>
      </c>
      <c r="H13" s="46" t="s">
        <v>39</v>
      </c>
      <c r="I13" s="47" t="s">
        <v>56</v>
      </c>
    </row>
    <row r="14" spans="1:10" ht="33.75" x14ac:dyDescent="0.4">
      <c r="C14" s="94"/>
      <c r="D14" s="189"/>
      <c r="E14" s="43"/>
      <c r="F14" s="44">
        <v>3000</v>
      </c>
      <c r="G14" s="45" t="s">
        <v>39</v>
      </c>
      <c r="H14" s="46" t="s">
        <v>39</v>
      </c>
      <c r="I14" s="47" t="s">
        <v>57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3580000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6000</v>
      </c>
      <c r="G35" s="69" t="s">
        <v>42</v>
      </c>
      <c r="H35" s="70" t="s">
        <v>42</v>
      </c>
      <c r="I35" s="71" t="s">
        <v>56</v>
      </c>
    </row>
    <row r="36" spans="3:9" ht="33.75" x14ac:dyDescent="0.4">
      <c r="C36" s="94"/>
      <c r="D36" s="189"/>
      <c r="E36" s="43"/>
      <c r="F36" s="44">
        <v>3000</v>
      </c>
      <c r="G36" s="45" t="s">
        <v>42</v>
      </c>
      <c r="H36" s="46" t="s">
        <v>42</v>
      </c>
      <c r="I36" s="47" t="s">
        <v>57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f>120343780-5000*30-848000-261000</f>
        <v>119084780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15" customHeight="1" x14ac:dyDescent="0.4">
      <c r="C57" s="192" t="s">
        <v>44</v>
      </c>
      <c r="D57" s="191" t="s">
        <v>16</v>
      </c>
      <c r="E57" s="63"/>
      <c r="F57" s="68">
        <v>2000</v>
      </c>
      <c r="G57" s="69" t="s">
        <v>39</v>
      </c>
      <c r="H57" s="70" t="s">
        <v>39</v>
      </c>
      <c r="I57" s="87"/>
    </row>
    <row r="58" spans="3:9" ht="15" customHeight="1" x14ac:dyDescent="0.4">
      <c r="C58" s="192"/>
      <c r="D58" s="189"/>
      <c r="E58" s="43"/>
      <c r="F58" s="48"/>
      <c r="G58" s="49"/>
      <c r="H58" s="50"/>
      <c r="I58" s="51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f>42695000-60000-2000-380000</f>
        <v>42253000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164917780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v>28532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8608.0891630450024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178"/>
      <c r="I80" s="179"/>
    </row>
    <row r="81" spans="2:9" ht="15" customHeight="1" thickBot="1" x14ac:dyDescent="0.45">
      <c r="C81" s="164" t="s">
        <v>49</v>
      </c>
      <c r="D81" s="165"/>
      <c r="E81" s="171">
        <v>31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(E6+E7)/E10</f>
        <v>2.9152382270791428E-2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0.97084761772920858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87" orientation="portrait" r:id="rId1"/>
  <headerFooter scaleWithDoc="0" alignWithMargins="0"/>
  <rowBreaks count="1" manualBreakCount="1">
    <brk id="56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CECF-FC36-4837-AFB1-47F245A68BFC}">
  <sheetPr>
    <tabColor theme="8" tint="0.79998168889431442"/>
  </sheetPr>
  <dimension ref="A1:J89"/>
  <sheetViews>
    <sheetView view="pageBreakPreview" topLeftCell="A64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66" t="s">
        <v>3</v>
      </c>
      <c r="D2" s="166"/>
      <c r="E2" s="166"/>
      <c r="F2" s="166"/>
      <c r="G2" s="166"/>
      <c r="H2" s="18"/>
    </row>
    <row r="3" spans="1:10" ht="19.5" customHeight="1" thickBot="1" x14ac:dyDescent="0.45">
      <c r="C3" s="238" t="s">
        <v>46</v>
      </c>
      <c r="D3" s="239"/>
      <c r="E3" s="199" t="s">
        <v>55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66" t="s">
        <v>6</v>
      </c>
      <c r="D5" s="166"/>
      <c r="E5" s="166"/>
      <c r="F5" s="166"/>
      <c r="G5" s="166"/>
    </row>
    <row r="6" spans="1:10" ht="15" customHeight="1" x14ac:dyDescent="0.4">
      <c r="C6" s="240" t="s">
        <v>50</v>
      </c>
      <c r="D6" s="13" t="s">
        <v>7</v>
      </c>
      <c r="E6" s="35">
        <v>11928000</v>
      </c>
      <c r="F6" s="160"/>
      <c r="G6" s="160"/>
      <c r="H6" s="160"/>
      <c r="I6" s="160"/>
    </row>
    <row r="7" spans="1:10" ht="15" customHeight="1" x14ac:dyDescent="0.4">
      <c r="C7" s="241"/>
      <c r="D7" s="7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241"/>
      <c r="D8" s="7" t="s">
        <v>9</v>
      </c>
      <c r="E8" s="36">
        <v>284204000</v>
      </c>
      <c r="F8" s="160"/>
      <c r="G8" s="160"/>
      <c r="H8" s="160"/>
      <c r="I8" s="160"/>
    </row>
    <row r="9" spans="1:10" ht="15" customHeight="1" x14ac:dyDescent="0.4">
      <c r="C9" s="242"/>
      <c r="D9" s="9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219" t="s">
        <v>45</v>
      </c>
      <c r="D10" s="220"/>
      <c r="E10" s="39">
        <f>SUM(E6:E9)</f>
        <v>296132000</v>
      </c>
      <c r="F10" s="40"/>
      <c r="G10" s="40"/>
      <c r="H10" s="40"/>
      <c r="I10" s="40"/>
    </row>
    <row r="11" spans="1:10" ht="21" customHeight="1" x14ac:dyDescent="0.4">
      <c r="C11" s="221" t="s">
        <v>11</v>
      </c>
      <c r="D11" s="222"/>
      <c r="E11" s="222"/>
      <c r="F11" s="186" t="s">
        <v>74</v>
      </c>
      <c r="G11" s="186"/>
      <c r="H11" s="186"/>
      <c r="I11" s="187"/>
    </row>
    <row r="12" spans="1:10" ht="21.95" customHeight="1" x14ac:dyDescent="0.4">
      <c r="C12" s="223"/>
      <c r="D12" s="224"/>
      <c r="E12" s="224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225" t="s">
        <v>38</v>
      </c>
      <c r="D13" s="227" t="s">
        <v>13</v>
      </c>
      <c r="E13" s="43"/>
      <c r="F13" s="44">
        <v>6000</v>
      </c>
      <c r="G13" s="45" t="s">
        <v>39</v>
      </c>
      <c r="H13" s="46" t="s">
        <v>39</v>
      </c>
      <c r="I13" s="47" t="s">
        <v>56</v>
      </c>
    </row>
    <row r="14" spans="1:10" ht="33.75" x14ac:dyDescent="0.4">
      <c r="C14" s="225"/>
      <c r="D14" s="228"/>
      <c r="E14" s="43"/>
      <c r="F14" s="44">
        <v>3000</v>
      </c>
      <c r="G14" s="45" t="s">
        <v>39</v>
      </c>
      <c r="H14" s="46" t="s">
        <v>39</v>
      </c>
      <c r="I14" s="47" t="s">
        <v>57</v>
      </c>
    </row>
    <row r="15" spans="1:10" ht="15" customHeight="1" x14ac:dyDescent="0.4">
      <c r="C15" s="225"/>
      <c r="D15" s="228"/>
      <c r="E15" s="43"/>
      <c r="F15" s="48"/>
      <c r="G15" s="49"/>
      <c r="H15" s="50"/>
      <c r="I15" s="51"/>
    </row>
    <row r="16" spans="1:10" ht="15" customHeight="1" x14ac:dyDescent="0.4">
      <c r="C16" s="225"/>
      <c r="D16" s="228"/>
      <c r="E16" s="43"/>
      <c r="F16" s="48"/>
      <c r="G16" s="49"/>
      <c r="H16" s="50"/>
      <c r="I16" s="51"/>
    </row>
    <row r="17" spans="3:9" ht="15" customHeight="1" x14ac:dyDescent="0.4">
      <c r="C17" s="225"/>
      <c r="D17" s="228"/>
      <c r="E17" s="43"/>
      <c r="F17" s="50"/>
      <c r="G17" s="52"/>
      <c r="H17" s="48"/>
      <c r="I17" s="51"/>
    </row>
    <row r="18" spans="3:9" ht="15" customHeight="1" x14ac:dyDescent="0.4">
      <c r="C18" s="225"/>
      <c r="D18" s="228"/>
      <c r="E18" s="43"/>
      <c r="F18" s="50"/>
      <c r="G18" s="52"/>
      <c r="H18" s="48"/>
      <c r="I18" s="51"/>
    </row>
    <row r="19" spans="3:9" ht="15" customHeight="1" x14ac:dyDescent="0.4">
      <c r="C19" s="225"/>
      <c r="D19" s="228"/>
      <c r="E19" s="43"/>
      <c r="F19" s="50"/>
      <c r="G19" s="52"/>
      <c r="H19" s="48"/>
      <c r="I19" s="51"/>
    </row>
    <row r="20" spans="3:9" ht="15" customHeight="1" x14ac:dyDescent="0.4">
      <c r="C20" s="225"/>
      <c r="D20" s="228"/>
      <c r="E20" s="43"/>
      <c r="F20" s="50"/>
      <c r="G20" s="53"/>
      <c r="H20" s="48"/>
      <c r="I20" s="51"/>
    </row>
    <row r="21" spans="3:9" ht="15" customHeight="1" x14ac:dyDescent="0.4">
      <c r="C21" s="225"/>
      <c r="D21" s="228"/>
      <c r="E21" s="43"/>
      <c r="F21" s="48"/>
      <c r="G21" s="49"/>
      <c r="H21" s="48"/>
      <c r="I21" s="51"/>
    </row>
    <row r="22" spans="3:9" ht="15" customHeight="1" thickBot="1" x14ac:dyDescent="0.45">
      <c r="C22" s="225"/>
      <c r="D22" s="229"/>
      <c r="E22" s="54"/>
      <c r="F22" s="55"/>
      <c r="G22" s="56"/>
      <c r="H22" s="55"/>
      <c r="I22" s="57"/>
    </row>
    <row r="23" spans="3:9" ht="15" customHeight="1" thickBot="1" x14ac:dyDescent="0.45">
      <c r="C23" s="226"/>
      <c r="D23" s="8" t="s">
        <v>40</v>
      </c>
      <c r="E23" s="59">
        <v>5964000</v>
      </c>
      <c r="F23" s="60"/>
      <c r="G23" s="61"/>
      <c r="H23" s="60"/>
      <c r="I23" s="62"/>
    </row>
    <row r="24" spans="3:9" ht="15" customHeight="1" x14ac:dyDescent="0.4">
      <c r="C24" s="225"/>
      <c r="D24" s="230" t="s">
        <v>41</v>
      </c>
      <c r="E24" s="63"/>
      <c r="F24" s="64"/>
      <c r="G24" s="65"/>
      <c r="H24" s="66"/>
      <c r="I24" s="67"/>
    </row>
    <row r="25" spans="3:9" ht="15" customHeight="1" x14ac:dyDescent="0.4">
      <c r="C25" s="225"/>
      <c r="D25" s="228"/>
      <c r="E25" s="43"/>
      <c r="F25" s="48"/>
      <c r="G25" s="49"/>
      <c r="H25" s="50"/>
      <c r="I25" s="51"/>
    </row>
    <row r="26" spans="3:9" ht="15" customHeight="1" x14ac:dyDescent="0.4">
      <c r="C26" s="225"/>
      <c r="D26" s="228"/>
      <c r="E26" s="43"/>
      <c r="F26" s="48"/>
      <c r="G26" s="49"/>
      <c r="H26" s="50"/>
      <c r="I26" s="51"/>
    </row>
    <row r="27" spans="3:9" ht="15" customHeight="1" x14ac:dyDescent="0.4">
      <c r="C27" s="225"/>
      <c r="D27" s="228"/>
      <c r="E27" s="43"/>
      <c r="F27" s="48"/>
      <c r="G27" s="49"/>
      <c r="H27" s="50"/>
      <c r="I27" s="51"/>
    </row>
    <row r="28" spans="3:9" ht="15" customHeight="1" x14ac:dyDescent="0.4">
      <c r="C28" s="225"/>
      <c r="D28" s="228"/>
      <c r="E28" s="43"/>
      <c r="F28" s="50"/>
      <c r="G28" s="52"/>
      <c r="H28" s="48"/>
      <c r="I28" s="51"/>
    </row>
    <row r="29" spans="3:9" ht="15" customHeight="1" x14ac:dyDescent="0.4">
      <c r="C29" s="225"/>
      <c r="D29" s="228"/>
      <c r="E29" s="43"/>
      <c r="F29" s="50"/>
      <c r="G29" s="52"/>
      <c r="H29" s="48"/>
      <c r="I29" s="51"/>
    </row>
    <row r="30" spans="3:9" ht="15" customHeight="1" x14ac:dyDescent="0.4">
      <c r="C30" s="225"/>
      <c r="D30" s="228"/>
      <c r="E30" s="43"/>
      <c r="F30" s="50"/>
      <c r="G30" s="52"/>
      <c r="H30" s="48"/>
      <c r="I30" s="51"/>
    </row>
    <row r="31" spans="3:9" ht="15" customHeight="1" x14ac:dyDescent="0.4">
      <c r="C31" s="225"/>
      <c r="D31" s="228"/>
      <c r="E31" s="43"/>
      <c r="F31" s="50"/>
      <c r="G31" s="53"/>
      <c r="H31" s="48"/>
      <c r="I31" s="51"/>
    </row>
    <row r="32" spans="3:9" ht="15" customHeight="1" x14ac:dyDescent="0.4">
      <c r="C32" s="225"/>
      <c r="D32" s="228"/>
      <c r="E32" s="43"/>
      <c r="F32" s="48"/>
      <c r="G32" s="49"/>
      <c r="H32" s="48"/>
      <c r="I32" s="51"/>
    </row>
    <row r="33" spans="3:9" ht="15" customHeight="1" thickBot="1" x14ac:dyDescent="0.45">
      <c r="C33" s="225"/>
      <c r="D33" s="229"/>
      <c r="E33" s="54"/>
      <c r="F33" s="55"/>
      <c r="G33" s="56"/>
      <c r="H33" s="55"/>
      <c r="I33" s="57"/>
    </row>
    <row r="34" spans="3:9" ht="15" customHeight="1" thickBot="1" x14ac:dyDescent="0.45">
      <c r="C34" s="226"/>
      <c r="D34" s="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225"/>
      <c r="D35" s="231" t="s">
        <v>14</v>
      </c>
      <c r="E35" s="63"/>
      <c r="F35" s="68">
        <v>6000</v>
      </c>
      <c r="G35" s="69" t="s">
        <v>42</v>
      </c>
      <c r="H35" s="70" t="s">
        <v>42</v>
      </c>
      <c r="I35" s="71" t="s">
        <v>56</v>
      </c>
    </row>
    <row r="36" spans="3:9" ht="33.75" x14ac:dyDescent="0.4">
      <c r="C36" s="225"/>
      <c r="D36" s="228"/>
      <c r="E36" s="43"/>
      <c r="F36" s="44">
        <v>3000</v>
      </c>
      <c r="G36" s="45" t="s">
        <v>42</v>
      </c>
      <c r="H36" s="46" t="s">
        <v>42</v>
      </c>
      <c r="I36" s="47" t="s">
        <v>57</v>
      </c>
    </row>
    <row r="37" spans="3:9" ht="15" customHeight="1" x14ac:dyDescent="0.4">
      <c r="C37" s="225"/>
      <c r="D37" s="228"/>
      <c r="E37" s="43"/>
      <c r="F37" s="48"/>
      <c r="G37" s="49"/>
      <c r="H37" s="50"/>
      <c r="I37" s="51"/>
    </row>
    <row r="38" spans="3:9" ht="15" customHeight="1" x14ac:dyDescent="0.4">
      <c r="C38" s="225"/>
      <c r="D38" s="228"/>
      <c r="E38" s="43"/>
      <c r="F38" s="48"/>
      <c r="G38" s="49"/>
      <c r="H38" s="50"/>
      <c r="I38" s="51"/>
    </row>
    <row r="39" spans="3:9" ht="15" customHeight="1" x14ac:dyDescent="0.4">
      <c r="C39" s="225"/>
      <c r="D39" s="228"/>
      <c r="E39" s="43"/>
      <c r="F39" s="48"/>
      <c r="G39" s="52"/>
      <c r="H39" s="48"/>
      <c r="I39" s="51"/>
    </row>
    <row r="40" spans="3:9" ht="15" customHeight="1" x14ac:dyDescent="0.4">
      <c r="C40" s="225"/>
      <c r="D40" s="228"/>
      <c r="E40" s="43"/>
      <c r="F40" s="48"/>
      <c r="G40" s="52"/>
      <c r="H40" s="48"/>
      <c r="I40" s="51"/>
    </row>
    <row r="41" spans="3:9" ht="15" customHeight="1" x14ac:dyDescent="0.4">
      <c r="C41" s="225"/>
      <c r="D41" s="228"/>
      <c r="E41" s="43"/>
      <c r="F41" s="48"/>
      <c r="G41" s="52"/>
      <c r="H41" s="48"/>
      <c r="I41" s="51"/>
    </row>
    <row r="42" spans="3:9" ht="15" customHeight="1" x14ac:dyDescent="0.4">
      <c r="C42" s="225"/>
      <c r="D42" s="228"/>
      <c r="E42" s="43"/>
      <c r="F42" s="48"/>
      <c r="G42" s="49"/>
      <c r="H42" s="48"/>
      <c r="I42" s="51"/>
    </row>
    <row r="43" spans="3:9" ht="15" customHeight="1" x14ac:dyDescent="0.4">
      <c r="C43" s="225"/>
      <c r="D43" s="228"/>
      <c r="E43" s="43"/>
      <c r="F43" s="48"/>
      <c r="G43" s="49"/>
      <c r="H43" s="48"/>
      <c r="I43" s="51"/>
    </row>
    <row r="44" spans="3:9" ht="15" customHeight="1" thickBot="1" x14ac:dyDescent="0.45">
      <c r="C44" s="225"/>
      <c r="D44" s="229"/>
      <c r="E44" s="54"/>
      <c r="F44" s="55"/>
      <c r="G44" s="56"/>
      <c r="H44" s="55"/>
      <c r="I44" s="57"/>
    </row>
    <row r="45" spans="3:9" ht="15" customHeight="1" thickBot="1" x14ac:dyDescent="0.45">
      <c r="C45" s="226"/>
      <c r="D45" s="8" t="s">
        <v>40</v>
      </c>
      <c r="E45" s="59">
        <v>141072000</v>
      </c>
      <c r="F45" s="60"/>
      <c r="G45" s="61"/>
      <c r="H45" s="60"/>
      <c r="I45" s="62"/>
    </row>
    <row r="46" spans="3:9" ht="15" customHeight="1" x14ac:dyDescent="0.4">
      <c r="C46" s="225"/>
      <c r="D46" s="231" t="s">
        <v>43</v>
      </c>
      <c r="E46" s="63"/>
      <c r="F46" s="64"/>
      <c r="G46" s="65"/>
      <c r="H46" s="66"/>
      <c r="I46" s="67"/>
    </row>
    <row r="47" spans="3:9" ht="15" customHeight="1" x14ac:dyDescent="0.4">
      <c r="C47" s="225"/>
      <c r="D47" s="228"/>
      <c r="E47" s="43"/>
      <c r="F47" s="48"/>
      <c r="G47" s="49"/>
      <c r="H47" s="50"/>
      <c r="I47" s="51"/>
    </row>
    <row r="48" spans="3:9" ht="15" customHeight="1" x14ac:dyDescent="0.4">
      <c r="C48" s="225"/>
      <c r="D48" s="228"/>
      <c r="E48" s="43"/>
      <c r="F48" s="48"/>
      <c r="G48" s="49"/>
      <c r="H48" s="50"/>
      <c r="I48" s="51"/>
    </row>
    <row r="49" spans="3:9" ht="15" customHeight="1" x14ac:dyDescent="0.4">
      <c r="C49" s="225"/>
      <c r="D49" s="228"/>
      <c r="E49" s="43"/>
      <c r="F49" s="48"/>
      <c r="G49" s="49"/>
      <c r="H49" s="50"/>
      <c r="I49" s="51"/>
    </row>
    <row r="50" spans="3:9" ht="15" customHeight="1" x14ac:dyDescent="0.4">
      <c r="C50" s="225"/>
      <c r="D50" s="228"/>
      <c r="E50" s="43"/>
      <c r="F50" s="48"/>
      <c r="G50" s="52"/>
      <c r="H50" s="48"/>
      <c r="I50" s="51"/>
    </row>
    <row r="51" spans="3:9" ht="15" customHeight="1" x14ac:dyDescent="0.4">
      <c r="C51" s="225"/>
      <c r="D51" s="228"/>
      <c r="E51" s="43"/>
      <c r="F51" s="48"/>
      <c r="G51" s="52"/>
      <c r="H51" s="48"/>
      <c r="I51" s="51"/>
    </row>
    <row r="52" spans="3:9" ht="15" customHeight="1" x14ac:dyDescent="0.4">
      <c r="C52" s="225"/>
      <c r="D52" s="228"/>
      <c r="E52" s="43"/>
      <c r="F52" s="48"/>
      <c r="G52" s="52"/>
      <c r="H52" s="48"/>
      <c r="I52" s="51"/>
    </row>
    <row r="53" spans="3:9" ht="15" customHeight="1" x14ac:dyDescent="0.4">
      <c r="C53" s="225"/>
      <c r="D53" s="228"/>
      <c r="E53" s="43"/>
      <c r="F53" s="48"/>
      <c r="G53" s="49"/>
      <c r="H53" s="48"/>
      <c r="I53" s="51"/>
    </row>
    <row r="54" spans="3:9" ht="15" customHeight="1" x14ac:dyDescent="0.4">
      <c r="C54" s="225"/>
      <c r="D54" s="228"/>
      <c r="E54" s="43"/>
      <c r="F54" s="48"/>
      <c r="G54" s="49"/>
      <c r="H54" s="48"/>
      <c r="I54" s="51"/>
    </row>
    <row r="55" spans="3:9" ht="15" customHeight="1" thickBot="1" x14ac:dyDescent="0.45">
      <c r="C55" s="225"/>
      <c r="D55" s="229"/>
      <c r="E55" s="54"/>
      <c r="F55" s="55"/>
      <c r="G55" s="56"/>
      <c r="H55" s="55"/>
      <c r="I55" s="57"/>
    </row>
    <row r="56" spans="3:9" ht="15" customHeight="1" thickBot="1" x14ac:dyDescent="0.45">
      <c r="C56" s="226"/>
      <c r="D56" s="8" t="s">
        <v>40</v>
      </c>
      <c r="E56" s="59">
        <v>0</v>
      </c>
      <c r="F56" s="60"/>
      <c r="G56" s="61"/>
      <c r="H56" s="60"/>
      <c r="I56" s="62"/>
    </row>
    <row r="57" spans="3:9" ht="15" customHeight="1" x14ac:dyDescent="0.4">
      <c r="C57" s="232" t="s">
        <v>44</v>
      </c>
      <c r="D57" s="231" t="s">
        <v>16</v>
      </c>
      <c r="E57" s="63"/>
      <c r="F57" s="68">
        <v>2000</v>
      </c>
      <c r="G57" s="69" t="s">
        <v>39</v>
      </c>
      <c r="H57" s="70" t="s">
        <v>39</v>
      </c>
      <c r="I57" s="87"/>
    </row>
    <row r="58" spans="3:9" ht="15" customHeight="1" x14ac:dyDescent="0.4">
      <c r="C58" s="232"/>
      <c r="D58" s="228"/>
      <c r="E58" s="43"/>
      <c r="F58" s="48"/>
      <c r="G58" s="49"/>
      <c r="H58" s="50"/>
      <c r="I58" s="51"/>
    </row>
    <row r="59" spans="3:9" ht="15" customHeight="1" x14ac:dyDescent="0.4">
      <c r="C59" s="232"/>
      <c r="D59" s="228"/>
      <c r="E59" s="43"/>
      <c r="F59" s="48"/>
      <c r="G59" s="49"/>
      <c r="H59" s="50"/>
      <c r="I59" s="51"/>
    </row>
    <row r="60" spans="3:9" ht="15" customHeight="1" x14ac:dyDescent="0.4">
      <c r="C60" s="232"/>
      <c r="D60" s="228"/>
      <c r="E60" s="43"/>
      <c r="F60" s="48"/>
      <c r="G60" s="52"/>
      <c r="H60" s="48"/>
      <c r="I60" s="51"/>
    </row>
    <row r="61" spans="3:9" ht="15" customHeight="1" x14ac:dyDescent="0.4">
      <c r="C61" s="232"/>
      <c r="D61" s="228"/>
      <c r="E61" s="43"/>
      <c r="F61" s="48"/>
      <c r="G61" s="49"/>
      <c r="H61" s="48"/>
      <c r="I61" s="51"/>
    </row>
    <row r="62" spans="3:9" ht="15" customHeight="1" x14ac:dyDescent="0.4">
      <c r="C62" s="232"/>
      <c r="D62" s="228"/>
      <c r="E62" s="43"/>
      <c r="F62" s="48"/>
      <c r="G62" s="49"/>
      <c r="H62" s="48"/>
      <c r="I62" s="51"/>
    </row>
    <row r="63" spans="3:9" ht="15" customHeight="1" x14ac:dyDescent="0.4">
      <c r="C63" s="232"/>
      <c r="D63" s="228"/>
      <c r="E63" s="43"/>
      <c r="F63" s="48"/>
      <c r="G63" s="49"/>
      <c r="H63" s="48"/>
      <c r="I63" s="51"/>
    </row>
    <row r="64" spans="3:9" ht="15" customHeight="1" x14ac:dyDescent="0.4">
      <c r="C64" s="232"/>
      <c r="D64" s="228"/>
      <c r="E64" s="43"/>
      <c r="F64" s="48"/>
      <c r="G64" s="49"/>
      <c r="H64" s="48"/>
      <c r="I64" s="51"/>
    </row>
    <row r="65" spans="2:9" ht="15" customHeight="1" x14ac:dyDescent="0.4">
      <c r="C65" s="232"/>
      <c r="D65" s="228"/>
      <c r="E65" s="43"/>
      <c r="F65" s="48"/>
      <c r="G65" s="49"/>
      <c r="H65" s="48"/>
      <c r="I65" s="51"/>
    </row>
    <row r="66" spans="2:9" ht="15" customHeight="1" thickBot="1" x14ac:dyDescent="0.45">
      <c r="C66" s="232"/>
      <c r="D66" s="229"/>
      <c r="E66" s="54"/>
      <c r="F66" s="55"/>
      <c r="G66" s="56"/>
      <c r="H66" s="55"/>
      <c r="I66" s="57"/>
    </row>
    <row r="67" spans="2:9" ht="15" customHeight="1" thickBot="1" x14ac:dyDescent="0.45">
      <c r="C67" s="233"/>
      <c r="D67" s="8" t="s">
        <v>40</v>
      </c>
      <c r="E67" s="59">
        <v>80099000</v>
      </c>
      <c r="F67" s="60"/>
      <c r="G67" s="61"/>
      <c r="H67" s="75"/>
      <c r="I67" s="62"/>
    </row>
    <row r="68" spans="2:9" ht="15" customHeight="1" thickBot="1" x14ac:dyDescent="0.45">
      <c r="C68" s="234" t="s">
        <v>45</v>
      </c>
      <c r="D68" s="235"/>
      <c r="E68" s="76">
        <f>E23+E34+E45+E56+E67</f>
        <v>227135000</v>
      </c>
      <c r="F68" s="77"/>
      <c r="G68" s="78"/>
      <c r="H68" s="79"/>
      <c r="I68" s="80"/>
    </row>
    <row r="69" spans="2:9" ht="15" customHeight="1" x14ac:dyDescent="0.4">
      <c r="C69" s="236" t="s">
        <v>63</v>
      </c>
      <c r="D69" s="237"/>
      <c r="E69" s="81">
        <v>32936</v>
      </c>
      <c r="F69" s="159"/>
      <c r="G69" s="159"/>
      <c r="H69" s="159"/>
      <c r="I69" s="159"/>
    </row>
    <row r="70" spans="2:9" ht="15" customHeight="1" thickBot="1" x14ac:dyDescent="0.45">
      <c r="C70" s="217" t="s">
        <v>47</v>
      </c>
      <c r="D70" s="218"/>
      <c r="E70" s="82">
        <v>0</v>
      </c>
      <c r="F70" s="83"/>
      <c r="G70" s="83"/>
      <c r="H70" s="83"/>
      <c r="I70" s="83"/>
    </row>
    <row r="71" spans="2:9" ht="15" customHeight="1" x14ac:dyDescent="0.4">
      <c r="C71" s="215" t="s">
        <v>62</v>
      </c>
      <c r="D71" s="216"/>
      <c r="E71" s="84">
        <f>(E6+E8)/E69</f>
        <v>8991.1343211076019</v>
      </c>
      <c r="F71" s="83"/>
      <c r="G71" s="83"/>
      <c r="H71" s="83"/>
      <c r="I71" s="83"/>
    </row>
    <row r="72" spans="2:9" ht="15" customHeight="1" thickBot="1" x14ac:dyDescent="0.45">
      <c r="C72" s="217" t="s">
        <v>64</v>
      </c>
      <c r="D72" s="218"/>
      <c r="E72" s="82">
        <v>0</v>
      </c>
      <c r="F72" s="160"/>
      <c r="G72" s="160"/>
      <c r="H72" s="160"/>
      <c r="I72" s="160"/>
    </row>
    <row r="73" spans="2:9" ht="15" customHeight="1" x14ac:dyDescent="0.4">
      <c r="C73" s="4" t="s">
        <v>75</v>
      </c>
      <c r="D73" s="4"/>
      <c r="E73" s="20"/>
      <c r="F73" s="20"/>
      <c r="G73" s="20"/>
      <c r="H73" s="20"/>
      <c r="I73" s="20"/>
    </row>
    <row r="74" spans="2:9" ht="15" customHeight="1" x14ac:dyDescent="0.4">
      <c r="C74" s="4" t="s">
        <v>60</v>
      </c>
      <c r="D74" s="4"/>
      <c r="E74" s="20"/>
      <c r="F74" s="20"/>
      <c r="G74" s="20"/>
      <c r="H74" s="20"/>
      <c r="I74" s="20"/>
    </row>
    <row r="75" spans="2:9" ht="15" customHeight="1" x14ac:dyDescent="0.4">
      <c r="C75" s="4" t="s">
        <v>65</v>
      </c>
      <c r="D75" s="4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66" t="s">
        <v>19</v>
      </c>
      <c r="D77" s="166"/>
      <c r="E77" s="166"/>
      <c r="F77" s="166"/>
      <c r="G77" s="166"/>
    </row>
    <row r="78" spans="2:9" ht="12.75" thickBot="1" x14ac:dyDescent="0.45">
      <c r="C78" s="12"/>
      <c r="D78" s="12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211" t="s">
        <v>22</v>
      </c>
      <c r="D79" s="212"/>
      <c r="E79" s="174"/>
      <c r="F79" s="175"/>
      <c r="G79" s="176"/>
      <c r="H79" s="174"/>
      <c r="I79" s="177"/>
    </row>
    <row r="80" spans="2:9" ht="15" customHeight="1" thickBot="1" x14ac:dyDescent="0.45">
      <c r="C80" s="213" t="s">
        <v>23</v>
      </c>
      <c r="D80" s="214"/>
      <c r="E80" s="180"/>
      <c r="F80" s="178"/>
      <c r="G80" s="181"/>
      <c r="H80" s="178"/>
      <c r="I80" s="179"/>
    </row>
    <row r="81" spans="2:9" ht="15" customHeight="1" thickBot="1" x14ac:dyDescent="0.45">
      <c r="C81" s="207" t="s">
        <v>49</v>
      </c>
      <c r="D81" s="208"/>
      <c r="E81" s="171">
        <v>31</v>
      </c>
      <c r="F81" s="172"/>
      <c r="G81" s="172"/>
      <c r="H81" s="172"/>
      <c r="I81" s="173"/>
    </row>
    <row r="82" spans="2:9" ht="15" customHeight="1" x14ac:dyDescent="0.4">
      <c r="C82" s="6" t="s">
        <v>48</v>
      </c>
      <c r="D82" s="6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66" t="s">
        <v>25</v>
      </c>
      <c r="D84" s="166"/>
      <c r="E84" s="166"/>
      <c r="F84" s="166"/>
      <c r="G84" s="166"/>
    </row>
    <row r="85" spans="2:9" ht="15" customHeight="1" x14ac:dyDescent="0.4">
      <c r="C85" s="209" t="s">
        <v>26</v>
      </c>
      <c r="D85" s="10" t="s">
        <v>27</v>
      </c>
      <c r="E85" s="107">
        <f>(E6+E7)/E10</f>
        <v>4.0279334891197172E-2</v>
      </c>
      <c r="F85" s="107"/>
      <c r="G85" s="107"/>
      <c r="H85" s="107"/>
      <c r="I85" s="108"/>
    </row>
    <row r="86" spans="2:9" ht="15" customHeight="1" thickBot="1" x14ac:dyDescent="0.45">
      <c r="C86" s="210"/>
      <c r="D86" s="11" t="s">
        <v>28</v>
      </c>
      <c r="E86" s="109">
        <f>(E8+E9)/E10</f>
        <v>0.95972066510880283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66" t="s">
        <v>30</v>
      </c>
      <c r="D88" s="166"/>
      <c r="E88" s="166"/>
      <c r="F88" s="166"/>
      <c r="G88" s="166"/>
      <c r="H88" s="166"/>
      <c r="I88" s="166"/>
    </row>
    <row r="89" spans="2:9" ht="69.95" customHeight="1" thickBot="1" x14ac:dyDescent="0.45">
      <c r="C89" s="2" t="s">
        <v>31</v>
      </c>
      <c r="D89" s="161"/>
      <c r="E89" s="162"/>
      <c r="F89" s="162"/>
      <c r="G89" s="162"/>
      <c r="H89" s="162"/>
      <c r="I89" s="163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87" orientation="portrait" r:id="rId1"/>
  <headerFooter scaleWithDoc="0" alignWithMargins="0"/>
  <rowBreaks count="1" manualBreakCount="1">
    <brk id="56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E1408-7021-46A8-9C62-65B58AB50EC1}">
  <sheetPr>
    <tabColor theme="8" tint="0.79998168889431442"/>
    <pageSetUpPr fitToPage="1"/>
  </sheetPr>
  <dimension ref="A1:J89"/>
  <sheetViews>
    <sheetView view="pageBreakPreview" topLeftCell="A64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55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12138000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552810000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564948000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6000</v>
      </c>
      <c r="G13" s="45" t="s">
        <v>39</v>
      </c>
      <c r="H13" s="46" t="s">
        <v>39</v>
      </c>
      <c r="I13" s="47" t="s">
        <v>56</v>
      </c>
    </row>
    <row r="14" spans="1:10" ht="33.75" x14ac:dyDescent="0.4">
      <c r="C14" s="94"/>
      <c r="D14" s="189"/>
      <c r="E14" s="43"/>
      <c r="F14" s="44">
        <v>3000</v>
      </c>
      <c r="G14" s="45" t="s">
        <v>39</v>
      </c>
      <c r="H14" s="46" t="s">
        <v>39</v>
      </c>
      <c r="I14" s="47" t="s">
        <v>57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6069000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6000</v>
      </c>
      <c r="G35" s="69" t="s">
        <v>42</v>
      </c>
      <c r="H35" s="70" t="s">
        <v>42</v>
      </c>
      <c r="I35" s="71" t="s">
        <v>56</v>
      </c>
    </row>
    <row r="36" spans="3:9" ht="33.75" x14ac:dyDescent="0.4">
      <c r="C36" s="94"/>
      <c r="D36" s="189"/>
      <c r="E36" s="43"/>
      <c r="F36" s="44">
        <v>3000</v>
      </c>
      <c r="G36" s="45" t="s">
        <v>42</v>
      </c>
      <c r="H36" s="46" t="s">
        <v>42</v>
      </c>
      <c r="I36" s="47" t="s">
        <v>57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v>272187500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22.5" x14ac:dyDescent="0.4">
      <c r="C57" s="192" t="s">
        <v>44</v>
      </c>
      <c r="D57" s="191" t="s">
        <v>16</v>
      </c>
      <c r="E57" s="63"/>
      <c r="F57" s="68">
        <v>2000</v>
      </c>
      <c r="G57" s="69" t="s">
        <v>39</v>
      </c>
      <c r="H57" s="70" t="s">
        <v>39</v>
      </c>
      <c r="I57" s="71" t="s">
        <v>71</v>
      </c>
    </row>
    <row r="58" spans="3:9" ht="15" customHeight="1" x14ac:dyDescent="0.4">
      <c r="C58" s="192"/>
      <c r="D58" s="189"/>
      <c r="E58" s="43"/>
      <c r="F58" s="44"/>
      <c r="G58" s="69"/>
      <c r="H58" s="70"/>
      <c r="I58" s="85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v>95548000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373804500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v>61401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9200.9576391263981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178"/>
      <c r="I80" s="179"/>
    </row>
    <row r="81" spans="2:9" ht="15" customHeight="1" thickBot="1" x14ac:dyDescent="0.45">
      <c r="C81" s="164" t="s">
        <v>49</v>
      </c>
      <c r="D81" s="165"/>
      <c r="E81" s="171">
        <v>30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(E6+E7)/(E10)</f>
        <v>2.1485163236262452E-2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0.97851483676373752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94" fitToHeight="0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1F4F-BCF5-4B31-B8BD-3A1EF8CFF6EE}">
  <sheetPr>
    <tabColor theme="8" tint="0.79998168889431442"/>
    <pageSetUpPr fitToPage="1"/>
  </sheetPr>
  <dimension ref="A1:J89"/>
  <sheetViews>
    <sheetView view="pageBreakPreview" topLeftCell="A70" zoomScaleNormal="100" zoomScaleSheetLayoutView="100" workbookViewId="0">
      <selection activeCell="M66" sqref="M66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55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20076000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20076000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8">
        <v>6000</v>
      </c>
      <c r="G13" s="49" t="s">
        <v>39</v>
      </c>
      <c r="H13" s="50" t="s">
        <v>39</v>
      </c>
      <c r="I13" s="88" t="s">
        <v>56</v>
      </c>
    </row>
    <row r="14" spans="1:10" ht="33.75" x14ac:dyDescent="0.4">
      <c r="C14" s="94"/>
      <c r="D14" s="189"/>
      <c r="E14" s="43"/>
      <c r="F14" s="48">
        <v>3000</v>
      </c>
      <c r="G14" s="49" t="s">
        <v>39</v>
      </c>
      <c r="H14" s="50" t="s">
        <v>39</v>
      </c>
      <c r="I14" s="88" t="s">
        <v>57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4">
        <v>6000</v>
      </c>
      <c r="G35" s="65" t="s">
        <v>42</v>
      </c>
      <c r="H35" s="66" t="s">
        <v>42</v>
      </c>
      <c r="I35" s="86" t="s">
        <v>56</v>
      </c>
    </row>
    <row r="36" spans="3:9" ht="33.75" x14ac:dyDescent="0.4">
      <c r="C36" s="94"/>
      <c r="D36" s="189"/>
      <c r="E36" s="43"/>
      <c r="F36" s="48">
        <v>3000</v>
      </c>
      <c r="G36" s="49" t="s">
        <v>42</v>
      </c>
      <c r="H36" s="50" t="s">
        <v>42</v>
      </c>
      <c r="I36" s="88" t="s">
        <v>57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v>9954000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22.5" x14ac:dyDescent="0.4">
      <c r="C57" s="192" t="s">
        <v>44</v>
      </c>
      <c r="D57" s="191" t="s">
        <v>16</v>
      </c>
      <c r="E57" s="63"/>
      <c r="F57" s="68">
        <v>2000</v>
      </c>
      <c r="G57" s="69" t="s">
        <v>39</v>
      </c>
      <c r="H57" s="70" t="s">
        <v>39</v>
      </c>
      <c r="I57" s="71" t="s">
        <v>71</v>
      </c>
    </row>
    <row r="58" spans="3:9" ht="15" customHeight="1" x14ac:dyDescent="0.4">
      <c r="C58" s="192"/>
      <c r="D58" s="189"/>
      <c r="E58" s="43"/>
      <c r="F58" s="44"/>
      <c r="G58" s="69"/>
      <c r="H58" s="70"/>
      <c r="I58" s="85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v>2011000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11965000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v>2328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E8/E69</f>
        <v>8623.7113402061859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178"/>
      <c r="I80" s="179"/>
    </row>
    <row r="81" spans="2:9" ht="15" customHeight="1" thickBot="1" x14ac:dyDescent="0.45">
      <c r="C81" s="164" t="s">
        <v>49</v>
      </c>
      <c r="D81" s="165"/>
      <c r="E81" s="171">
        <v>10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(E6+E7)/E10</f>
        <v>0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1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94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J89"/>
  <sheetViews>
    <sheetView view="pageBreakPreview" topLeftCell="A61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66" t="s">
        <v>3</v>
      </c>
      <c r="D2" s="166"/>
      <c r="E2" s="166"/>
      <c r="F2" s="166"/>
      <c r="G2" s="166"/>
      <c r="H2" s="3"/>
    </row>
    <row r="3" spans="1:10" ht="19.5" customHeight="1" thickBot="1" x14ac:dyDescent="0.45">
      <c r="C3" s="120" t="s">
        <v>46</v>
      </c>
      <c r="D3" s="121"/>
      <c r="E3" s="199" t="s">
        <v>51</v>
      </c>
      <c r="F3" s="200"/>
      <c r="G3" s="200"/>
      <c r="H3" s="200"/>
      <c r="I3" s="201"/>
    </row>
    <row r="4" spans="1:10" ht="15" customHeight="1" x14ac:dyDescent="0.4">
      <c r="C4" s="14"/>
      <c r="D4" s="14"/>
      <c r="E4" s="14"/>
      <c r="F4" s="14"/>
      <c r="G4" s="14"/>
      <c r="H4" s="14"/>
      <c r="I4" s="14"/>
    </row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  <c r="H5" s="14"/>
      <c r="I5" s="14"/>
    </row>
    <row r="6" spans="1:10" ht="15" customHeight="1" x14ac:dyDescent="0.4">
      <c r="C6" s="122" t="s">
        <v>50</v>
      </c>
      <c r="D6" s="21" t="s">
        <v>7</v>
      </c>
      <c r="E6" s="35">
        <v>9054000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118140000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127194000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6000</v>
      </c>
      <c r="G13" s="45" t="s">
        <v>39</v>
      </c>
      <c r="H13" s="46" t="s">
        <v>39</v>
      </c>
      <c r="I13" s="47" t="s">
        <v>58</v>
      </c>
    </row>
    <row r="14" spans="1:10" ht="33.75" x14ac:dyDescent="0.4">
      <c r="C14" s="94"/>
      <c r="D14" s="189"/>
      <c r="E14" s="43"/>
      <c r="F14" s="44">
        <v>3000</v>
      </c>
      <c r="G14" s="45" t="s">
        <v>39</v>
      </c>
      <c r="H14" s="46" t="s">
        <v>39</v>
      </c>
      <c r="I14" s="47" t="s">
        <v>59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4527000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6000</v>
      </c>
      <c r="G35" s="69" t="s">
        <v>42</v>
      </c>
      <c r="H35" s="70" t="s">
        <v>42</v>
      </c>
      <c r="I35" s="71" t="s">
        <v>58</v>
      </c>
    </row>
    <row r="36" spans="3:9" ht="33.75" x14ac:dyDescent="0.4">
      <c r="C36" s="94"/>
      <c r="D36" s="189"/>
      <c r="E36" s="43"/>
      <c r="F36" s="44">
        <v>3000</v>
      </c>
      <c r="G36" s="45" t="s">
        <v>42</v>
      </c>
      <c r="H36" s="46" t="s">
        <v>42</v>
      </c>
      <c r="I36" s="47" t="s">
        <v>59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v>59071000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38.25" customHeight="1" x14ac:dyDescent="0.4">
      <c r="C57" s="192" t="s">
        <v>44</v>
      </c>
      <c r="D57" s="191" t="s">
        <v>16</v>
      </c>
      <c r="E57" s="63"/>
      <c r="F57" s="72">
        <v>2000</v>
      </c>
      <c r="G57" s="73" t="s">
        <v>42</v>
      </c>
      <c r="H57" s="74" t="s">
        <v>42</v>
      </c>
      <c r="I57" s="71" t="s">
        <v>70</v>
      </c>
    </row>
    <row r="58" spans="3:9" ht="15" customHeight="1" x14ac:dyDescent="0.4">
      <c r="C58" s="192"/>
      <c r="D58" s="189"/>
      <c r="E58" s="43"/>
      <c r="F58" s="48"/>
      <c r="G58" s="49"/>
      <c r="H58" s="50"/>
      <c r="I58" s="51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v>20294000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83892000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v>13458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9451.1814534106106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14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>
      <c r="C76" s="14"/>
      <c r="D76" s="14"/>
      <c r="E76" s="14"/>
      <c r="F76" s="14"/>
      <c r="G76" s="14"/>
      <c r="H76" s="14"/>
      <c r="I76" s="14"/>
    </row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  <c r="H77" s="14"/>
      <c r="I77" s="14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178"/>
      <c r="I80" s="179"/>
    </row>
    <row r="81" spans="2:9" ht="15" customHeight="1" thickBot="1" x14ac:dyDescent="0.45">
      <c r="C81" s="164" t="s">
        <v>49</v>
      </c>
      <c r="D81" s="165"/>
      <c r="E81" s="171">
        <v>23</v>
      </c>
      <c r="F81" s="172"/>
      <c r="G81" s="172"/>
      <c r="H81" s="172"/>
      <c r="I81" s="173"/>
    </row>
    <row r="82" spans="2:9" ht="15" customHeight="1" x14ac:dyDescent="0.4">
      <c r="C82" s="20" t="s">
        <v>48</v>
      </c>
      <c r="D82" s="31"/>
      <c r="E82" s="32"/>
      <c r="F82" s="32"/>
      <c r="G82" s="32"/>
      <c r="H82" s="32"/>
      <c r="I82" s="32"/>
    </row>
    <row r="83" spans="2:9" ht="15" customHeight="1" x14ac:dyDescent="0.4">
      <c r="C83" s="14"/>
      <c r="D83" s="14"/>
      <c r="E83" s="14"/>
      <c r="F83" s="14"/>
      <c r="G83" s="14"/>
      <c r="H83" s="14"/>
      <c r="I83" s="14"/>
    </row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  <c r="H84" s="14"/>
      <c r="I84" s="14"/>
    </row>
    <row r="85" spans="2:9" ht="15" customHeight="1" x14ac:dyDescent="0.4">
      <c r="C85" s="154" t="s">
        <v>26</v>
      </c>
      <c r="D85" s="33" t="s">
        <v>27</v>
      </c>
      <c r="E85" s="107">
        <f>(E6+E7)/(E10)</f>
        <v>7.1182602952969479E-2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0.92881739704703048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66" t="s">
        <v>30</v>
      </c>
      <c r="D88" s="166"/>
      <c r="E88" s="166"/>
      <c r="F88" s="166"/>
      <c r="G88" s="166"/>
      <c r="H88" s="166"/>
      <c r="I88" s="166"/>
    </row>
    <row r="89" spans="2:9" ht="69.95" customHeight="1" thickBot="1" x14ac:dyDescent="0.45">
      <c r="C89" s="2" t="s">
        <v>31</v>
      </c>
      <c r="D89" s="161"/>
      <c r="E89" s="162"/>
      <c r="F89" s="162"/>
      <c r="G89" s="162"/>
      <c r="H89" s="162"/>
      <c r="I89" s="163"/>
    </row>
  </sheetData>
  <mergeCells count="44">
    <mergeCell ref="C10:D10"/>
    <mergeCell ref="C6:C9"/>
    <mergeCell ref="F6:I6"/>
    <mergeCell ref="F9:I9"/>
    <mergeCell ref="A1:J1"/>
    <mergeCell ref="C2:G2"/>
    <mergeCell ref="C3:D3"/>
    <mergeCell ref="E3:I3"/>
    <mergeCell ref="C5:G5"/>
    <mergeCell ref="F7:I7"/>
    <mergeCell ref="F8:I8"/>
    <mergeCell ref="C11:E12"/>
    <mergeCell ref="F11:I11"/>
    <mergeCell ref="D13:D22"/>
    <mergeCell ref="D35:D44"/>
    <mergeCell ref="C57:C67"/>
    <mergeCell ref="D57:D66"/>
    <mergeCell ref="D24:D33"/>
    <mergeCell ref="D46:D55"/>
    <mergeCell ref="C13:C56"/>
    <mergeCell ref="D89:I89"/>
    <mergeCell ref="C79:D79"/>
    <mergeCell ref="C81:D81"/>
    <mergeCell ref="C84:G84"/>
    <mergeCell ref="C85:C86"/>
    <mergeCell ref="E85:I85"/>
    <mergeCell ref="C88:I88"/>
    <mergeCell ref="C80:D80"/>
    <mergeCell ref="E86:I86"/>
    <mergeCell ref="E81:I81"/>
    <mergeCell ref="E79:G79"/>
    <mergeCell ref="H79:I79"/>
    <mergeCell ref="H80:I80"/>
    <mergeCell ref="E80:G80"/>
    <mergeCell ref="H78:I78"/>
    <mergeCell ref="E78:G78"/>
    <mergeCell ref="C77:G77"/>
    <mergeCell ref="C68:D68"/>
    <mergeCell ref="C69:D69"/>
    <mergeCell ref="F69:I69"/>
    <mergeCell ref="C72:D72"/>
    <mergeCell ref="F72:I72"/>
    <mergeCell ref="C70:D70"/>
    <mergeCell ref="C71:D71"/>
  </mergeCells>
  <phoneticPr fontId="1"/>
  <pageMargins left="0.51181102362204722" right="0.11811023622047245" top="0.55118110236220474" bottom="0.19685039370078741" header="0.31496062992125984" footer="0.11811023622047245"/>
  <pageSetup paperSize="9" scale="87" orientation="portrait" r:id="rId1"/>
  <headerFooter scaleWithDoc="0" alignWithMargins="0"/>
  <rowBreaks count="1" manualBreakCount="1">
    <brk id="5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FF079-DBAE-43AB-A6FF-B702713815A6}">
  <sheetPr>
    <tabColor rgb="FFFFCCFF"/>
    <pageSetUpPr fitToPage="1"/>
  </sheetPr>
  <dimension ref="A1:J89"/>
  <sheetViews>
    <sheetView view="pageBreakPreview" topLeftCell="A61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4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4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51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4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10238000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138184000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148422000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6000</v>
      </c>
      <c r="G13" s="45" t="s">
        <v>39</v>
      </c>
      <c r="H13" s="46" t="s">
        <v>39</v>
      </c>
      <c r="I13" s="47" t="s">
        <v>58</v>
      </c>
    </row>
    <row r="14" spans="1:10" ht="33.75" x14ac:dyDescent="0.4">
      <c r="C14" s="94"/>
      <c r="D14" s="189"/>
      <c r="E14" s="43"/>
      <c r="F14" s="44">
        <v>3000</v>
      </c>
      <c r="G14" s="45" t="s">
        <v>39</v>
      </c>
      <c r="H14" s="46" t="s">
        <v>39</v>
      </c>
      <c r="I14" s="47" t="s">
        <v>59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5119000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6000</v>
      </c>
      <c r="G35" s="69" t="s">
        <v>42</v>
      </c>
      <c r="H35" s="70" t="s">
        <v>42</v>
      </c>
      <c r="I35" s="71" t="s">
        <v>58</v>
      </c>
    </row>
    <row r="36" spans="3:9" ht="33.75" x14ac:dyDescent="0.4">
      <c r="C36" s="94"/>
      <c r="D36" s="189"/>
      <c r="E36" s="43"/>
      <c r="F36" s="44">
        <v>3000</v>
      </c>
      <c r="G36" s="45" t="s">
        <v>42</v>
      </c>
      <c r="H36" s="46" t="s">
        <v>42</v>
      </c>
      <c r="I36" s="47" t="s">
        <v>59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v>69093000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22.5" x14ac:dyDescent="0.4">
      <c r="C57" s="192" t="s">
        <v>44</v>
      </c>
      <c r="D57" s="191" t="s">
        <v>16</v>
      </c>
      <c r="E57" s="63"/>
      <c r="F57" s="68">
        <v>2000</v>
      </c>
      <c r="G57" s="69" t="s">
        <v>42</v>
      </c>
      <c r="H57" s="70" t="s">
        <v>42</v>
      </c>
      <c r="I57" s="71" t="s">
        <v>70</v>
      </c>
    </row>
    <row r="58" spans="3:9" ht="15" customHeight="1" x14ac:dyDescent="0.4">
      <c r="C58" s="192"/>
      <c r="D58" s="189"/>
      <c r="E58" s="43"/>
      <c r="F58" s="48"/>
      <c r="G58" s="49"/>
      <c r="H58" s="50"/>
      <c r="I58" s="51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v>26217000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100429000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v>15408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9632.7881619937689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4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178"/>
      <c r="I80" s="179"/>
    </row>
    <row r="81" spans="2:9" ht="15" customHeight="1" thickBot="1" x14ac:dyDescent="0.45">
      <c r="C81" s="164" t="s">
        <v>49</v>
      </c>
      <c r="D81" s="165"/>
      <c r="E81" s="171">
        <v>25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4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(E6+E7)/E10</f>
        <v>6.8978992332673059E-2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0.93102100766732698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4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94" fitToHeight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3C449-1B5A-4D2A-AE0A-AE3A79E9F86A}">
  <sheetPr>
    <tabColor rgb="FFFFCCFF"/>
  </sheetPr>
  <dimension ref="A1:J89"/>
  <sheetViews>
    <sheetView view="pageBreakPreview" topLeftCell="A67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51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7028000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150642000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157670000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6000</v>
      </c>
      <c r="G13" s="45" t="s">
        <v>39</v>
      </c>
      <c r="H13" s="46" t="s">
        <v>39</v>
      </c>
      <c r="I13" s="47" t="s">
        <v>58</v>
      </c>
    </row>
    <row r="14" spans="1:10" ht="33.75" x14ac:dyDescent="0.4">
      <c r="C14" s="94"/>
      <c r="D14" s="189"/>
      <c r="E14" s="43"/>
      <c r="F14" s="44">
        <v>3000</v>
      </c>
      <c r="G14" s="45" t="s">
        <v>39</v>
      </c>
      <c r="H14" s="46" t="s">
        <v>39</v>
      </c>
      <c r="I14" s="47" t="s">
        <v>59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3514000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6000</v>
      </c>
      <c r="G35" s="69" t="s">
        <v>42</v>
      </c>
      <c r="H35" s="70" t="s">
        <v>42</v>
      </c>
      <c r="I35" s="71" t="s">
        <v>58</v>
      </c>
    </row>
    <row r="36" spans="3:9" ht="33.75" x14ac:dyDescent="0.4">
      <c r="C36" s="94"/>
      <c r="D36" s="189"/>
      <c r="E36" s="43"/>
      <c r="F36" s="44">
        <v>3000</v>
      </c>
      <c r="G36" s="45" t="s">
        <v>42</v>
      </c>
      <c r="H36" s="46" t="s">
        <v>42</v>
      </c>
      <c r="I36" s="47" t="s">
        <v>59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v>75322000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30.75" customHeight="1" x14ac:dyDescent="0.4">
      <c r="C57" s="192" t="s">
        <v>44</v>
      </c>
      <c r="D57" s="191" t="s">
        <v>16</v>
      </c>
      <c r="E57" s="63"/>
      <c r="F57" s="72">
        <v>2000</v>
      </c>
      <c r="G57" s="73" t="s">
        <v>42</v>
      </c>
      <c r="H57" s="74" t="s">
        <v>42</v>
      </c>
      <c r="I57" s="71" t="s">
        <v>70</v>
      </c>
    </row>
    <row r="58" spans="3:9" ht="15" customHeight="1" x14ac:dyDescent="0.4">
      <c r="C58" s="192"/>
      <c r="D58" s="189"/>
      <c r="E58" s="43"/>
      <c r="F58" s="48"/>
      <c r="G58" s="49"/>
      <c r="H58" s="50"/>
      <c r="I58" s="51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v>21822000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100658000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v>16454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9582.4723471496291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178"/>
      <c r="I80" s="179"/>
    </row>
    <row r="81" spans="2:9" ht="15" customHeight="1" thickBot="1" x14ac:dyDescent="0.45">
      <c r="C81" s="164" t="s">
        <v>49</v>
      </c>
      <c r="D81" s="165"/>
      <c r="E81" s="171">
        <v>30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(E6+E7)/E10</f>
        <v>4.4574110483922118E-2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0.95542588951607788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87" orientation="portrait" r:id="rId1"/>
  <headerFooter scaleWithDoc="0" alignWithMargins="0"/>
  <rowBreaks count="1" manualBreakCount="1">
    <brk id="5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E9AE-C75B-4BD9-97F5-0D4A9CE5DAE5}">
  <sheetPr>
    <tabColor rgb="FFFFCCFF"/>
  </sheetPr>
  <dimension ref="A1:J89"/>
  <sheetViews>
    <sheetView view="pageBreakPreview" topLeftCell="A73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51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16920000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183668000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200588000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6000</v>
      </c>
      <c r="G13" s="45" t="s">
        <v>39</v>
      </c>
      <c r="H13" s="46" t="s">
        <v>39</v>
      </c>
      <c r="I13" s="47" t="s">
        <v>58</v>
      </c>
    </row>
    <row r="14" spans="1:10" ht="33.75" x14ac:dyDescent="0.4">
      <c r="C14" s="94"/>
      <c r="D14" s="189"/>
      <c r="E14" s="43"/>
      <c r="F14" s="44">
        <v>3000</v>
      </c>
      <c r="G14" s="45" t="s">
        <v>39</v>
      </c>
      <c r="H14" s="46" t="s">
        <v>39</v>
      </c>
      <c r="I14" s="47" t="s">
        <v>59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8460000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6000</v>
      </c>
      <c r="G35" s="69" t="s">
        <v>42</v>
      </c>
      <c r="H35" s="70" t="s">
        <v>42</v>
      </c>
      <c r="I35" s="71" t="s">
        <v>58</v>
      </c>
    </row>
    <row r="36" spans="3:9" ht="33.75" x14ac:dyDescent="0.4">
      <c r="C36" s="94"/>
      <c r="D36" s="189"/>
      <c r="E36" s="43"/>
      <c r="F36" s="44">
        <v>3000</v>
      </c>
      <c r="G36" s="45" t="s">
        <v>42</v>
      </c>
      <c r="H36" s="46" t="s">
        <v>42</v>
      </c>
      <c r="I36" s="47" t="s">
        <v>59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v>91834000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30" customHeight="1" x14ac:dyDescent="0.4">
      <c r="C57" s="192" t="s">
        <v>44</v>
      </c>
      <c r="D57" s="191" t="s">
        <v>16</v>
      </c>
      <c r="E57" s="63"/>
      <c r="F57" s="68">
        <v>2000</v>
      </c>
      <c r="G57" s="69" t="s">
        <v>42</v>
      </c>
      <c r="H57" s="70" t="s">
        <v>42</v>
      </c>
      <c r="I57" s="71" t="s">
        <v>70</v>
      </c>
    </row>
    <row r="58" spans="3:9" ht="15" customHeight="1" x14ac:dyDescent="0.4">
      <c r="C58" s="192"/>
      <c r="D58" s="189"/>
      <c r="E58" s="43"/>
      <c r="F58" s="44"/>
      <c r="G58" s="45"/>
      <c r="H58" s="46"/>
      <c r="I58" s="85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v>38040000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138334000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v>21473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9341.4054859591106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178"/>
      <c r="I80" s="179"/>
    </row>
    <row r="81" spans="2:9" ht="15" customHeight="1" thickBot="1" x14ac:dyDescent="0.45">
      <c r="C81" s="164" t="s">
        <v>49</v>
      </c>
      <c r="D81" s="165"/>
      <c r="E81" s="171">
        <v>31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(E6+E7)/E10</f>
        <v>8.4352005104991329E-2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0.9156479948950087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87" orientation="portrait" r:id="rId1"/>
  <headerFooter scaleWithDoc="0" alignWithMargins="0"/>
  <rowBreaks count="1" manualBreakCount="1">
    <brk id="5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2E44-6D0F-47D5-8DE1-4DB3877A9DE9}">
  <sheetPr>
    <tabColor theme="7" tint="0.59999389629810485"/>
  </sheetPr>
  <dimension ref="A1:J89"/>
  <sheetViews>
    <sheetView view="pageBreakPreview" topLeftCell="A73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54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1240000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25654000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26894000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5000</v>
      </c>
      <c r="G13" s="45" t="s">
        <v>39</v>
      </c>
      <c r="H13" s="46" t="s">
        <v>39</v>
      </c>
      <c r="I13" s="47" t="s">
        <v>58</v>
      </c>
    </row>
    <row r="14" spans="1:10" ht="33.75" x14ac:dyDescent="0.4">
      <c r="C14" s="94"/>
      <c r="D14" s="189"/>
      <c r="E14" s="43"/>
      <c r="F14" s="44">
        <v>2000</v>
      </c>
      <c r="G14" s="45" t="s">
        <v>39</v>
      </c>
      <c r="H14" s="46" t="s">
        <v>39</v>
      </c>
      <c r="I14" s="47" t="s">
        <v>59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427000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5000</v>
      </c>
      <c r="G35" s="69" t="s">
        <v>42</v>
      </c>
      <c r="H35" s="70" t="s">
        <v>42</v>
      </c>
      <c r="I35" s="71" t="s">
        <v>58</v>
      </c>
    </row>
    <row r="36" spans="3:9" ht="33.75" x14ac:dyDescent="0.4">
      <c r="C36" s="94"/>
      <c r="D36" s="189"/>
      <c r="E36" s="43"/>
      <c r="F36" s="44">
        <v>2000</v>
      </c>
      <c r="G36" s="45" t="s">
        <v>42</v>
      </c>
      <c r="H36" s="46" t="s">
        <v>42</v>
      </c>
      <c r="I36" s="47" t="s">
        <v>59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v>9770000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33.75" customHeight="1" x14ac:dyDescent="0.4">
      <c r="C57" s="192" t="s">
        <v>44</v>
      </c>
      <c r="D57" s="191" t="s">
        <v>16</v>
      </c>
      <c r="E57" s="63"/>
      <c r="F57" s="68">
        <v>2000</v>
      </c>
      <c r="G57" s="65" t="s">
        <v>42</v>
      </c>
      <c r="H57" s="66" t="s">
        <v>42</v>
      </c>
      <c r="I57" s="86" t="s">
        <v>70</v>
      </c>
    </row>
    <row r="58" spans="3:9" ht="15" customHeight="1" x14ac:dyDescent="0.4">
      <c r="C58" s="192"/>
      <c r="D58" s="189"/>
      <c r="E58" s="43"/>
      <c r="F58" s="48"/>
      <c r="G58" s="49"/>
      <c r="H58" s="50"/>
      <c r="I58" s="51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v>7540000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17737000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v>3251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8272.5315287603808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205"/>
      <c r="I80" s="206"/>
    </row>
    <row r="81" spans="2:9" ht="15" customHeight="1" thickBot="1" x14ac:dyDescent="0.45">
      <c r="C81" s="164" t="s">
        <v>49</v>
      </c>
      <c r="D81" s="165"/>
      <c r="E81" s="171">
        <v>18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(E6+E7)/(E10)</f>
        <v>4.6106938350561462E-2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0.95389306164943855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7" orientation="portrait" r:id="rId1"/>
  <headerFooter scaleWithDoc="0" alignWithMargins="0"/>
  <rowBreaks count="1" manualBreakCount="1">
    <brk id="5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B11C-CE8C-4CE4-8553-7A65FBBFFE14}">
  <sheetPr>
    <tabColor theme="7" tint="0.59999389629810485"/>
  </sheetPr>
  <dimension ref="A1:J89"/>
  <sheetViews>
    <sheetView view="pageBreakPreview" topLeftCell="A70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54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1308000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54652000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55960000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5000</v>
      </c>
      <c r="G13" s="45" t="s">
        <v>39</v>
      </c>
      <c r="H13" s="46" t="s">
        <v>39</v>
      </c>
      <c r="I13" s="47" t="s">
        <v>58</v>
      </c>
    </row>
    <row r="14" spans="1:10" ht="33.75" x14ac:dyDescent="0.4">
      <c r="C14" s="94"/>
      <c r="D14" s="189"/>
      <c r="E14" s="43"/>
      <c r="F14" s="44">
        <v>2000</v>
      </c>
      <c r="G14" s="45" t="s">
        <v>39</v>
      </c>
      <c r="H14" s="46" t="s">
        <v>39</v>
      </c>
      <c r="I14" s="47" t="s">
        <v>59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496000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5000</v>
      </c>
      <c r="G35" s="69" t="s">
        <v>42</v>
      </c>
      <c r="H35" s="70" t="s">
        <v>42</v>
      </c>
      <c r="I35" s="71" t="s">
        <v>58</v>
      </c>
    </row>
    <row r="36" spans="3:9" ht="33.75" x14ac:dyDescent="0.4">
      <c r="C36" s="94"/>
      <c r="D36" s="189"/>
      <c r="E36" s="43"/>
      <c r="F36" s="44">
        <v>2000</v>
      </c>
      <c r="G36" s="45" t="s">
        <v>42</v>
      </c>
      <c r="H36" s="46" t="s">
        <v>42</v>
      </c>
      <c r="I36" s="47" t="s">
        <v>59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v>21362000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25.5" customHeight="1" x14ac:dyDescent="0.4">
      <c r="C57" s="192" t="s">
        <v>44</v>
      </c>
      <c r="D57" s="191" t="s">
        <v>16</v>
      </c>
      <c r="E57" s="63"/>
      <c r="F57" s="68">
        <v>2000</v>
      </c>
      <c r="G57" s="65" t="s">
        <v>42</v>
      </c>
      <c r="H57" s="66" t="s">
        <v>42</v>
      </c>
      <c r="I57" s="86" t="s">
        <v>70</v>
      </c>
    </row>
    <row r="58" spans="3:9" ht="15" customHeight="1" x14ac:dyDescent="0.4">
      <c r="C58" s="192"/>
      <c r="D58" s="189"/>
      <c r="E58" s="43"/>
      <c r="F58" s="48"/>
      <c r="G58" s="49"/>
      <c r="H58" s="50"/>
      <c r="I58" s="51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v>19540000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41398000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v>6124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9137.8184193337693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205"/>
      <c r="I80" s="206"/>
    </row>
    <row r="81" spans="2:9" ht="15" customHeight="1" thickBot="1" x14ac:dyDescent="0.45">
      <c r="C81" s="164" t="s">
        <v>49</v>
      </c>
      <c r="D81" s="165"/>
      <c r="E81" s="171">
        <v>28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(E6+E7)/E10</f>
        <v>2.337383845604003E-2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0.97662616154395998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87" orientation="portrait" r:id="rId1"/>
  <headerFooter scaleWithDoc="0" alignWithMargins="0"/>
  <rowBreaks count="1" manualBreakCount="1">
    <brk id="5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314A-81B5-4768-9CF4-132A0EEA9E11}">
  <sheetPr>
    <tabColor theme="7" tint="0.59999389629810485"/>
  </sheetPr>
  <dimension ref="A1:J89"/>
  <sheetViews>
    <sheetView view="pageBreakPreview" topLeftCell="A70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54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2068000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/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2068000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5000</v>
      </c>
      <c r="G13" s="45" t="s">
        <v>39</v>
      </c>
      <c r="H13" s="46" t="s">
        <v>39</v>
      </c>
      <c r="I13" s="47" t="s">
        <v>58</v>
      </c>
    </row>
    <row r="14" spans="1:10" ht="33.75" x14ac:dyDescent="0.4">
      <c r="C14" s="94"/>
      <c r="D14" s="189"/>
      <c r="E14" s="43"/>
      <c r="F14" s="44">
        <v>2000</v>
      </c>
      <c r="G14" s="45" t="s">
        <v>39</v>
      </c>
      <c r="H14" s="46" t="s">
        <v>39</v>
      </c>
      <c r="I14" s="47" t="s">
        <v>59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754000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5000</v>
      </c>
      <c r="G35" s="69" t="s">
        <v>42</v>
      </c>
      <c r="H35" s="70" t="s">
        <v>42</v>
      </c>
      <c r="I35" s="71" t="s">
        <v>58</v>
      </c>
    </row>
    <row r="36" spans="3:9" ht="33.75" x14ac:dyDescent="0.4">
      <c r="C36" s="94"/>
      <c r="D36" s="189"/>
      <c r="E36" s="43"/>
      <c r="F36" s="44">
        <v>2000</v>
      </c>
      <c r="G36" s="45" t="s">
        <v>42</v>
      </c>
      <c r="H36" s="46" t="s">
        <v>42</v>
      </c>
      <c r="I36" s="47" t="s">
        <v>59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v>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26.25" customHeight="1" x14ac:dyDescent="0.4">
      <c r="C57" s="192" t="s">
        <v>44</v>
      </c>
      <c r="D57" s="191" t="s">
        <v>16</v>
      </c>
      <c r="E57" s="63"/>
      <c r="F57" s="68">
        <v>2000</v>
      </c>
      <c r="G57" s="65" t="s">
        <v>42</v>
      </c>
      <c r="H57" s="66" t="s">
        <v>42</v>
      </c>
      <c r="I57" s="86" t="s">
        <v>70</v>
      </c>
    </row>
    <row r="58" spans="3:9" ht="15" customHeight="1" x14ac:dyDescent="0.4">
      <c r="C58" s="192"/>
      <c r="D58" s="189"/>
      <c r="E58" s="43"/>
      <c r="F58" s="48"/>
      <c r="G58" s="49"/>
      <c r="H58" s="50"/>
      <c r="I58" s="51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v>1096000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1850000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v>280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7385.7142857142853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205"/>
      <c r="I80" s="206"/>
    </row>
    <row r="81" spans="2:9" ht="15" customHeight="1" thickBot="1" x14ac:dyDescent="0.45">
      <c r="C81" s="164" t="s">
        <v>49</v>
      </c>
      <c r="D81" s="165"/>
      <c r="E81" s="171">
        <v>6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(E6+E7)/E10</f>
        <v>1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88:I88"/>
    <mergeCell ref="D89:I89"/>
    <mergeCell ref="C81:D81"/>
    <mergeCell ref="E81:I81"/>
    <mergeCell ref="C84:G84"/>
    <mergeCell ref="C85:C86"/>
    <mergeCell ref="E85:I85"/>
    <mergeCell ref="E86:I86"/>
    <mergeCell ref="C79:D79"/>
    <mergeCell ref="E79:G79"/>
    <mergeCell ref="H79:I79"/>
    <mergeCell ref="C80:D80"/>
    <mergeCell ref="E80:G80"/>
    <mergeCell ref="H80:I80"/>
    <mergeCell ref="C71:D71"/>
    <mergeCell ref="C72:D72"/>
    <mergeCell ref="F72:I72"/>
    <mergeCell ref="C77:G77"/>
    <mergeCell ref="E78:G78"/>
    <mergeCell ref="H78:I78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7" orientation="portrait" r:id="rId1"/>
  <headerFooter scaleWithDoc="0" alignWithMargins="0"/>
  <rowBreaks count="1" manualBreakCount="1">
    <brk id="5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9795-7EA3-467B-970A-A9D2790A5967}">
  <sheetPr>
    <tabColor theme="8" tint="0.79998168889431442"/>
  </sheetPr>
  <dimension ref="A1:J89"/>
  <sheetViews>
    <sheetView view="pageBreakPreview" topLeftCell="A88" zoomScaleNormal="100" zoomScaleSheetLayoutView="100" workbookViewId="0">
      <selection activeCell="C73" sqref="C7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4" customWidth="1"/>
    <col min="4" max="4" width="24.625" style="14" customWidth="1"/>
    <col min="5" max="6" width="10.625" style="14" customWidth="1"/>
    <col min="7" max="8" width="6.625" style="14" customWidth="1"/>
    <col min="9" max="9" width="19.625" style="14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98" t="s">
        <v>69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" customHeight="1" thickBot="1" x14ac:dyDescent="0.45">
      <c r="B2" s="1" t="s">
        <v>2</v>
      </c>
      <c r="C2" s="115" t="s">
        <v>3</v>
      </c>
      <c r="D2" s="115"/>
      <c r="E2" s="115"/>
      <c r="F2" s="115"/>
      <c r="G2" s="115"/>
      <c r="H2" s="18"/>
    </row>
    <row r="3" spans="1:10" ht="19.5" customHeight="1" thickBot="1" x14ac:dyDescent="0.45">
      <c r="C3" s="120" t="s">
        <v>46</v>
      </c>
      <c r="D3" s="121"/>
      <c r="E3" s="199" t="s">
        <v>55</v>
      </c>
      <c r="F3" s="200"/>
      <c r="G3" s="200"/>
      <c r="H3" s="200"/>
      <c r="I3" s="201"/>
    </row>
    <row r="4" spans="1:10" ht="15" customHeight="1" x14ac:dyDescent="0.4"/>
    <row r="5" spans="1:10" ht="15" customHeight="1" thickBot="1" x14ac:dyDescent="0.45">
      <c r="B5" s="1" t="s">
        <v>5</v>
      </c>
      <c r="C5" s="115" t="s">
        <v>6</v>
      </c>
      <c r="D5" s="115"/>
      <c r="E5" s="115"/>
      <c r="F5" s="115"/>
      <c r="G5" s="115"/>
    </row>
    <row r="6" spans="1:10" ht="15" customHeight="1" x14ac:dyDescent="0.4">
      <c r="C6" s="122" t="s">
        <v>50</v>
      </c>
      <c r="D6" s="21" t="s">
        <v>7</v>
      </c>
      <c r="E6" s="35">
        <v>2252000</v>
      </c>
      <c r="F6" s="160"/>
      <c r="G6" s="160"/>
      <c r="H6" s="160"/>
      <c r="I6" s="160"/>
    </row>
    <row r="7" spans="1:10" ht="15" customHeight="1" x14ac:dyDescent="0.4">
      <c r="C7" s="123"/>
      <c r="D7" s="22" t="s">
        <v>32</v>
      </c>
      <c r="E7" s="36">
        <v>0</v>
      </c>
      <c r="F7" s="160"/>
      <c r="G7" s="160"/>
      <c r="H7" s="160"/>
      <c r="I7" s="160"/>
    </row>
    <row r="8" spans="1:10" ht="15" customHeight="1" x14ac:dyDescent="0.4">
      <c r="C8" s="123"/>
      <c r="D8" s="22" t="s">
        <v>9</v>
      </c>
      <c r="E8" s="36">
        <v>69668000</v>
      </c>
      <c r="F8" s="160"/>
      <c r="G8" s="160"/>
      <c r="H8" s="160"/>
      <c r="I8" s="160"/>
    </row>
    <row r="9" spans="1:10" ht="15" customHeight="1" x14ac:dyDescent="0.4">
      <c r="C9" s="196"/>
      <c r="D9" s="37" t="s">
        <v>33</v>
      </c>
      <c r="E9" s="38">
        <v>0</v>
      </c>
      <c r="F9" s="197"/>
      <c r="G9" s="197"/>
      <c r="H9" s="197"/>
      <c r="I9" s="197"/>
    </row>
    <row r="10" spans="1:10" ht="15" customHeight="1" thickBot="1" x14ac:dyDescent="0.45">
      <c r="C10" s="89" t="s">
        <v>45</v>
      </c>
      <c r="D10" s="90"/>
      <c r="E10" s="39">
        <f>SUM(E6:E9)</f>
        <v>71920000</v>
      </c>
      <c r="F10" s="40"/>
      <c r="G10" s="40"/>
      <c r="H10" s="40"/>
      <c r="I10" s="40"/>
    </row>
    <row r="11" spans="1:10" ht="21" customHeight="1" x14ac:dyDescent="0.4">
      <c r="C11" s="182" t="s">
        <v>11</v>
      </c>
      <c r="D11" s="183"/>
      <c r="E11" s="183"/>
      <c r="F11" s="186" t="s">
        <v>74</v>
      </c>
      <c r="G11" s="186"/>
      <c r="H11" s="186"/>
      <c r="I11" s="187"/>
    </row>
    <row r="12" spans="1:10" ht="21.95" customHeight="1" x14ac:dyDescent="0.4">
      <c r="C12" s="184"/>
      <c r="D12" s="185"/>
      <c r="E12" s="185"/>
      <c r="F12" s="41" t="s">
        <v>34</v>
      </c>
      <c r="G12" s="41" t="s">
        <v>35</v>
      </c>
      <c r="H12" s="41" t="s">
        <v>36</v>
      </c>
      <c r="I12" s="42" t="s">
        <v>37</v>
      </c>
    </row>
    <row r="13" spans="1:10" ht="22.5" x14ac:dyDescent="0.4">
      <c r="C13" s="94" t="s">
        <v>38</v>
      </c>
      <c r="D13" s="188" t="s">
        <v>13</v>
      </c>
      <c r="E13" s="43"/>
      <c r="F13" s="44">
        <v>6000</v>
      </c>
      <c r="G13" s="45" t="s">
        <v>39</v>
      </c>
      <c r="H13" s="46" t="s">
        <v>39</v>
      </c>
      <c r="I13" s="47" t="s">
        <v>56</v>
      </c>
    </row>
    <row r="14" spans="1:10" ht="33.75" x14ac:dyDescent="0.4">
      <c r="C14" s="94"/>
      <c r="D14" s="189"/>
      <c r="E14" s="43"/>
      <c r="F14" s="44">
        <v>3000</v>
      </c>
      <c r="G14" s="45" t="s">
        <v>39</v>
      </c>
      <c r="H14" s="46" t="s">
        <v>39</v>
      </c>
      <c r="I14" s="47" t="s">
        <v>57</v>
      </c>
    </row>
    <row r="15" spans="1:10" ht="15" customHeight="1" x14ac:dyDescent="0.4">
      <c r="C15" s="94"/>
      <c r="D15" s="189"/>
      <c r="E15" s="43"/>
      <c r="F15" s="48"/>
      <c r="G15" s="49"/>
      <c r="H15" s="50"/>
      <c r="I15" s="51"/>
    </row>
    <row r="16" spans="1:10" ht="15" customHeight="1" x14ac:dyDescent="0.4">
      <c r="C16" s="94"/>
      <c r="D16" s="189"/>
      <c r="E16" s="43"/>
      <c r="F16" s="48"/>
      <c r="G16" s="49"/>
      <c r="H16" s="50"/>
      <c r="I16" s="51"/>
    </row>
    <row r="17" spans="3:9" ht="15" customHeight="1" x14ac:dyDescent="0.4">
      <c r="C17" s="94"/>
      <c r="D17" s="189"/>
      <c r="E17" s="43"/>
      <c r="F17" s="50"/>
      <c r="G17" s="52"/>
      <c r="H17" s="48"/>
      <c r="I17" s="51"/>
    </row>
    <row r="18" spans="3:9" ht="15" customHeight="1" x14ac:dyDescent="0.4">
      <c r="C18" s="94"/>
      <c r="D18" s="189"/>
      <c r="E18" s="43"/>
      <c r="F18" s="50"/>
      <c r="G18" s="52"/>
      <c r="H18" s="48"/>
      <c r="I18" s="51"/>
    </row>
    <row r="19" spans="3:9" ht="15" customHeight="1" x14ac:dyDescent="0.4">
      <c r="C19" s="94"/>
      <c r="D19" s="189"/>
      <c r="E19" s="43"/>
      <c r="F19" s="50"/>
      <c r="G19" s="52"/>
      <c r="H19" s="48"/>
      <c r="I19" s="51"/>
    </row>
    <row r="20" spans="3:9" ht="15" customHeight="1" x14ac:dyDescent="0.4">
      <c r="C20" s="94"/>
      <c r="D20" s="189"/>
      <c r="E20" s="43"/>
      <c r="F20" s="50"/>
      <c r="G20" s="53"/>
      <c r="H20" s="48"/>
      <c r="I20" s="51"/>
    </row>
    <row r="21" spans="3:9" ht="15" customHeight="1" x14ac:dyDescent="0.4">
      <c r="C21" s="94"/>
      <c r="D21" s="189"/>
      <c r="E21" s="43"/>
      <c r="F21" s="48"/>
      <c r="G21" s="49"/>
      <c r="H21" s="48"/>
      <c r="I21" s="51"/>
    </row>
    <row r="22" spans="3:9" ht="15" customHeight="1" thickBot="1" x14ac:dyDescent="0.45">
      <c r="C22" s="94"/>
      <c r="D22" s="190"/>
      <c r="E22" s="54"/>
      <c r="F22" s="55"/>
      <c r="G22" s="56"/>
      <c r="H22" s="55"/>
      <c r="I22" s="57"/>
    </row>
    <row r="23" spans="3:9" ht="15" customHeight="1" thickBot="1" x14ac:dyDescent="0.45">
      <c r="C23" s="195"/>
      <c r="D23" s="58" t="s">
        <v>40</v>
      </c>
      <c r="E23" s="59">
        <v>1126000</v>
      </c>
      <c r="F23" s="60"/>
      <c r="G23" s="61"/>
      <c r="H23" s="60"/>
      <c r="I23" s="62"/>
    </row>
    <row r="24" spans="3:9" ht="15" customHeight="1" x14ac:dyDescent="0.4">
      <c r="C24" s="94"/>
      <c r="D24" s="194" t="s">
        <v>41</v>
      </c>
      <c r="E24" s="63"/>
      <c r="F24" s="64"/>
      <c r="G24" s="65"/>
      <c r="H24" s="66"/>
      <c r="I24" s="67"/>
    </row>
    <row r="25" spans="3:9" ht="15" customHeight="1" x14ac:dyDescent="0.4">
      <c r="C25" s="94"/>
      <c r="D25" s="189"/>
      <c r="E25" s="43"/>
      <c r="F25" s="48"/>
      <c r="G25" s="49"/>
      <c r="H25" s="50"/>
      <c r="I25" s="51"/>
    </row>
    <row r="26" spans="3:9" ht="15" customHeight="1" x14ac:dyDescent="0.4">
      <c r="C26" s="94"/>
      <c r="D26" s="189"/>
      <c r="E26" s="43"/>
      <c r="F26" s="48"/>
      <c r="G26" s="49"/>
      <c r="H26" s="50"/>
      <c r="I26" s="51"/>
    </row>
    <row r="27" spans="3:9" ht="15" customHeight="1" x14ac:dyDescent="0.4">
      <c r="C27" s="94"/>
      <c r="D27" s="189"/>
      <c r="E27" s="43"/>
      <c r="F27" s="48"/>
      <c r="G27" s="49"/>
      <c r="H27" s="50"/>
      <c r="I27" s="51"/>
    </row>
    <row r="28" spans="3:9" ht="15" customHeight="1" x14ac:dyDescent="0.4">
      <c r="C28" s="94"/>
      <c r="D28" s="189"/>
      <c r="E28" s="43"/>
      <c r="F28" s="50"/>
      <c r="G28" s="52"/>
      <c r="H28" s="48"/>
      <c r="I28" s="51"/>
    </row>
    <row r="29" spans="3:9" ht="15" customHeight="1" x14ac:dyDescent="0.4">
      <c r="C29" s="94"/>
      <c r="D29" s="189"/>
      <c r="E29" s="43"/>
      <c r="F29" s="50"/>
      <c r="G29" s="52"/>
      <c r="H29" s="48"/>
      <c r="I29" s="51"/>
    </row>
    <row r="30" spans="3:9" ht="15" customHeight="1" x14ac:dyDescent="0.4">
      <c r="C30" s="94"/>
      <c r="D30" s="189"/>
      <c r="E30" s="43"/>
      <c r="F30" s="50"/>
      <c r="G30" s="52"/>
      <c r="H30" s="48"/>
      <c r="I30" s="51"/>
    </row>
    <row r="31" spans="3:9" ht="15" customHeight="1" x14ac:dyDescent="0.4">
      <c r="C31" s="94"/>
      <c r="D31" s="189"/>
      <c r="E31" s="43"/>
      <c r="F31" s="50"/>
      <c r="G31" s="53"/>
      <c r="H31" s="48"/>
      <c r="I31" s="51"/>
    </row>
    <row r="32" spans="3:9" ht="15" customHeight="1" x14ac:dyDescent="0.4">
      <c r="C32" s="94"/>
      <c r="D32" s="189"/>
      <c r="E32" s="43"/>
      <c r="F32" s="48"/>
      <c r="G32" s="49"/>
      <c r="H32" s="48"/>
      <c r="I32" s="51"/>
    </row>
    <row r="33" spans="3:9" ht="15" customHeight="1" thickBot="1" x14ac:dyDescent="0.45">
      <c r="C33" s="94"/>
      <c r="D33" s="190"/>
      <c r="E33" s="54"/>
      <c r="F33" s="55"/>
      <c r="G33" s="56"/>
      <c r="H33" s="55"/>
      <c r="I33" s="57"/>
    </row>
    <row r="34" spans="3:9" ht="15" customHeight="1" thickBot="1" x14ac:dyDescent="0.45">
      <c r="C34" s="195"/>
      <c r="D34" s="58" t="s">
        <v>40</v>
      </c>
      <c r="E34" s="59">
        <v>0</v>
      </c>
      <c r="F34" s="60"/>
      <c r="G34" s="61"/>
      <c r="H34" s="60"/>
      <c r="I34" s="62"/>
    </row>
    <row r="35" spans="3:9" ht="22.5" x14ac:dyDescent="0.4">
      <c r="C35" s="94"/>
      <c r="D35" s="191" t="s">
        <v>14</v>
      </c>
      <c r="E35" s="63"/>
      <c r="F35" s="68">
        <v>6000</v>
      </c>
      <c r="G35" s="69" t="s">
        <v>42</v>
      </c>
      <c r="H35" s="70" t="s">
        <v>42</v>
      </c>
      <c r="I35" s="71" t="s">
        <v>56</v>
      </c>
    </row>
    <row r="36" spans="3:9" ht="33.75" x14ac:dyDescent="0.4">
      <c r="C36" s="94"/>
      <c r="D36" s="189"/>
      <c r="E36" s="43"/>
      <c r="F36" s="44">
        <v>3000</v>
      </c>
      <c r="G36" s="45" t="s">
        <v>42</v>
      </c>
      <c r="H36" s="46" t="s">
        <v>42</v>
      </c>
      <c r="I36" s="47" t="s">
        <v>57</v>
      </c>
    </row>
    <row r="37" spans="3:9" ht="15" customHeight="1" x14ac:dyDescent="0.4">
      <c r="C37" s="94"/>
      <c r="D37" s="189"/>
      <c r="E37" s="43"/>
      <c r="F37" s="48"/>
      <c r="G37" s="49"/>
      <c r="H37" s="50"/>
      <c r="I37" s="51"/>
    </row>
    <row r="38" spans="3:9" ht="15" customHeight="1" x14ac:dyDescent="0.4">
      <c r="C38" s="94"/>
      <c r="D38" s="189"/>
      <c r="E38" s="43"/>
      <c r="F38" s="48"/>
      <c r="G38" s="49"/>
      <c r="H38" s="50"/>
      <c r="I38" s="51"/>
    </row>
    <row r="39" spans="3:9" ht="15" customHeight="1" x14ac:dyDescent="0.4">
      <c r="C39" s="94"/>
      <c r="D39" s="189"/>
      <c r="E39" s="43"/>
      <c r="F39" s="48"/>
      <c r="G39" s="52"/>
      <c r="H39" s="48"/>
      <c r="I39" s="51"/>
    </row>
    <row r="40" spans="3:9" ht="15" customHeight="1" x14ac:dyDescent="0.4">
      <c r="C40" s="94"/>
      <c r="D40" s="189"/>
      <c r="E40" s="43"/>
      <c r="F40" s="48"/>
      <c r="G40" s="52"/>
      <c r="H40" s="48"/>
      <c r="I40" s="51"/>
    </row>
    <row r="41" spans="3:9" ht="15" customHeight="1" x14ac:dyDescent="0.4">
      <c r="C41" s="94"/>
      <c r="D41" s="189"/>
      <c r="E41" s="43"/>
      <c r="F41" s="48"/>
      <c r="G41" s="52"/>
      <c r="H41" s="48"/>
      <c r="I41" s="51"/>
    </row>
    <row r="42" spans="3:9" ht="15" customHeight="1" x14ac:dyDescent="0.4">
      <c r="C42" s="94"/>
      <c r="D42" s="189"/>
      <c r="E42" s="43"/>
      <c r="F42" s="48"/>
      <c r="G42" s="49"/>
      <c r="H42" s="48"/>
      <c r="I42" s="51"/>
    </row>
    <row r="43" spans="3:9" ht="15" customHeight="1" x14ac:dyDescent="0.4">
      <c r="C43" s="94"/>
      <c r="D43" s="189"/>
      <c r="E43" s="43"/>
      <c r="F43" s="48"/>
      <c r="G43" s="49"/>
      <c r="H43" s="48"/>
      <c r="I43" s="51"/>
    </row>
    <row r="44" spans="3:9" ht="15" customHeight="1" thickBot="1" x14ac:dyDescent="0.45">
      <c r="C44" s="94"/>
      <c r="D44" s="190"/>
      <c r="E44" s="54"/>
      <c r="F44" s="55"/>
      <c r="G44" s="56"/>
      <c r="H44" s="55"/>
      <c r="I44" s="57"/>
    </row>
    <row r="45" spans="3:9" ht="15" customHeight="1" thickBot="1" x14ac:dyDescent="0.45">
      <c r="C45" s="195"/>
      <c r="D45" s="58" t="s">
        <v>40</v>
      </c>
      <c r="E45" s="59">
        <f>34799000-5000</f>
        <v>34794000</v>
      </c>
      <c r="F45" s="60"/>
      <c r="G45" s="61"/>
      <c r="H45" s="60"/>
      <c r="I45" s="62"/>
    </row>
    <row r="46" spans="3:9" ht="15" customHeight="1" x14ac:dyDescent="0.4">
      <c r="C46" s="94"/>
      <c r="D46" s="191" t="s">
        <v>43</v>
      </c>
      <c r="E46" s="63"/>
      <c r="F46" s="64"/>
      <c r="G46" s="65"/>
      <c r="H46" s="66"/>
      <c r="I46" s="67"/>
    </row>
    <row r="47" spans="3:9" ht="15" customHeight="1" x14ac:dyDescent="0.4">
      <c r="C47" s="94"/>
      <c r="D47" s="189"/>
      <c r="E47" s="43"/>
      <c r="F47" s="48"/>
      <c r="G47" s="49"/>
      <c r="H47" s="50"/>
      <c r="I47" s="51"/>
    </row>
    <row r="48" spans="3:9" ht="15" customHeight="1" x14ac:dyDescent="0.4">
      <c r="C48" s="94"/>
      <c r="D48" s="189"/>
      <c r="E48" s="43"/>
      <c r="F48" s="48"/>
      <c r="G48" s="49"/>
      <c r="H48" s="50"/>
      <c r="I48" s="51"/>
    </row>
    <row r="49" spans="3:9" ht="15" customHeight="1" x14ac:dyDescent="0.4">
      <c r="C49" s="94"/>
      <c r="D49" s="189"/>
      <c r="E49" s="43"/>
      <c r="F49" s="48"/>
      <c r="G49" s="49"/>
      <c r="H49" s="50"/>
      <c r="I49" s="51"/>
    </row>
    <row r="50" spans="3:9" ht="15" customHeight="1" x14ac:dyDescent="0.4">
      <c r="C50" s="94"/>
      <c r="D50" s="189"/>
      <c r="E50" s="43"/>
      <c r="F50" s="48"/>
      <c r="G50" s="52"/>
      <c r="H50" s="48"/>
      <c r="I50" s="51"/>
    </row>
    <row r="51" spans="3:9" ht="15" customHeight="1" x14ac:dyDescent="0.4">
      <c r="C51" s="94"/>
      <c r="D51" s="189"/>
      <c r="E51" s="43"/>
      <c r="F51" s="48"/>
      <c r="G51" s="52"/>
      <c r="H51" s="48"/>
      <c r="I51" s="51"/>
    </row>
    <row r="52" spans="3:9" ht="15" customHeight="1" x14ac:dyDescent="0.4">
      <c r="C52" s="94"/>
      <c r="D52" s="189"/>
      <c r="E52" s="43"/>
      <c r="F52" s="48"/>
      <c r="G52" s="52"/>
      <c r="H52" s="48"/>
      <c r="I52" s="51"/>
    </row>
    <row r="53" spans="3:9" ht="15" customHeight="1" x14ac:dyDescent="0.4">
      <c r="C53" s="94"/>
      <c r="D53" s="189"/>
      <c r="E53" s="43"/>
      <c r="F53" s="48"/>
      <c r="G53" s="49"/>
      <c r="H53" s="48"/>
      <c r="I53" s="51"/>
    </row>
    <row r="54" spans="3:9" ht="15" customHeight="1" x14ac:dyDescent="0.4">
      <c r="C54" s="94"/>
      <c r="D54" s="189"/>
      <c r="E54" s="43"/>
      <c r="F54" s="48"/>
      <c r="G54" s="49"/>
      <c r="H54" s="48"/>
      <c r="I54" s="51"/>
    </row>
    <row r="55" spans="3:9" ht="15" customHeight="1" thickBot="1" x14ac:dyDescent="0.45">
      <c r="C55" s="94"/>
      <c r="D55" s="190"/>
      <c r="E55" s="54"/>
      <c r="F55" s="55"/>
      <c r="G55" s="56"/>
      <c r="H55" s="55"/>
      <c r="I55" s="57"/>
    </row>
    <row r="56" spans="3:9" ht="15" customHeight="1" thickBot="1" x14ac:dyDescent="0.45">
      <c r="C56" s="195"/>
      <c r="D56" s="58" t="s">
        <v>40</v>
      </c>
      <c r="E56" s="59">
        <v>0</v>
      </c>
      <c r="F56" s="60"/>
      <c r="G56" s="61"/>
      <c r="H56" s="60"/>
      <c r="I56" s="62"/>
    </row>
    <row r="57" spans="3:9" ht="15" customHeight="1" x14ac:dyDescent="0.4">
      <c r="C57" s="192" t="s">
        <v>44</v>
      </c>
      <c r="D57" s="191" t="s">
        <v>16</v>
      </c>
      <c r="E57" s="63"/>
      <c r="F57" s="68">
        <v>2000</v>
      </c>
      <c r="G57" s="69" t="s">
        <v>39</v>
      </c>
      <c r="H57" s="70" t="s">
        <v>39</v>
      </c>
      <c r="I57" s="87"/>
    </row>
    <row r="58" spans="3:9" ht="15" customHeight="1" x14ac:dyDescent="0.4">
      <c r="C58" s="192"/>
      <c r="D58" s="189"/>
      <c r="E58" s="43"/>
      <c r="F58" s="48"/>
      <c r="G58" s="49"/>
      <c r="H58" s="50"/>
      <c r="I58" s="51"/>
    </row>
    <row r="59" spans="3:9" ht="15" customHeight="1" x14ac:dyDescent="0.4">
      <c r="C59" s="192"/>
      <c r="D59" s="189"/>
      <c r="E59" s="43"/>
      <c r="F59" s="48"/>
      <c r="G59" s="49"/>
      <c r="H59" s="50"/>
      <c r="I59" s="51"/>
    </row>
    <row r="60" spans="3:9" ht="15" customHeight="1" x14ac:dyDescent="0.4">
      <c r="C60" s="192"/>
      <c r="D60" s="189"/>
      <c r="E60" s="43"/>
      <c r="F60" s="48"/>
      <c r="G60" s="52"/>
      <c r="H60" s="48"/>
      <c r="I60" s="51"/>
    </row>
    <row r="61" spans="3:9" ht="15" customHeight="1" x14ac:dyDescent="0.4">
      <c r="C61" s="192"/>
      <c r="D61" s="189"/>
      <c r="E61" s="43"/>
      <c r="F61" s="48"/>
      <c r="G61" s="49"/>
      <c r="H61" s="48"/>
      <c r="I61" s="51"/>
    </row>
    <row r="62" spans="3:9" ht="15" customHeight="1" x14ac:dyDescent="0.4">
      <c r="C62" s="192"/>
      <c r="D62" s="189"/>
      <c r="E62" s="43"/>
      <c r="F62" s="48"/>
      <c r="G62" s="49"/>
      <c r="H62" s="48"/>
      <c r="I62" s="51"/>
    </row>
    <row r="63" spans="3:9" ht="15" customHeight="1" x14ac:dyDescent="0.4">
      <c r="C63" s="192"/>
      <c r="D63" s="189"/>
      <c r="E63" s="43"/>
      <c r="F63" s="48"/>
      <c r="G63" s="49"/>
      <c r="H63" s="48"/>
      <c r="I63" s="51"/>
    </row>
    <row r="64" spans="3:9" ht="15" customHeight="1" x14ac:dyDescent="0.4">
      <c r="C64" s="192"/>
      <c r="D64" s="189"/>
      <c r="E64" s="43"/>
      <c r="F64" s="48"/>
      <c r="G64" s="49"/>
      <c r="H64" s="48"/>
      <c r="I64" s="51"/>
    </row>
    <row r="65" spans="2:9" ht="15" customHeight="1" x14ac:dyDescent="0.4">
      <c r="C65" s="192"/>
      <c r="D65" s="189"/>
      <c r="E65" s="43"/>
      <c r="F65" s="48"/>
      <c r="G65" s="49"/>
      <c r="H65" s="48"/>
      <c r="I65" s="51"/>
    </row>
    <row r="66" spans="2:9" ht="15" customHeight="1" thickBot="1" x14ac:dyDescent="0.45">
      <c r="C66" s="192"/>
      <c r="D66" s="190"/>
      <c r="E66" s="54"/>
      <c r="F66" s="55"/>
      <c r="G66" s="56"/>
      <c r="H66" s="55"/>
      <c r="I66" s="57"/>
    </row>
    <row r="67" spans="2:9" ht="15" customHeight="1" thickBot="1" x14ac:dyDescent="0.45">
      <c r="C67" s="193"/>
      <c r="D67" s="58" t="s">
        <v>40</v>
      </c>
      <c r="E67" s="59">
        <f>13196000-2000-212000-418000</f>
        <v>12564000</v>
      </c>
      <c r="F67" s="60"/>
      <c r="G67" s="61"/>
      <c r="H67" s="75"/>
      <c r="I67" s="62"/>
    </row>
    <row r="68" spans="2:9" ht="15" customHeight="1" thickBot="1" x14ac:dyDescent="0.45">
      <c r="C68" s="157" t="s">
        <v>45</v>
      </c>
      <c r="D68" s="158"/>
      <c r="E68" s="76">
        <f>E23+E34+E45+E56+E67</f>
        <v>48484000</v>
      </c>
      <c r="F68" s="77"/>
      <c r="G68" s="78"/>
      <c r="H68" s="79"/>
      <c r="I68" s="80"/>
    </row>
    <row r="69" spans="2:9" ht="15" customHeight="1" x14ac:dyDescent="0.4">
      <c r="C69" s="139" t="s">
        <v>63</v>
      </c>
      <c r="D69" s="140"/>
      <c r="E69" s="81">
        <f>7820-1</f>
        <v>7819</v>
      </c>
      <c r="F69" s="159"/>
      <c r="G69" s="159"/>
      <c r="H69" s="159"/>
      <c r="I69" s="159"/>
    </row>
    <row r="70" spans="2:9" ht="15" customHeight="1" thickBot="1" x14ac:dyDescent="0.45">
      <c r="C70" s="152" t="s">
        <v>47</v>
      </c>
      <c r="D70" s="153"/>
      <c r="E70" s="82">
        <v>0</v>
      </c>
      <c r="F70" s="83"/>
      <c r="G70" s="83"/>
      <c r="H70" s="83"/>
      <c r="I70" s="83"/>
    </row>
    <row r="71" spans="2:9" ht="15" customHeight="1" x14ac:dyDescent="0.4">
      <c r="C71" s="125" t="s">
        <v>62</v>
      </c>
      <c r="D71" s="126"/>
      <c r="E71" s="84">
        <f>(E6+E8)/E69</f>
        <v>9198.1071748305403</v>
      </c>
      <c r="F71" s="83"/>
      <c r="G71" s="83"/>
      <c r="H71" s="83"/>
      <c r="I71" s="83"/>
    </row>
    <row r="72" spans="2:9" ht="15" customHeight="1" thickBot="1" x14ac:dyDescent="0.45">
      <c r="C72" s="152" t="s">
        <v>64</v>
      </c>
      <c r="D72" s="153"/>
      <c r="E72" s="82">
        <v>0</v>
      </c>
      <c r="F72" s="160"/>
      <c r="G72" s="160"/>
      <c r="H72" s="160"/>
      <c r="I72" s="160"/>
    </row>
    <row r="73" spans="2:9" ht="15" customHeight="1" x14ac:dyDescent="0.4">
      <c r="C73" s="20" t="s">
        <v>75</v>
      </c>
      <c r="D73" s="20"/>
      <c r="E73" s="20"/>
      <c r="F73" s="20"/>
      <c r="G73" s="20"/>
      <c r="H73" s="20"/>
      <c r="I73" s="20"/>
    </row>
    <row r="74" spans="2:9" ht="15" customHeight="1" x14ac:dyDescent="0.4">
      <c r="C74" s="20" t="s">
        <v>60</v>
      </c>
      <c r="D74" s="20"/>
      <c r="E74" s="20"/>
      <c r="F74" s="20"/>
      <c r="G74" s="20"/>
      <c r="H74" s="20"/>
      <c r="I74" s="20"/>
    </row>
    <row r="75" spans="2:9" ht="15" customHeight="1" x14ac:dyDescent="0.4">
      <c r="C75" s="20" t="s">
        <v>65</v>
      </c>
      <c r="D75" s="20"/>
      <c r="E75" s="20"/>
      <c r="F75" s="20"/>
      <c r="G75" s="20"/>
      <c r="H75" s="20"/>
      <c r="I75" s="20"/>
    </row>
    <row r="76" spans="2:9" ht="15" customHeight="1" x14ac:dyDescent="0.4"/>
    <row r="77" spans="2:9" ht="15" customHeight="1" x14ac:dyDescent="0.4">
      <c r="B77" s="1" t="s">
        <v>18</v>
      </c>
      <c r="C77" s="115" t="s">
        <v>19</v>
      </c>
      <c r="D77" s="115"/>
      <c r="E77" s="115"/>
      <c r="F77" s="115"/>
      <c r="G77" s="115"/>
    </row>
    <row r="78" spans="2:9" ht="12.75" thickBot="1" x14ac:dyDescent="0.45">
      <c r="C78" s="18"/>
      <c r="D78" s="18"/>
      <c r="E78" s="156" t="s">
        <v>20</v>
      </c>
      <c r="F78" s="156"/>
      <c r="G78" s="156"/>
      <c r="H78" s="156" t="s">
        <v>21</v>
      </c>
      <c r="I78" s="156"/>
    </row>
    <row r="79" spans="2:9" ht="15" customHeight="1" x14ac:dyDescent="0.4">
      <c r="C79" s="111" t="s">
        <v>22</v>
      </c>
      <c r="D79" s="112"/>
      <c r="E79" s="174"/>
      <c r="F79" s="175"/>
      <c r="G79" s="176"/>
      <c r="H79" s="174"/>
      <c r="I79" s="177"/>
    </row>
    <row r="80" spans="2:9" ht="15" customHeight="1" thickBot="1" x14ac:dyDescent="0.45">
      <c r="C80" s="167" t="s">
        <v>23</v>
      </c>
      <c r="D80" s="168"/>
      <c r="E80" s="180"/>
      <c r="F80" s="178"/>
      <c r="G80" s="181"/>
      <c r="H80" s="178"/>
      <c r="I80" s="179"/>
    </row>
    <row r="81" spans="2:9" ht="15" customHeight="1" thickBot="1" x14ac:dyDescent="0.45">
      <c r="C81" s="164" t="s">
        <v>49</v>
      </c>
      <c r="D81" s="165"/>
      <c r="E81" s="171">
        <v>14</v>
      </c>
      <c r="F81" s="172"/>
      <c r="G81" s="172"/>
      <c r="H81" s="172"/>
      <c r="I81" s="173"/>
    </row>
    <row r="82" spans="2:9" ht="15" customHeight="1" x14ac:dyDescent="0.4">
      <c r="C82" s="31" t="s">
        <v>48</v>
      </c>
      <c r="D82" s="31"/>
      <c r="E82" s="32"/>
      <c r="F82" s="32"/>
      <c r="G82" s="32"/>
      <c r="H82" s="32"/>
      <c r="I82" s="32"/>
    </row>
    <row r="83" spans="2:9" ht="15" customHeight="1" x14ac:dyDescent="0.4"/>
    <row r="84" spans="2:9" ht="15" customHeight="1" thickBot="1" x14ac:dyDescent="0.45">
      <c r="B84" s="1" t="s">
        <v>24</v>
      </c>
      <c r="C84" s="115" t="s">
        <v>25</v>
      </c>
      <c r="D84" s="115"/>
      <c r="E84" s="115"/>
      <c r="F84" s="115"/>
      <c r="G84" s="115"/>
    </row>
    <row r="85" spans="2:9" ht="15" customHeight="1" x14ac:dyDescent="0.4">
      <c r="C85" s="154" t="s">
        <v>26</v>
      </c>
      <c r="D85" s="33" t="s">
        <v>27</v>
      </c>
      <c r="E85" s="107">
        <f>(E6+E7)/E10</f>
        <v>3.1312569521690765E-2</v>
      </c>
      <c r="F85" s="107"/>
      <c r="G85" s="107"/>
      <c r="H85" s="107"/>
      <c r="I85" s="108"/>
    </row>
    <row r="86" spans="2:9" ht="15" customHeight="1" thickBot="1" x14ac:dyDescent="0.45">
      <c r="C86" s="155"/>
      <c r="D86" s="34" t="s">
        <v>28</v>
      </c>
      <c r="E86" s="109">
        <f>(E8+E9)/E10</f>
        <v>0.96868743047830919</v>
      </c>
      <c r="F86" s="169"/>
      <c r="G86" s="169"/>
      <c r="H86" s="169"/>
      <c r="I86" s="170"/>
    </row>
    <row r="87" spans="2:9" ht="15" customHeight="1" x14ac:dyDescent="0.4"/>
    <row r="88" spans="2:9" ht="15" customHeight="1" thickBot="1" x14ac:dyDescent="0.45">
      <c r="B88" s="1" t="s">
        <v>29</v>
      </c>
      <c r="C88" s="115" t="s">
        <v>30</v>
      </c>
      <c r="D88" s="115"/>
      <c r="E88" s="115"/>
      <c r="F88" s="115"/>
      <c r="G88" s="115"/>
      <c r="H88" s="115"/>
      <c r="I88" s="115"/>
    </row>
    <row r="89" spans="2:9" ht="69.95" customHeight="1" thickBot="1" x14ac:dyDescent="0.45">
      <c r="C89" s="2" t="s">
        <v>31</v>
      </c>
      <c r="D89" s="202"/>
      <c r="E89" s="203"/>
      <c r="F89" s="203"/>
      <c r="G89" s="203"/>
      <c r="H89" s="203"/>
      <c r="I89" s="204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7:G77"/>
    <mergeCell ref="E78:G78"/>
    <mergeCell ref="H78:I78"/>
    <mergeCell ref="C79:D79"/>
    <mergeCell ref="E79:G79"/>
    <mergeCell ref="H79:I79"/>
    <mergeCell ref="C80:D80"/>
    <mergeCell ref="E80:G80"/>
    <mergeCell ref="H80:I80"/>
    <mergeCell ref="C88:I88"/>
    <mergeCell ref="D89:I89"/>
    <mergeCell ref="C81:D81"/>
    <mergeCell ref="E81:I81"/>
    <mergeCell ref="C84:G84"/>
    <mergeCell ref="C85:C86"/>
    <mergeCell ref="E85:I85"/>
    <mergeCell ref="E86:I86"/>
  </mergeCells>
  <phoneticPr fontId="1"/>
  <pageMargins left="0.51181102362204722" right="0.11811023622047245" top="0.55118110236220474" bottom="0.19685039370078741" header="0.31496062992125984" footer="0.11811023622047245"/>
  <pageSetup paperSize="9" scale="87" orientation="portrait" r:id="rId1"/>
  <headerFooter scaleWithDoc="0" alignWithMargins="0"/>
  <rowBreaks count="1" manualBreakCount="1">
    <brk id="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効果検証様式（集計値）</vt:lpstr>
      <vt:lpstr>R3.7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R3.10!Print_Area</vt:lpstr>
      <vt:lpstr>R3.11!Print_Area</vt:lpstr>
      <vt:lpstr>R3.12!Print_Area</vt:lpstr>
      <vt:lpstr>R3.7!Print_Area</vt:lpstr>
      <vt:lpstr>R4.1!Print_Area</vt:lpstr>
      <vt:lpstr>R4.10!Print_Area</vt:lpstr>
      <vt:lpstr>R4.2!Print_Area</vt:lpstr>
      <vt:lpstr>R4.3!Print_Area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2024-02-27T10:42:20Z</dcterms:created>
  <dcterms:modified xsi:type="dcterms:W3CDTF">2024-08-30T01:54:07Z</dcterms:modified>
  <cp:category/>
  <cp:contentStatus/>
</cp:coreProperties>
</file>