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W02\ec00$\★各係フォルダ\02 企画・指導係\☆障害福祉サービス事業所の指定等\07_処遇改善加算\R6処遇改善\01_計画書提出依頼\02県HP\"/>
    </mc:Choice>
  </mc:AlternateContent>
  <xr:revisionPtr revIDLastSave="0" documentId="13_ncr:1_{ED033C51-AA1F-4D1B-A4DD-9DDB30C57A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<sst xmlns="http://schemas.openxmlformats.org/spreadsheetml/2006/main" count="685" uniqueCount="238">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</sst>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view="pageBreakPreview" zoomScale="53" zoomScaleNormal="53" zoomScaleSheetLayoutView="53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/>
      <c r="C7" s="180"/>
      <c r="D7" s="180"/>
      <c r="E7" s="180"/>
      <c r="F7" s="180"/>
      <c r="G7" s="180"/>
      <c r="H7" s="180"/>
      <c r="I7" s="180"/>
      <c r="J7" s="181"/>
      <c r="K7" s="240"/>
      <c r="L7" s="240"/>
      <c r="M7" s="240"/>
      <c r="N7" s="240"/>
      <c r="O7" s="241"/>
      <c r="P7" s="244"/>
      <c r="Q7" s="245"/>
      <c r="R7" s="245"/>
      <c r="S7" s="245"/>
      <c r="T7" s="246"/>
      <c r="U7" s="250"/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 t="str">
        <f>IFERROR(VLOOKUP(B7,【参考】数式用!$A$5:$J$37,MATCH(K7,【参考】数式用!$B$4:$J$4,0)+1,0),"")</f>
        <v/>
      </c>
      <c r="L9" s="215"/>
      <c r="M9" s="215"/>
      <c r="N9" s="215"/>
      <c r="O9" s="216"/>
      <c r="P9" s="214" t="str">
        <f>IFERROR(VLOOKUP(B7,【参考】数式用!$A$5:$J$37,MATCH(P7,【参考】数式用!$B$4:$J$4,0)+1,0),"")</f>
        <v/>
      </c>
      <c r="Q9" s="215"/>
      <c r="R9" s="215"/>
      <c r="S9" s="215"/>
      <c r="T9" s="216"/>
      <c r="U9" s="217" t="str">
        <f>IFERROR(VLOOKUP(B7,【参考】数式用!$A$5:$J$37,MATCH(U7,【参考】数式用!$B$4:$J$4,0)+1,0),"")</f>
        <v/>
      </c>
      <c r="V9" s="215"/>
      <c r="W9" s="215"/>
      <c r="X9" s="215"/>
      <c r="Y9" s="216"/>
      <c r="Z9" s="228">
        <f>SUM(K9,P9,U9)</f>
        <v>0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/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/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/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8" t="str">
        <f>IF(OR(B13="新加算Ⅰ",B13="新加算Ⅱ",B13="新加算Ⅲ",B13="新加算Ⅴ(１)",B13="新加算Ⅴ(３)",B13="新加算Ⅴ(８)"),"○","")</f>
        <v/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 t="str">
        <f>IFERROR(VLOOKUP(B7,【参考】数式用!$A$5:$AB$37,MATCH(B13,【参考】数式用!$B$4:$AB$4,0)+1,FALSE),"")</f>
        <v/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/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/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8" t="str">
        <f>IF(OR(B18="新加算Ⅰ",B18="新加算Ⅱ",B18="新加算Ⅲ",B18="新加算Ⅴ(１)",B18="新加算Ⅴ(３)",B18="新加算Ⅴ(８)"),"○","")</f>
        <v/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 t="str">
        <f>IFERROR(VLOOKUP(B7,【参考】数式用!$A$5:$AB$27,MATCH(B18,【参考】数式用!$B$4:$AB$4,0)+1,FALSE),"")</f>
        <v/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/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/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/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194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 t="str">
        <f>IFERROR(VLOOKUP(B7,【参考】数式用!$A$5:$AB$27,MATCH(B23,【参考】数式用!$B$4:$AB$4,0)+1,FALSE),"")</f>
        <v/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/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 t="s">
        <v>132</v>
      </c>
      <c r="C7" s="180"/>
      <c r="D7" s="180"/>
      <c r="E7" s="180"/>
      <c r="F7" s="180"/>
      <c r="G7" s="180"/>
      <c r="H7" s="180"/>
      <c r="I7" s="180"/>
      <c r="J7" s="181"/>
      <c r="K7" s="240" t="s">
        <v>17</v>
      </c>
      <c r="L7" s="240"/>
      <c r="M7" s="240"/>
      <c r="N7" s="240"/>
      <c r="O7" s="241"/>
      <c r="P7" s="244" t="s">
        <v>2</v>
      </c>
      <c r="Q7" s="245"/>
      <c r="R7" s="245"/>
      <c r="S7" s="245"/>
      <c r="T7" s="246"/>
      <c r="U7" s="250" t="s">
        <v>3</v>
      </c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>
        <f>IFERROR(VLOOKUP(B7,【参考】数式用!$A$5:$J$37,MATCH(K7,【参考】数式用!$B$4:$J$4,0)+1,0),"")</f>
        <v>3.2000000000000001E-2</v>
      </c>
      <c r="L9" s="215"/>
      <c r="M9" s="215"/>
      <c r="N9" s="215"/>
      <c r="O9" s="216"/>
      <c r="P9" s="214">
        <f>IFERROR(VLOOKUP(B7,【参考】数式用!$A$5:$J$37,MATCH(P7,【参考】数式用!$B$4:$J$4,0)+1,0),"")</f>
        <v>1.2999999999999999E-2</v>
      </c>
      <c r="Q9" s="215"/>
      <c r="R9" s="215"/>
      <c r="S9" s="215"/>
      <c r="T9" s="216"/>
      <c r="U9" s="217">
        <f>IFERROR(VLOOKUP(B7,【参考】数式用!$A$5:$J$37,MATCH(U7,【参考】数式用!$B$4:$J$4,0)+1,0),"")</f>
        <v>0</v>
      </c>
      <c r="V9" s="215"/>
      <c r="W9" s="215"/>
      <c r="X9" s="215"/>
      <c r="Y9" s="216"/>
      <c r="Z9" s="228">
        <f>SUM(K9,P9,U9)</f>
        <v>4.4999999999999998E-2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>新加算Ⅱ</v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>○</v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8" t="str">
        <f>IF(OR(B13="新加算Ⅰ",B13="新加算Ⅱ",B13="新加算Ⅲ",B13="新加算Ⅴ(１)",B13="新加算Ⅴ(３)",B13="新加算Ⅴ(８)"),"○","")</f>
        <v>○</v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>
        <f>IFERROR(VLOOKUP(B7,【参考】数式用!$A$5:$AB$27,MATCH(B13,【参考】数式用!$B$4:$AB$4,0)+1,FALSE),"")</f>
        <v>7.9999999999999988E-2</v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>新加算Ⅴ(３)</v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8" t="str">
        <f>IF(OR(B18="新加算Ⅰ",B18="新加算Ⅱ",B18="新加算Ⅲ",B18="新加算Ⅴ(１)",B18="新加算Ⅴ(３)",B18="新加算Ⅴ(８)"),"○","")</f>
        <v>○</v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>
        <f>IFERROR(VLOOKUP(B7,【参考】数式用!$A$5:$AB$27,MATCH(B18,【参考】数式用!$B$4:$AB$4,0)+1,FALSE),"")</f>
        <v>6.8999999999999992E-2</v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>　福祉専門職員配置等加算を算定する。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>新加算Ⅴ(６)</v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195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>
        <f>IFERROR(VLOOKUP(B7,【参考】数式用!$A$5:$AB$27,MATCH(B23,【参考】数式用!$B$4:$AB$4,0)+1,FALSE),"")</f>
        <v>5.6999999999999995E-2</v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>処遇加算Ⅱ特定加算Ⅱベア加算なし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82" t="s">
        <v>8</v>
      </c>
      <c r="B2" s="284" t="s">
        <v>114</v>
      </c>
      <c r="C2" s="285"/>
      <c r="D2" s="285"/>
      <c r="E2" s="286"/>
      <c r="F2" s="287" t="s">
        <v>115</v>
      </c>
      <c r="G2" s="288"/>
      <c r="H2" s="288"/>
      <c r="I2" s="282" t="s">
        <v>116</v>
      </c>
      <c r="J2" s="289"/>
      <c r="K2" s="292" t="s">
        <v>117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79" t="s">
        <v>118</v>
      </c>
      <c r="AD2" s="12"/>
      <c r="AF2" s="273" t="s">
        <v>25</v>
      </c>
      <c r="AG2" s="276" t="s">
        <v>12</v>
      </c>
      <c r="AJ2" s="261" t="s">
        <v>110</v>
      </c>
      <c r="AK2" s="264" t="s">
        <v>111</v>
      </c>
      <c r="AL2" s="265"/>
      <c r="AM2" s="266"/>
    </row>
    <row r="3" spans="1:39" ht="26.25" customHeight="1" thickBot="1">
      <c r="A3" s="283"/>
      <c r="B3" s="295" t="s">
        <v>14</v>
      </c>
      <c r="C3" s="296"/>
      <c r="D3" s="296"/>
      <c r="E3" s="297"/>
      <c r="F3" s="298" t="s">
        <v>15</v>
      </c>
      <c r="G3" s="298"/>
      <c r="H3" s="298"/>
      <c r="I3" s="290"/>
      <c r="J3" s="291"/>
      <c r="K3" s="299" t="s">
        <v>16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83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3" t="s">
        <v>9</v>
      </c>
      <c r="C3" s="302" t="s">
        <v>10</v>
      </c>
      <c r="D3" s="302" t="s">
        <v>11</v>
      </c>
      <c r="E3" s="302" t="s">
        <v>13</v>
      </c>
      <c r="F3" s="304" t="s">
        <v>50</v>
      </c>
      <c r="G3" s="302" t="s">
        <v>53</v>
      </c>
      <c r="H3" s="302"/>
      <c r="I3" s="302" t="s">
        <v>54</v>
      </c>
      <c r="J3" s="302"/>
      <c r="K3" s="302" t="s">
        <v>55</v>
      </c>
      <c r="L3" s="302"/>
      <c r="M3" s="307" t="s">
        <v>34</v>
      </c>
      <c r="N3" s="307" t="s">
        <v>35</v>
      </c>
      <c r="O3" s="307" t="s">
        <v>36</v>
      </c>
      <c r="P3" s="307" t="s">
        <v>37</v>
      </c>
      <c r="Q3" s="307" t="s">
        <v>38</v>
      </c>
      <c r="R3" s="307" t="s">
        <v>39</v>
      </c>
      <c r="S3" s="307" t="s">
        <v>40</v>
      </c>
    </row>
    <row r="4" spans="2:19">
      <c r="B4" s="303"/>
      <c r="C4" s="302"/>
      <c r="D4" s="302"/>
      <c r="E4" s="302"/>
      <c r="F4" s="305"/>
      <c r="G4" s="302"/>
      <c r="H4" s="302"/>
      <c r="I4" s="302"/>
      <c r="J4" s="302"/>
      <c r="K4" s="302"/>
      <c r="L4" s="302"/>
      <c r="M4" s="307"/>
      <c r="N4" s="307"/>
      <c r="O4" s="307"/>
      <c r="P4" s="307"/>
      <c r="Q4" s="307"/>
      <c r="R4" s="307"/>
      <c r="S4" s="307"/>
    </row>
    <row r="5" spans="2:19">
      <c r="B5" s="303"/>
      <c r="C5" s="302"/>
      <c r="D5" s="302"/>
      <c r="E5" s="302"/>
      <c r="F5" s="306"/>
      <c r="G5" s="302"/>
      <c r="H5" s="302"/>
      <c r="I5" s="302"/>
      <c r="J5" s="302"/>
      <c r="K5" s="302"/>
      <c r="L5" s="302"/>
      <c r="M5" s="307"/>
      <c r="N5" s="307"/>
      <c r="O5" s="307"/>
      <c r="P5" s="307"/>
      <c r="Q5" s="307"/>
      <c r="R5" s="307"/>
      <c r="S5" s="307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奥田　翔太</cp:lastModifiedBy>
  <cp:lastPrinted>2024-04-01T12:42:05Z</cp:lastPrinted>
  <dcterms:modified xsi:type="dcterms:W3CDTF">2024-04-01T12:42:09Z</dcterms:modified>
</cp:coreProperties>
</file>