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Filesvrn\竜王町\0110上下水道課\水道係\06 経営比較分析表\令和４年度決算分\02 回答\"/>
    </mc:Choice>
  </mc:AlternateContent>
  <xr:revisionPtr revIDLastSave="0" documentId="13_ncr:1_{BA5F4FF5-44A2-44C2-9895-9E43DA3CA9BA}" xr6:coauthVersionLast="47" xr6:coauthVersionMax="47" xr10:uidLastSave="{00000000-0000-0000-0000-000000000000}"/>
  <workbookProtection workbookAlgorithmName="SHA-512" workbookHashValue="mmp0riPJ3tGfEYOun2X7X3w+8Os9LUCGycGIJIQ/C856InJlieNn8jj/FxM35UYgHiZ3NZvOyJhQufh7VSr6CA==" workbookSaltValue="ukrOoNgkUvWs74c21gjgEw==" workbookSpinCount="100000" lockStructure="1"/>
  <bookViews>
    <workbookView xWindow="3765" yWindow="3765" windowWidth="21600" windowHeight="11385"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N6" i="5"/>
  <c r="O85" i="4" s="1"/>
  <c r="EM6" i="5"/>
  <c r="EL6" i="5"/>
  <c r="EK6" i="5"/>
  <c r="EJ6" i="5"/>
  <c r="EI6" i="5"/>
  <c r="EH6" i="5"/>
  <c r="EG6" i="5"/>
  <c r="EF6" i="5"/>
  <c r="EE6" i="5"/>
  <c r="ED6" i="5"/>
  <c r="EC6" i="5"/>
  <c r="N85" i="4" s="1"/>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AT10" i="4" s="1"/>
  <c r="U6" i="5"/>
  <c r="T6" i="5"/>
  <c r="S6" i="5"/>
  <c r="AT8" i="4" s="1"/>
  <c r="R6" i="5"/>
  <c r="AL8" i="4" s="1"/>
  <c r="Q6" i="5"/>
  <c r="P6" i="5"/>
  <c r="O6" i="5"/>
  <c r="I10" i="4" s="1"/>
  <c r="N6" i="5"/>
  <c r="M6" i="5"/>
  <c r="AD8" i="4" s="1"/>
  <c r="L6" i="5"/>
  <c r="W8" i="4" s="1"/>
  <c r="K6" i="5"/>
  <c r="J6" i="5"/>
  <c r="I8" i="4" s="1"/>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M85" i="4"/>
  <c r="K85" i="4"/>
  <c r="J85" i="4"/>
  <c r="G85" i="4"/>
  <c r="F85" i="4"/>
  <c r="BB10" i="4"/>
  <c r="AL10" i="4"/>
  <c r="W10" i="4"/>
  <c r="P10" i="4"/>
  <c r="B10" i="4"/>
  <c r="BB8" i="4"/>
  <c r="P8" i="4"/>
  <c r="B8" i="4"/>
  <c r="B6" i="4"/>
</calcChain>
</file>

<file path=xl/sharedStrings.xml><?xml version="1.0" encoding="utf-8"?>
<sst xmlns="http://schemas.openxmlformats.org/spreadsheetml/2006/main" count="228" uniqueCount="115">
  <si>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</si>
  <si>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</si>
  <si>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</si>
  <si>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</si>
  <si>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</si>
  <si>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</si>
  <si>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</si>
  <si>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</si>
  <si>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</si>
  <si>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</si>
  <si>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</si>
  <si>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</si>
  <si>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</si>
  <si>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</si>
  <si>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</si>
  <si>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</si>
  <si>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</si>
  <si>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</si>
  <si>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</si>
  <si>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</si>
  <si>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</si>
  <si>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</si>
  <si>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</si>
  <si>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</si>
  <si>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</si>
  <si>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</si>
  <si>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</si>
  <si>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</si>
  <si>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</si>
  <si>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</si>
  <si>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</si>
  <si>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</si>
  <si>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</si>
  <si>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</si>
  <si>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</si>
  <si>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</si>
  <si>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</si>
  <si>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</si>
  <si>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</si>
  <si>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</si>
  <si>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</si>
  <si>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</si>
  <si>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</si>
  <si>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</si>
  <si>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</si>
  <si>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</si>
  <si>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</si>
  <si>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</si>
  <si>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</si>
  <si>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</si>
  <si>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</si>
  <si>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</si>
  <si>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</si>
  <si>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</si>
  <si>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</si>
  <si>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</si>
  <si>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</si>
  <si>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</si>
  <si>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</si>
  <si>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</si>
  <si>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</si>
  <si>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</si>
  <si>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</si>
  <si>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</si>
  <si>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</si>
  <si>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</si>
  <si>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</si>
  <si>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</si>
  <si>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</si>
  <si>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</si>
  <si>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</si>
  <si>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</si>
  <si>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</si>
  <si>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</si>
  <si>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</si>
  <si>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</si>
  <si>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</si>
  <si>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</si>
  <si>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</si>
  <si>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</si>
  <si>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</si>
  <si>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</si>
  <si>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</si>
  <si>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</si>
  <si>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</si>
  <si>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</si>
  <si>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</si>
  <si>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</si>
  <si>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</si>
  <si>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</si>
  <si>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</si>
  <si>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</si>
  <si>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</si>
  <si>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滋賀県　竜王町</t>
  </si>
  <si>
    <t>法適用</t>
  </si>
  <si>
    <t>水道事業</t>
  </si>
  <si>
    <t>末端給水事業</t>
  </si>
  <si>
    <t>A7</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</si>
  <si>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</si>
  <si>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</si>
  <si>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</si>
  <si>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</si>
  <si>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</si>
  <si>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</si>
  <si>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</si>
  <si>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</si>
  <si>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</si>
  <si>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</si>
  <si>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</si>
  <si>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</si>
  <si>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"R"dd</t>
    <phoneticPr fontId="4"/>
  </si>
  <si>
    <t>←書式設定</t>
    <rPh sb="1" eb="3">
      <t>ショシキ</t>
    </rPh>
    <rPh sb="3" eb="5">
      <t>セッテイ</t>
    </rPh>
    <phoneticPr fontId="4"/>
  </si>
  <si>
    <t xml:space="preserve">　①経常収支比率は100％を超えており、単年度では黒字経営であるものの、今後の更新需要を見据えた場合、一層の費用縮減ならびに料金見直し（値上げ）が求められる。なお、料金見直し（値上げ）に当たっては、単年度収支のみならず、増嵩が見込まれる更新需要の財源確保のため、需要額を的確に見積もるとともに、当該額分を利益計上できるよう適切な設定が肝要である。
　②累積欠損金比率については、現在のところは未処理欠損金の計上はなく健全と評価できるが、今後水需要の減少による減収、更新需要の増大等による費用の増加が見込まれており、将来的に懸念がある。
　③流動比率については、100％を超えており、健全な状態にあるものと評価できる。
　④企業債残高対給水収益比率については、類似団体平均値に比して低値であるが、老朽化による施設および管路の更新需要により増加している。今後も増嵩することが見込まれており、これに応じた適切な借入れおよび料金設定を行っていく必要がある。
　⑤料金回収率については、類似団体平均値に比して高値となっているが、R4年度は100％を下回った。要因としては、給水原価の増加によるところであるため、今後においても一層の費用の縮減等を行っていく必要がある。
　⑥給水原価については、類似団体平均値に比して低値となり改善しているものの、全国平均値に比して高値である。費用構成として、本町の水道用水は全て県の用水供給事業から受け入れているが、これに係る費用（受水費）が総費用の約半分を占めている。今後においては施設更新に伴う減価償却費、企業債利息等の増加が見込まれ、受水費と併せ今後の経営における固定的かつ長期的な課題として捉えている。
　⑦施設利用率については、類似団体平均値を下回る状況であり、給水人口規模により大きく左右される。工業団地の操業開始、新規住宅地の開発等増加要因もある一方、既存需要者における人口、一人当たり需要量の減少等懸念もある。
　⑧有収率については、近年類似団体平均値に比して高値であり、漏水調査や適切な量水器交換の成果が表れているものと考える。
</t>
    <rPh sb="36" eb="38">
      <t>コンゴ</t>
    </rPh>
    <rPh sb="39" eb="43">
      <t>コウシンジュヨウ</t>
    </rPh>
    <rPh sb="44" eb="46">
      <t>ミス</t>
    </rPh>
    <rPh sb="48" eb="50">
      <t>バアイ</t>
    </rPh>
    <rPh sb="68" eb="70">
      <t>ネア</t>
    </rPh>
    <rPh sb="84" eb="86">
      <t>ミナオ</t>
    </rPh>
    <rPh sb="88" eb="90">
      <t>ネア</t>
    </rPh>
    <rPh sb="332" eb="334">
      <t>ルイジ</t>
    </rPh>
    <rPh sb="334" eb="336">
      <t>ダンタイ</t>
    </rPh>
    <rPh sb="356" eb="358">
      <t>シセツ</t>
    </rPh>
    <rPh sb="371" eb="373">
      <t>ゾウカ</t>
    </rPh>
    <rPh sb="378" eb="380">
      <t>コンゴ</t>
    </rPh>
    <rPh sb="465" eb="467">
      <t>ネンド</t>
    </rPh>
    <rPh sb="473" eb="475">
      <t>シタマワ</t>
    </rPh>
    <rPh sb="478" eb="480">
      <t>ヨウイン</t>
    </rPh>
    <rPh sb="485" eb="489">
      <t>キュウスイゲンカ</t>
    </rPh>
    <rPh sb="490" eb="492">
      <t>ゾウカ</t>
    </rPh>
    <rPh sb="546" eb="548">
      <t>ルイジ</t>
    </rPh>
    <rPh sb="548" eb="550">
      <t>ダンタイ</t>
    </rPh>
    <rPh sb="550" eb="553">
      <t>ヘイキンチ</t>
    </rPh>
    <rPh sb="554" eb="555">
      <t>ヒ</t>
    </rPh>
    <rPh sb="557" eb="559">
      <t>テイチ</t>
    </rPh>
    <rPh sb="572" eb="574">
      <t>ゼンコク</t>
    </rPh>
    <rPh sb="574" eb="577">
      <t>ヘイキンチ</t>
    </rPh>
    <rPh sb="578" eb="579">
      <t>ヒ</t>
    </rPh>
    <rPh sb="581" eb="582">
      <t>タカ</t>
    </rPh>
    <rPh sb="582" eb="583">
      <t>チ</t>
    </rPh>
    <rPh sb="587" eb="589">
      <t>ヒヨウ</t>
    </rPh>
    <rPh sb="589" eb="591">
      <t>コウセイ</t>
    </rPh>
    <rPh sb="736" eb="738">
      <t>ルイジ</t>
    </rPh>
    <rPh sb="738" eb="740">
      <t>ダンタイ</t>
    </rPh>
    <rPh sb="845" eb="849">
      <t>ルイジダンタイ</t>
    </rPh>
    <phoneticPr fontId="4"/>
  </si>
  <si>
    <t>　①有形固定資産減価償却率については、類似団体平均値と同水準であるが、今後の更新需要の増大に対し適切な更新を行っていく必要がある。
　②管路経年化率については、過去の新設事業により集中整備した管路が急速に経年管となり、これに見合う更新が行えていないため増加傾向となっている。今後においても経年管の急速度は増嵩する傾向にあることから優先度、重要度等を踏まえた計画的な更新が求められる。
　③管路更新率については、類似団体平均値と同水準である。例年（過年度）の管路更新率を全体需要値（40年更新：2.5％、60年更新：1.66％）と比して見た場合においても低値であり、更新すべきペースに依然遅れが生じているものと考える。</t>
    <rPh sb="19" eb="21">
      <t>ルイジ</t>
    </rPh>
    <rPh sb="21" eb="23">
      <t>ダンタイ</t>
    </rPh>
    <rPh sb="207" eb="209">
      <t>ルイジ</t>
    </rPh>
    <rPh sb="209" eb="211">
      <t>ダンタイ</t>
    </rPh>
    <rPh sb="211" eb="213">
      <t>ヘイキン</t>
    </rPh>
    <rPh sb="213" eb="214">
      <t>アタイ</t>
    </rPh>
    <rPh sb="215" eb="218">
      <t>ドウスイジュン</t>
    </rPh>
    <rPh sb="298" eb="299">
      <t>ショウ</t>
    </rPh>
    <rPh sb="306" eb="307">
      <t>カンガ</t>
    </rPh>
    <phoneticPr fontId="4"/>
  </si>
  <si>
    <t>　本町の水道事業は、現在直ちに経営改善が必要な水準でないものの、老朽施設の解消に向けた取組が急務であり、今後における大量の更新需要を見通したとき、一層適切な計画による実行および財源の確保が求められる。
　これを踏まえ、水道事業ビジョンおよびアセットマネジメントにより、最適な更新が図れるよう努めるとともに、より具体的に重要度・優先度による老朽管の更新計画を立てるため、これらの更新を予定している。
　また、料金設定についても施設維持および健全経営に見合うものとなるよう、経営戦略を更新し、最適な進捗管理を行うこととしている。
　一方、上記以外の懸念事項として、本町規模で事業を実施することによるスケールメリットおよび職員確保（育成を含む。）には限界があり、今後の安定的かつ持続的な事業実施を図るうえでは、他事業者（県（用水供給事業）または近隣事業体（末端給水事業））との連携（広域化、一部統合、施設の共同利用等）や民間事業者との連携（コンセッション、包括業務委託等）が極めて重要であることから、「滋賀県水道事業の広域連携に関する協議会」、「滋賀県水道ビジョン」および「滋賀県水道広域化推進プラン」などを通じて本町の課題解決に向けた取組を進めることで経営改善に努めていく。</t>
    <rPh sb="191" eb="193">
      <t>ヨテイ</t>
    </rPh>
    <rPh sb="240" eb="242">
      <t>コウシン</t>
    </rPh>
    <rPh sb="244" eb="246">
      <t>サイテキ</t>
    </rPh>
    <rPh sb="247" eb="249">
      <t>シンチョク</t>
    </rPh>
    <rPh sb="249" eb="251">
      <t>カンリ</t>
    </rPh>
    <rPh sb="252" eb="253">
      <t>オコナ</t>
    </rPh>
    <rPh sb="484" eb="487">
      <t>シガケン</t>
    </rPh>
    <rPh sb="487" eb="489">
      <t>スイドウ</t>
    </rPh>
    <rPh sb="489" eb="492">
      <t>コウイキカ</t>
    </rPh>
    <rPh sb="492" eb="494">
      <t>スイシン</t>
    </rPh>
    <rPh sb="504" eb="506">
      <t>ホンチョウ</t>
    </rPh>
    <rPh sb="518" eb="519">
      <t>スス</t>
    </rPh>
    <rPh sb="529" eb="530">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</si>
</sst>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8"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7.5"/>
      <color theme="1"/>
      <name val="ＭＳ ゴシック"/>
      <family val="3"/>
      <charset val="128"/>
    </font>
    <font>
      <sz val="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17" fillId="0" borderId="9" xfId="0" applyFont="1" applyBorder="1" applyAlignment="1" applyProtection="1">
      <alignment horizontal="left" vertical="top" wrapText="1"/>
      <protection locked="0"/>
    </xf>
    <xf numFmtId="0" fontId="17" fillId="0" borderId="0" xfId="0" applyFont="1" applyAlignment="1" applyProtection="1">
      <alignment horizontal="left" vertical="top" wrapText="1"/>
      <protection locked="0"/>
    </xf>
    <xf numFmtId="0" fontId="17" fillId="0" borderId="10" xfId="0" applyFont="1" applyBorder="1" applyAlignment="1" applyProtection="1">
      <alignment horizontal="left" vertical="top" wrapText="1"/>
      <protection locked="0"/>
    </xf>
    <xf numFmtId="0" fontId="17" fillId="0" borderId="11" xfId="0" applyFont="1" applyBorder="1" applyAlignment="1" applyProtection="1">
      <alignment horizontal="left" vertical="top" wrapText="1"/>
      <protection locked="0"/>
    </xf>
    <xf numFmtId="0" fontId="17" fillId="0" borderId="1" xfId="0" applyFont="1" applyBorder="1" applyAlignment="1" applyProtection="1">
      <alignment horizontal="left" vertical="top" wrapText="1"/>
      <protection locked="0"/>
    </xf>
    <xf numFmtId="0" fontId="17"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16" fillId="0" borderId="9" xfId="0" applyFont="1" applyBorder="1" applyAlignment="1" applyProtection="1">
      <alignment horizontal="left" vertical="top" wrapText="1"/>
      <protection locked="0"/>
    </xf>
    <xf numFmtId="0" fontId="16" fillId="0" borderId="0" xfId="0" applyFont="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1.03</c:v>
                </c:pt>
                <c:pt idx="1">
                  <c:v>0.05</c:v>
                </c:pt>
                <c:pt idx="2">
                  <c:v>0.57999999999999996</c:v>
                </c:pt>
                <c:pt idx="3">
                  <c:v>0.47</c:v>
                </c:pt>
                <c:pt idx="4">
                  <c:v>0.44</c:v>
                </c:pt>
              </c:numCache>
            </c:numRef>
          </c:val>
          <c:extLst>
            <c:ext xmlns:c16="http://schemas.microsoft.com/office/drawing/2014/chart" uri="{C3380CC4-5D6E-409C-BE32-E72D297353CC}">
              <c16:uniqueId val="{00000000-B378-437B-AC24-AA74CF2EDDDF}"/>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0.43</c:v>
                </c:pt>
                <c:pt idx="1">
                  <c:v>0.42</c:v>
                </c:pt>
                <c:pt idx="2">
                  <c:v>0.44</c:v>
                </c:pt>
                <c:pt idx="3">
                  <c:v>0.5</c:v>
                </c:pt>
                <c:pt idx="4">
                  <c:v>0.4</c:v>
                </c:pt>
              </c:numCache>
            </c:numRef>
          </c:val>
          <c:smooth val="0"/>
          <c:extLst>
            <c:ext xmlns:c16="http://schemas.microsoft.com/office/drawing/2014/chart" uri="{C3380CC4-5D6E-409C-BE32-E72D297353CC}">
              <c16:uniqueId val="{00000001-B378-437B-AC24-AA74CF2EDDDF}"/>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52.2</c:v>
                </c:pt>
                <c:pt idx="1">
                  <c:v>51.12</c:v>
                </c:pt>
                <c:pt idx="2">
                  <c:v>50.75</c:v>
                </c:pt>
                <c:pt idx="3">
                  <c:v>50.17</c:v>
                </c:pt>
                <c:pt idx="4">
                  <c:v>49.33</c:v>
                </c:pt>
              </c:numCache>
            </c:numRef>
          </c:val>
          <c:extLst>
            <c:ext xmlns:c16="http://schemas.microsoft.com/office/drawing/2014/chart" uri="{C3380CC4-5D6E-409C-BE32-E72D297353CC}">
              <c16:uniqueId val="{00000000-07D9-40E0-B463-4F9600E74014}"/>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55.22</c:v>
                </c:pt>
                <c:pt idx="1">
                  <c:v>54.05</c:v>
                </c:pt>
                <c:pt idx="2">
                  <c:v>54.43</c:v>
                </c:pt>
                <c:pt idx="3">
                  <c:v>53.87</c:v>
                </c:pt>
                <c:pt idx="4">
                  <c:v>54.49</c:v>
                </c:pt>
              </c:numCache>
            </c:numRef>
          </c:val>
          <c:smooth val="0"/>
          <c:extLst>
            <c:ext xmlns:c16="http://schemas.microsoft.com/office/drawing/2014/chart" uri="{C3380CC4-5D6E-409C-BE32-E72D297353CC}">
              <c16:uniqueId val="{00000001-07D9-40E0-B463-4F9600E74014}"/>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90.88</c:v>
                </c:pt>
                <c:pt idx="1">
                  <c:v>92.12</c:v>
                </c:pt>
                <c:pt idx="2">
                  <c:v>91.36</c:v>
                </c:pt>
                <c:pt idx="3">
                  <c:v>92.75</c:v>
                </c:pt>
                <c:pt idx="4">
                  <c:v>93.58</c:v>
                </c:pt>
              </c:numCache>
            </c:numRef>
          </c:val>
          <c:extLst>
            <c:ext xmlns:c16="http://schemas.microsoft.com/office/drawing/2014/chart" uri="{C3380CC4-5D6E-409C-BE32-E72D297353CC}">
              <c16:uniqueId val="{00000000-2D74-42C8-8302-FF27EF080CEA}"/>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80.930000000000007</c:v>
                </c:pt>
                <c:pt idx="1">
                  <c:v>80.510000000000005</c:v>
                </c:pt>
                <c:pt idx="2">
                  <c:v>79.44</c:v>
                </c:pt>
                <c:pt idx="3">
                  <c:v>79.489999999999995</c:v>
                </c:pt>
                <c:pt idx="4">
                  <c:v>78.8</c:v>
                </c:pt>
              </c:numCache>
            </c:numRef>
          </c:val>
          <c:smooth val="0"/>
          <c:extLst>
            <c:ext xmlns:c16="http://schemas.microsoft.com/office/drawing/2014/chart" uri="{C3380CC4-5D6E-409C-BE32-E72D297353CC}">
              <c16:uniqueId val="{00000001-2D74-42C8-8302-FF27EF080CEA}"/>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104.87</c:v>
                </c:pt>
                <c:pt idx="1">
                  <c:v>107.45</c:v>
                </c:pt>
                <c:pt idx="2">
                  <c:v>110.24</c:v>
                </c:pt>
                <c:pt idx="3">
                  <c:v>113.84</c:v>
                </c:pt>
                <c:pt idx="4">
                  <c:v>111.02</c:v>
                </c:pt>
              </c:numCache>
            </c:numRef>
          </c:val>
          <c:extLst>
            <c:ext xmlns:c16="http://schemas.microsoft.com/office/drawing/2014/chart" uri="{C3380CC4-5D6E-409C-BE32-E72D297353CC}">
              <c16:uniqueId val="{00000000-CE7B-409D-A7D3-AE8330AEE732}"/>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108.76</c:v>
                </c:pt>
                <c:pt idx="1">
                  <c:v>108.46</c:v>
                </c:pt>
                <c:pt idx="2">
                  <c:v>109.02</c:v>
                </c:pt>
                <c:pt idx="3">
                  <c:v>107.81</c:v>
                </c:pt>
                <c:pt idx="4">
                  <c:v>107.21</c:v>
                </c:pt>
              </c:numCache>
            </c:numRef>
          </c:val>
          <c:smooth val="0"/>
          <c:extLst>
            <c:ext xmlns:c16="http://schemas.microsoft.com/office/drawing/2014/chart" uri="{C3380CC4-5D6E-409C-BE32-E72D297353CC}">
              <c16:uniqueId val="{00000001-CE7B-409D-A7D3-AE8330AEE732}"/>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45.9</c:v>
                </c:pt>
                <c:pt idx="1">
                  <c:v>47</c:v>
                </c:pt>
                <c:pt idx="2">
                  <c:v>46.96</c:v>
                </c:pt>
                <c:pt idx="3">
                  <c:v>46.99</c:v>
                </c:pt>
                <c:pt idx="4">
                  <c:v>46.63</c:v>
                </c:pt>
              </c:numCache>
            </c:numRef>
          </c:val>
          <c:extLst>
            <c:ext xmlns:c16="http://schemas.microsoft.com/office/drawing/2014/chart" uri="{C3380CC4-5D6E-409C-BE32-E72D297353CC}">
              <c16:uniqueId val="{00000000-7316-4A0B-9314-00D05FE17EA0}"/>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47.97</c:v>
                </c:pt>
                <c:pt idx="1">
                  <c:v>49.12</c:v>
                </c:pt>
                <c:pt idx="2">
                  <c:v>49.39</c:v>
                </c:pt>
                <c:pt idx="3">
                  <c:v>50.75</c:v>
                </c:pt>
                <c:pt idx="4">
                  <c:v>51.72</c:v>
                </c:pt>
              </c:numCache>
            </c:numRef>
          </c:val>
          <c:smooth val="0"/>
          <c:extLst>
            <c:ext xmlns:c16="http://schemas.microsoft.com/office/drawing/2014/chart" uri="{C3380CC4-5D6E-409C-BE32-E72D297353CC}">
              <c16:uniqueId val="{00000001-7316-4A0B-9314-00D05FE17EA0}"/>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formatCode="#,##0.00;&quot;△&quot;#,##0.00">
                  <c:v>0</c:v>
                </c:pt>
                <c:pt idx="1">
                  <c:v>17.489999999999998</c:v>
                </c:pt>
                <c:pt idx="2">
                  <c:v>18.739999999999998</c:v>
                </c:pt>
                <c:pt idx="3">
                  <c:v>19.86</c:v>
                </c:pt>
                <c:pt idx="4">
                  <c:v>19.829999999999998</c:v>
                </c:pt>
              </c:numCache>
            </c:numRef>
          </c:val>
          <c:extLst>
            <c:ext xmlns:c16="http://schemas.microsoft.com/office/drawing/2014/chart" uri="{C3380CC4-5D6E-409C-BE32-E72D297353CC}">
              <c16:uniqueId val="{00000000-F0D6-4153-B0E2-CFD1A5DC9F9E}"/>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15.33</c:v>
                </c:pt>
                <c:pt idx="1">
                  <c:v>16.760000000000002</c:v>
                </c:pt>
                <c:pt idx="2">
                  <c:v>18.57</c:v>
                </c:pt>
                <c:pt idx="3">
                  <c:v>21.14</c:v>
                </c:pt>
                <c:pt idx="4">
                  <c:v>22.12</c:v>
                </c:pt>
              </c:numCache>
            </c:numRef>
          </c:val>
          <c:smooth val="0"/>
          <c:extLst>
            <c:ext xmlns:c16="http://schemas.microsoft.com/office/drawing/2014/chart" uri="{C3380CC4-5D6E-409C-BE32-E72D297353CC}">
              <c16:uniqueId val="{00000001-F0D6-4153-B0E2-CFD1A5DC9F9E}"/>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EAC-4192-8E1D-1856B4A7DC04}"/>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7.48</c:v>
                </c:pt>
                <c:pt idx="1">
                  <c:v>11.94</c:v>
                </c:pt>
                <c:pt idx="2">
                  <c:v>11</c:v>
                </c:pt>
                <c:pt idx="3">
                  <c:v>8.86</c:v>
                </c:pt>
                <c:pt idx="4">
                  <c:v>7.65</c:v>
                </c:pt>
              </c:numCache>
            </c:numRef>
          </c:val>
          <c:smooth val="0"/>
          <c:extLst>
            <c:ext xmlns:c16="http://schemas.microsoft.com/office/drawing/2014/chart" uri="{C3380CC4-5D6E-409C-BE32-E72D297353CC}">
              <c16:uniqueId val="{00000001-4EAC-4192-8E1D-1856B4A7DC04}"/>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374.29</c:v>
                </c:pt>
                <c:pt idx="1">
                  <c:v>436.8</c:v>
                </c:pt>
                <c:pt idx="2">
                  <c:v>374.96</c:v>
                </c:pt>
                <c:pt idx="3">
                  <c:v>449.63</c:v>
                </c:pt>
                <c:pt idx="4">
                  <c:v>454.75</c:v>
                </c:pt>
              </c:numCache>
            </c:numRef>
          </c:val>
          <c:extLst>
            <c:ext xmlns:c16="http://schemas.microsoft.com/office/drawing/2014/chart" uri="{C3380CC4-5D6E-409C-BE32-E72D297353CC}">
              <c16:uniqueId val="{00000000-E198-43A7-BD01-C2362438C6F9}"/>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359.7</c:v>
                </c:pt>
                <c:pt idx="1">
                  <c:v>362.93</c:v>
                </c:pt>
                <c:pt idx="2">
                  <c:v>371.81</c:v>
                </c:pt>
                <c:pt idx="3">
                  <c:v>384.23</c:v>
                </c:pt>
                <c:pt idx="4">
                  <c:v>364.3</c:v>
                </c:pt>
              </c:numCache>
            </c:numRef>
          </c:val>
          <c:smooth val="0"/>
          <c:extLst>
            <c:ext xmlns:c16="http://schemas.microsoft.com/office/drawing/2014/chart" uri="{C3380CC4-5D6E-409C-BE32-E72D297353CC}">
              <c16:uniqueId val="{00000001-E198-43A7-BD01-C2362438C6F9}"/>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335.22</c:v>
                </c:pt>
                <c:pt idx="1">
                  <c:v>340.56</c:v>
                </c:pt>
                <c:pt idx="2">
                  <c:v>361</c:v>
                </c:pt>
                <c:pt idx="3">
                  <c:v>374.65</c:v>
                </c:pt>
                <c:pt idx="4">
                  <c:v>390.99</c:v>
                </c:pt>
              </c:numCache>
            </c:numRef>
          </c:val>
          <c:extLst>
            <c:ext xmlns:c16="http://schemas.microsoft.com/office/drawing/2014/chart" uri="{C3380CC4-5D6E-409C-BE32-E72D297353CC}">
              <c16:uniqueId val="{00000000-CDE8-46B0-9565-B45C60D79110}"/>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447.01</c:v>
                </c:pt>
                <c:pt idx="1">
                  <c:v>439.05</c:v>
                </c:pt>
                <c:pt idx="2">
                  <c:v>465.85</c:v>
                </c:pt>
                <c:pt idx="3">
                  <c:v>439.43</c:v>
                </c:pt>
                <c:pt idx="4">
                  <c:v>438.41</c:v>
                </c:pt>
              </c:numCache>
            </c:numRef>
          </c:val>
          <c:smooth val="0"/>
          <c:extLst>
            <c:ext xmlns:c16="http://schemas.microsoft.com/office/drawing/2014/chart" uri="{C3380CC4-5D6E-409C-BE32-E72D297353CC}">
              <c16:uniqueId val="{00000001-CDE8-46B0-9565-B45C60D79110}"/>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92.81</c:v>
                </c:pt>
                <c:pt idx="1">
                  <c:v>96.18</c:v>
                </c:pt>
                <c:pt idx="2">
                  <c:v>97.65</c:v>
                </c:pt>
                <c:pt idx="3">
                  <c:v>101.19</c:v>
                </c:pt>
                <c:pt idx="4">
                  <c:v>97.99</c:v>
                </c:pt>
              </c:numCache>
            </c:numRef>
          </c:val>
          <c:extLst>
            <c:ext xmlns:c16="http://schemas.microsoft.com/office/drawing/2014/chart" uri="{C3380CC4-5D6E-409C-BE32-E72D297353CC}">
              <c16:uniqueId val="{00000000-68B2-4B2E-B39F-E6DD3E89E83D}"/>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95.81</c:v>
                </c:pt>
                <c:pt idx="1">
                  <c:v>95.26</c:v>
                </c:pt>
                <c:pt idx="2">
                  <c:v>92.39</c:v>
                </c:pt>
                <c:pt idx="3">
                  <c:v>94.41</c:v>
                </c:pt>
                <c:pt idx="4">
                  <c:v>90.96</c:v>
                </c:pt>
              </c:numCache>
            </c:numRef>
          </c:val>
          <c:smooth val="0"/>
          <c:extLst>
            <c:ext xmlns:c16="http://schemas.microsoft.com/office/drawing/2014/chart" uri="{C3380CC4-5D6E-409C-BE32-E72D297353CC}">
              <c16:uniqueId val="{00000001-68B2-4B2E-B39F-E6DD3E89E83D}"/>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199.18</c:v>
                </c:pt>
                <c:pt idx="1">
                  <c:v>193.65</c:v>
                </c:pt>
                <c:pt idx="2">
                  <c:v>191.4</c:v>
                </c:pt>
                <c:pt idx="3">
                  <c:v>185.06</c:v>
                </c:pt>
                <c:pt idx="4">
                  <c:v>190.78</c:v>
                </c:pt>
              </c:numCache>
            </c:numRef>
          </c:val>
          <c:extLst>
            <c:ext xmlns:c16="http://schemas.microsoft.com/office/drawing/2014/chart" uri="{C3380CC4-5D6E-409C-BE32-E72D297353CC}">
              <c16:uniqueId val="{00000000-721F-4FB9-8D65-CE8D2191AE91}"/>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189.58</c:v>
                </c:pt>
                <c:pt idx="1">
                  <c:v>192.82</c:v>
                </c:pt>
                <c:pt idx="2">
                  <c:v>192.98</c:v>
                </c:pt>
                <c:pt idx="3">
                  <c:v>192.13</c:v>
                </c:pt>
                <c:pt idx="4">
                  <c:v>197.04</c:v>
                </c:pt>
              </c:numCache>
            </c:numRef>
          </c:val>
          <c:smooth val="0"/>
          <c:extLst>
            <c:ext xmlns:c16="http://schemas.microsoft.com/office/drawing/2014/chart" uri="{C3380CC4-5D6E-409C-BE32-E72D297353CC}">
              <c16:uniqueId val="{00000001-721F-4FB9-8D65-CE8D2191AE91}"/>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V49" zoomScaleNormal="100" workbookViewId="0">
      <selection activeCell="CA66" sqref="CA6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15">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15">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2" t="str">
        <f>データ!H6</f>
        <v>滋賀県　竜王町</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15">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A7</v>
      </c>
      <c r="X8" s="44"/>
      <c r="Y8" s="44"/>
      <c r="Z8" s="44"/>
      <c r="AA8" s="44"/>
      <c r="AB8" s="44"/>
      <c r="AC8" s="44"/>
      <c r="AD8" s="44" t="str">
        <f>データ!$M$6</f>
        <v>非設置</v>
      </c>
      <c r="AE8" s="44"/>
      <c r="AF8" s="44"/>
      <c r="AG8" s="44"/>
      <c r="AH8" s="44"/>
      <c r="AI8" s="44"/>
      <c r="AJ8" s="44"/>
      <c r="AK8" s="2"/>
      <c r="AL8" s="45">
        <f>データ!$R$6</f>
        <v>11543</v>
      </c>
      <c r="AM8" s="45"/>
      <c r="AN8" s="45"/>
      <c r="AO8" s="45"/>
      <c r="AP8" s="45"/>
      <c r="AQ8" s="45"/>
      <c r="AR8" s="45"/>
      <c r="AS8" s="45"/>
      <c r="AT8" s="46">
        <f>データ!$S$6</f>
        <v>44.55</v>
      </c>
      <c r="AU8" s="47"/>
      <c r="AV8" s="47"/>
      <c r="AW8" s="47"/>
      <c r="AX8" s="47"/>
      <c r="AY8" s="47"/>
      <c r="AZ8" s="47"/>
      <c r="BA8" s="47"/>
      <c r="BB8" s="48">
        <f>データ!$T$6</f>
        <v>259.10000000000002</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15">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15">
      <c r="A10" s="2"/>
      <c r="B10" s="46" t="str">
        <f>データ!$N$6</f>
        <v>-</v>
      </c>
      <c r="C10" s="47"/>
      <c r="D10" s="47"/>
      <c r="E10" s="47"/>
      <c r="F10" s="47"/>
      <c r="G10" s="47"/>
      <c r="H10" s="47"/>
      <c r="I10" s="46">
        <f>データ!$O$6</f>
        <v>60.44</v>
      </c>
      <c r="J10" s="47"/>
      <c r="K10" s="47"/>
      <c r="L10" s="47"/>
      <c r="M10" s="47"/>
      <c r="N10" s="47"/>
      <c r="O10" s="81"/>
      <c r="P10" s="48">
        <f>データ!$P$6</f>
        <v>96.63</v>
      </c>
      <c r="Q10" s="48"/>
      <c r="R10" s="48"/>
      <c r="S10" s="48"/>
      <c r="T10" s="48"/>
      <c r="U10" s="48"/>
      <c r="V10" s="48"/>
      <c r="W10" s="45">
        <f>データ!$Q$6</f>
        <v>3190</v>
      </c>
      <c r="X10" s="45"/>
      <c r="Y10" s="45"/>
      <c r="Z10" s="45"/>
      <c r="AA10" s="45"/>
      <c r="AB10" s="45"/>
      <c r="AC10" s="45"/>
      <c r="AD10" s="2"/>
      <c r="AE10" s="2"/>
      <c r="AF10" s="2"/>
      <c r="AG10" s="2"/>
      <c r="AH10" s="2"/>
      <c r="AI10" s="2"/>
      <c r="AJ10" s="2"/>
      <c r="AK10" s="2"/>
      <c r="AL10" s="45">
        <f>データ!$U$6</f>
        <v>11132</v>
      </c>
      <c r="AM10" s="45"/>
      <c r="AN10" s="45"/>
      <c r="AO10" s="45"/>
      <c r="AP10" s="45"/>
      <c r="AQ10" s="45"/>
      <c r="AR10" s="45"/>
      <c r="AS10" s="45"/>
      <c r="AT10" s="46">
        <f>データ!$V$6</f>
        <v>28.63</v>
      </c>
      <c r="AU10" s="47"/>
      <c r="AV10" s="47"/>
      <c r="AW10" s="47"/>
      <c r="AX10" s="47"/>
      <c r="AY10" s="47"/>
      <c r="AZ10" s="47"/>
      <c r="BA10" s="47"/>
      <c r="BB10" s="48">
        <f>データ!$W$6</f>
        <v>388.82</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82" t="s">
        <v>112</v>
      </c>
      <c r="BM16" s="83"/>
      <c r="BN16" s="83"/>
      <c r="BO16" s="83"/>
      <c r="BP16" s="83"/>
      <c r="BQ16" s="83"/>
      <c r="BR16" s="83"/>
      <c r="BS16" s="83"/>
      <c r="BT16" s="83"/>
      <c r="BU16" s="83"/>
      <c r="BV16" s="83"/>
      <c r="BW16" s="83"/>
      <c r="BX16" s="83"/>
      <c r="BY16" s="83"/>
      <c r="BZ16" s="84"/>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82"/>
      <c r="BM17" s="83"/>
      <c r="BN17" s="83"/>
      <c r="BO17" s="83"/>
      <c r="BP17" s="83"/>
      <c r="BQ17" s="83"/>
      <c r="BR17" s="83"/>
      <c r="BS17" s="83"/>
      <c r="BT17" s="83"/>
      <c r="BU17" s="83"/>
      <c r="BV17" s="83"/>
      <c r="BW17" s="83"/>
      <c r="BX17" s="83"/>
      <c r="BY17" s="83"/>
      <c r="BZ17" s="84"/>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82"/>
      <c r="BM18" s="83"/>
      <c r="BN18" s="83"/>
      <c r="BO18" s="83"/>
      <c r="BP18" s="83"/>
      <c r="BQ18" s="83"/>
      <c r="BR18" s="83"/>
      <c r="BS18" s="83"/>
      <c r="BT18" s="83"/>
      <c r="BU18" s="83"/>
      <c r="BV18" s="83"/>
      <c r="BW18" s="83"/>
      <c r="BX18" s="83"/>
      <c r="BY18" s="83"/>
      <c r="BZ18" s="84"/>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82"/>
      <c r="BM19" s="83"/>
      <c r="BN19" s="83"/>
      <c r="BO19" s="83"/>
      <c r="BP19" s="83"/>
      <c r="BQ19" s="83"/>
      <c r="BR19" s="83"/>
      <c r="BS19" s="83"/>
      <c r="BT19" s="83"/>
      <c r="BU19" s="83"/>
      <c r="BV19" s="83"/>
      <c r="BW19" s="83"/>
      <c r="BX19" s="83"/>
      <c r="BY19" s="83"/>
      <c r="BZ19" s="84"/>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82"/>
      <c r="BM20" s="83"/>
      <c r="BN20" s="83"/>
      <c r="BO20" s="83"/>
      <c r="BP20" s="83"/>
      <c r="BQ20" s="83"/>
      <c r="BR20" s="83"/>
      <c r="BS20" s="83"/>
      <c r="BT20" s="83"/>
      <c r="BU20" s="83"/>
      <c r="BV20" s="83"/>
      <c r="BW20" s="83"/>
      <c r="BX20" s="83"/>
      <c r="BY20" s="83"/>
      <c r="BZ20" s="84"/>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82"/>
      <c r="BM21" s="83"/>
      <c r="BN21" s="83"/>
      <c r="BO21" s="83"/>
      <c r="BP21" s="83"/>
      <c r="BQ21" s="83"/>
      <c r="BR21" s="83"/>
      <c r="BS21" s="83"/>
      <c r="BT21" s="83"/>
      <c r="BU21" s="83"/>
      <c r="BV21" s="83"/>
      <c r="BW21" s="83"/>
      <c r="BX21" s="83"/>
      <c r="BY21" s="83"/>
      <c r="BZ21" s="84"/>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82"/>
      <c r="BM22" s="83"/>
      <c r="BN22" s="83"/>
      <c r="BO22" s="83"/>
      <c r="BP22" s="83"/>
      <c r="BQ22" s="83"/>
      <c r="BR22" s="83"/>
      <c r="BS22" s="83"/>
      <c r="BT22" s="83"/>
      <c r="BU22" s="83"/>
      <c r="BV22" s="83"/>
      <c r="BW22" s="83"/>
      <c r="BX22" s="83"/>
      <c r="BY22" s="83"/>
      <c r="BZ22" s="84"/>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82"/>
      <c r="BM23" s="83"/>
      <c r="BN23" s="83"/>
      <c r="BO23" s="83"/>
      <c r="BP23" s="83"/>
      <c r="BQ23" s="83"/>
      <c r="BR23" s="83"/>
      <c r="BS23" s="83"/>
      <c r="BT23" s="83"/>
      <c r="BU23" s="83"/>
      <c r="BV23" s="83"/>
      <c r="BW23" s="83"/>
      <c r="BX23" s="83"/>
      <c r="BY23" s="83"/>
      <c r="BZ23" s="84"/>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82"/>
      <c r="BM24" s="83"/>
      <c r="BN24" s="83"/>
      <c r="BO24" s="83"/>
      <c r="BP24" s="83"/>
      <c r="BQ24" s="83"/>
      <c r="BR24" s="83"/>
      <c r="BS24" s="83"/>
      <c r="BT24" s="83"/>
      <c r="BU24" s="83"/>
      <c r="BV24" s="83"/>
      <c r="BW24" s="83"/>
      <c r="BX24" s="83"/>
      <c r="BY24" s="83"/>
      <c r="BZ24" s="84"/>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82"/>
      <c r="BM25" s="83"/>
      <c r="BN25" s="83"/>
      <c r="BO25" s="83"/>
      <c r="BP25" s="83"/>
      <c r="BQ25" s="83"/>
      <c r="BR25" s="83"/>
      <c r="BS25" s="83"/>
      <c r="BT25" s="83"/>
      <c r="BU25" s="83"/>
      <c r="BV25" s="83"/>
      <c r="BW25" s="83"/>
      <c r="BX25" s="83"/>
      <c r="BY25" s="83"/>
      <c r="BZ25" s="84"/>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82"/>
      <c r="BM26" s="83"/>
      <c r="BN26" s="83"/>
      <c r="BO26" s="83"/>
      <c r="BP26" s="83"/>
      <c r="BQ26" s="83"/>
      <c r="BR26" s="83"/>
      <c r="BS26" s="83"/>
      <c r="BT26" s="83"/>
      <c r="BU26" s="83"/>
      <c r="BV26" s="83"/>
      <c r="BW26" s="83"/>
      <c r="BX26" s="83"/>
      <c r="BY26" s="83"/>
      <c r="BZ26" s="84"/>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82"/>
      <c r="BM27" s="83"/>
      <c r="BN27" s="83"/>
      <c r="BO27" s="83"/>
      <c r="BP27" s="83"/>
      <c r="BQ27" s="83"/>
      <c r="BR27" s="83"/>
      <c r="BS27" s="83"/>
      <c r="BT27" s="83"/>
      <c r="BU27" s="83"/>
      <c r="BV27" s="83"/>
      <c r="BW27" s="83"/>
      <c r="BX27" s="83"/>
      <c r="BY27" s="83"/>
      <c r="BZ27" s="84"/>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82"/>
      <c r="BM28" s="83"/>
      <c r="BN28" s="83"/>
      <c r="BO28" s="83"/>
      <c r="BP28" s="83"/>
      <c r="BQ28" s="83"/>
      <c r="BR28" s="83"/>
      <c r="BS28" s="83"/>
      <c r="BT28" s="83"/>
      <c r="BU28" s="83"/>
      <c r="BV28" s="83"/>
      <c r="BW28" s="83"/>
      <c r="BX28" s="83"/>
      <c r="BY28" s="83"/>
      <c r="BZ28" s="84"/>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82"/>
      <c r="BM29" s="83"/>
      <c r="BN29" s="83"/>
      <c r="BO29" s="83"/>
      <c r="BP29" s="83"/>
      <c r="BQ29" s="83"/>
      <c r="BR29" s="83"/>
      <c r="BS29" s="83"/>
      <c r="BT29" s="83"/>
      <c r="BU29" s="83"/>
      <c r="BV29" s="83"/>
      <c r="BW29" s="83"/>
      <c r="BX29" s="83"/>
      <c r="BY29" s="83"/>
      <c r="BZ29" s="84"/>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82"/>
      <c r="BM30" s="83"/>
      <c r="BN30" s="83"/>
      <c r="BO30" s="83"/>
      <c r="BP30" s="83"/>
      <c r="BQ30" s="83"/>
      <c r="BR30" s="83"/>
      <c r="BS30" s="83"/>
      <c r="BT30" s="83"/>
      <c r="BU30" s="83"/>
      <c r="BV30" s="83"/>
      <c r="BW30" s="83"/>
      <c r="BX30" s="83"/>
      <c r="BY30" s="83"/>
      <c r="BZ30" s="84"/>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82"/>
      <c r="BM31" s="83"/>
      <c r="BN31" s="83"/>
      <c r="BO31" s="83"/>
      <c r="BP31" s="83"/>
      <c r="BQ31" s="83"/>
      <c r="BR31" s="83"/>
      <c r="BS31" s="83"/>
      <c r="BT31" s="83"/>
      <c r="BU31" s="83"/>
      <c r="BV31" s="83"/>
      <c r="BW31" s="83"/>
      <c r="BX31" s="83"/>
      <c r="BY31" s="83"/>
      <c r="BZ31" s="84"/>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82"/>
      <c r="BM32" s="83"/>
      <c r="BN32" s="83"/>
      <c r="BO32" s="83"/>
      <c r="BP32" s="83"/>
      <c r="BQ32" s="83"/>
      <c r="BR32" s="83"/>
      <c r="BS32" s="83"/>
      <c r="BT32" s="83"/>
      <c r="BU32" s="83"/>
      <c r="BV32" s="83"/>
      <c r="BW32" s="83"/>
      <c r="BX32" s="83"/>
      <c r="BY32" s="83"/>
      <c r="BZ32" s="84"/>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82"/>
      <c r="BM33" s="83"/>
      <c r="BN33" s="83"/>
      <c r="BO33" s="83"/>
      <c r="BP33" s="83"/>
      <c r="BQ33" s="83"/>
      <c r="BR33" s="83"/>
      <c r="BS33" s="83"/>
      <c r="BT33" s="83"/>
      <c r="BU33" s="83"/>
      <c r="BV33" s="83"/>
      <c r="BW33" s="83"/>
      <c r="BX33" s="83"/>
      <c r="BY33" s="83"/>
      <c r="BZ33" s="84"/>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82"/>
      <c r="BM34" s="83"/>
      <c r="BN34" s="83"/>
      <c r="BO34" s="83"/>
      <c r="BP34" s="83"/>
      <c r="BQ34" s="83"/>
      <c r="BR34" s="83"/>
      <c r="BS34" s="83"/>
      <c r="BT34" s="83"/>
      <c r="BU34" s="83"/>
      <c r="BV34" s="83"/>
      <c r="BW34" s="83"/>
      <c r="BX34" s="83"/>
      <c r="BY34" s="83"/>
      <c r="BZ34" s="84"/>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82"/>
      <c r="BM35" s="83"/>
      <c r="BN35" s="83"/>
      <c r="BO35" s="83"/>
      <c r="BP35" s="83"/>
      <c r="BQ35" s="83"/>
      <c r="BR35" s="83"/>
      <c r="BS35" s="83"/>
      <c r="BT35" s="83"/>
      <c r="BU35" s="83"/>
      <c r="BV35" s="83"/>
      <c r="BW35" s="83"/>
      <c r="BX35" s="83"/>
      <c r="BY35" s="83"/>
      <c r="BZ35" s="84"/>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82"/>
      <c r="BM36" s="83"/>
      <c r="BN36" s="83"/>
      <c r="BO36" s="83"/>
      <c r="BP36" s="83"/>
      <c r="BQ36" s="83"/>
      <c r="BR36" s="83"/>
      <c r="BS36" s="83"/>
      <c r="BT36" s="83"/>
      <c r="BU36" s="83"/>
      <c r="BV36" s="83"/>
      <c r="BW36" s="83"/>
      <c r="BX36" s="83"/>
      <c r="BY36" s="83"/>
      <c r="BZ36" s="84"/>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82"/>
      <c r="BM37" s="83"/>
      <c r="BN37" s="83"/>
      <c r="BO37" s="83"/>
      <c r="BP37" s="83"/>
      <c r="BQ37" s="83"/>
      <c r="BR37" s="83"/>
      <c r="BS37" s="83"/>
      <c r="BT37" s="83"/>
      <c r="BU37" s="83"/>
      <c r="BV37" s="83"/>
      <c r="BW37" s="83"/>
      <c r="BX37" s="83"/>
      <c r="BY37" s="83"/>
      <c r="BZ37" s="84"/>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82"/>
      <c r="BM38" s="83"/>
      <c r="BN38" s="83"/>
      <c r="BO38" s="83"/>
      <c r="BP38" s="83"/>
      <c r="BQ38" s="83"/>
      <c r="BR38" s="83"/>
      <c r="BS38" s="83"/>
      <c r="BT38" s="83"/>
      <c r="BU38" s="83"/>
      <c r="BV38" s="83"/>
      <c r="BW38" s="83"/>
      <c r="BX38" s="83"/>
      <c r="BY38" s="83"/>
      <c r="BZ38" s="84"/>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82"/>
      <c r="BM39" s="83"/>
      <c r="BN39" s="83"/>
      <c r="BO39" s="83"/>
      <c r="BP39" s="83"/>
      <c r="BQ39" s="83"/>
      <c r="BR39" s="83"/>
      <c r="BS39" s="83"/>
      <c r="BT39" s="83"/>
      <c r="BU39" s="83"/>
      <c r="BV39" s="83"/>
      <c r="BW39" s="83"/>
      <c r="BX39" s="83"/>
      <c r="BY39" s="83"/>
      <c r="BZ39" s="84"/>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82"/>
      <c r="BM40" s="83"/>
      <c r="BN40" s="83"/>
      <c r="BO40" s="83"/>
      <c r="BP40" s="83"/>
      <c r="BQ40" s="83"/>
      <c r="BR40" s="83"/>
      <c r="BS40" s="83"/>
      <c r="BT40" s="83"/>
      <c r="BU40" s="83"/>
      <c r="BV40" s="83"/>
      <c r="BW40" s="83"/>
      <c r="BX40" s="83"/>
      <c r="BY40" s="83"/>
      <c r="BZ40" s="84"/>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82"/>
      <c r="BM41" s="83"/>
      <c r="BN41" s="83"/>
      <c r="BO41" s="83"/>
      <c r="BP41" s="83"/>
      <c r="BQ41" s="83"/>
      <c r="BR41" s="83"/>
      <c r="BS41" s="83"/>
      <c r="BT41" s="83"/>
      <c r="BU41" s="83"/>
      <c r="BV41" s="83"/>
      <c r="BW41" s="83"/>
      <c r="BX41" s="83"/>
      <c r="BY41" s="83"/>
      <c r="BZ41" s="84"/>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82"/>
      <c r="BM42" s="83"/>
      <c r="BN42" s="83"/>
      <c r="BO42" s="83"/>
      <c r="BP42" s="83"/>
      <c r="BQ42" s="83"/>
      <c r="BR42" s="83"/>
      <c r="BS42" s="83"/>
      <c r="BT42" s="83"/>
      <c r="BU42" s="83"/>
      <c r="BV42" s="83"/>
      <c r="BW42" s="83"/>
      <c r="BX42" s="83"/>
      <c r="BY42" s="83"/>
      <c r="BZ42" s="84"/>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82"/>
      <c r="BM43" s="83"/>
      <c r="BN43" s="83"/>
      <c r="BO43" s="83"/>
      <c r="BP43" s="83"/>
      <c r="BQ43" s="83"/>
      <c r="BR43" s="83"/>
      <c r="BS43" s="83"/>
      <c r="BT43" s="83"/>
      <c r="BU43" s="83"/>
      <c r="BV43" s="83"/>
      <c r="BW43" s="83"/>
      <c r="BX43" s="83"/>
      <c r="BY43" s="83"/>
      <c r="BZ43" s="84"/>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82"/>
      <c r="BM44" s="83"/>
      <c r="BN44" s="83"/>
      <c r="BO44" s="83"/>
      <c r="BP44" s="83"/>
      <c r="BQ44" s="83"/>
      <c r="BR44" s="83"/>
      <c r="BS44" s="83"/>
      <c r="BT44" s="83"/>
      <c r="BU44" s="83"/>
      <c r="BV44" s="83"/>
      <c r="BW44" s="83"/>
      <c r="BX44" s="83"/>
      <c r="BY44" s="83"/>
      <c r="BZ44" s="8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7" t="s">
        <v>113</v>
      </c>
      <c r="BM47" s="58"/>
      <c r="BN47" s="58"/>
      <c r="BO47" s="58"/>
      <c r="BP47" s="58"/>
      <c r="BQ47" s="58"/>
      <c r="BR47" s="58"/>
      <c r="BS47" s="58"/>
      <c r="BT47" s="58"/>
      <c r="BU47" s="58"/>
      <c r="BV47" s="58"/>
      <c r="BW47" s="58"/>
      <c r="BX47" s="58"/>
      <c r="BY47" s="58"/>
      <c r="BZ47" s="59"/>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7"/>
      <c r="BM48" s="58"/>
      <c r="BN48" s="58"/>
      <c r="BO48" s="58"/>
      <c r="BP48" s="58"/>
      <c r="BQ48" s="58"/>
      <c r="BR48" s="58"/>
      <c r="BS48" s="58"/>
      <c r="BT48" s="58"/>
      <c r="BU48" s="58"/>
      <c r="BV48" s="58"/>
      <c r="BW48" s="58"/>
      <c r="BX48" s="58"/>
      <c r="BY48" s="58"/>
      <c r="BZ48" s="59"/>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7"/>
      <c r="BM49" s="58"/>
      <c r="BN49" s="58"/>
      <c r="BO49" s="58"/>
      <c r="BP49" s="58"/>
      <c r="BQ49" s="58"/>
      <c r="BR49" s="58"/>
      <c r="BS49" s="58"/>
      <c r="BT49" s="58"/>
      <c r="BU49" s="58"/>
      <c r="BV49" s="58"/>
      <c r="BW49" s="58"/>
      <c r="BX49" s="58"/>
      <c r="BY49" s="58"/>
      <c r="BZ49" s="59"/>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7"/>
      <c r="BM50" s="58"/>
      <c r="BN50" s="58"/>
      <c r="BO50" s="58"/>
      <c r="BP50" s="58"/>
      <c r="BQ50" s="58"/>
      <c r="BR50" s="58"/>
      <c r="BS50" s="58"/>
      <c r="BT50" s="58"/>
      <c r="BU50" s="58"/>
      <c r="BV50" s="58"/>
      <c r="BW50" s="58"/>
      <c r="BX50" s="58"/>
      <c r="BY50" s="58"/>
      <c r="BZ50" s="59"/>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7"/>
      <c r="BM51" s="58"/>
      <c r="BN51" s="58"/>
      <c r="BO51" s="58"/>
      <c r="BP51" s="58"/>
      <c r="BQ51" s="58"/>
      <c r="BR51" s="58"/>
      <c r="BS51" s="58"/>
      <c r="BT51" s="58"/>
      <c r="BU51" s="58"/>
      <c r="BV51" s="58"/>
      <c r="BW51" s="58"/>
      <c r="BX51" s="58"/>
      <c r="BY51" s="58"/>
      <c r="BZ51" s="59"/>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7"/>
      <c r="BM52" s="58"/>
      <c r="BN52" s="58"/>
      <c r="BO52" s="58"/>
      <c r="BP52" s="58"/>
      <c r="BQ52" s="58"/>
      <c r="BR52" s="58"/>
      <c r="BS52" s="58"/>
      <c r="BT52" s="58"/>
      <c r="BU52" s="58"/>
      <c r="BV52" s="58"/>
      <c r="BW52" s="58"/>
      <c r="BX52" s="58"/>
      <c r="BY52" s="58"/>
      <c r="BZ52" s="59"/>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7"/>
      <c r="BM53" s="58"/>
      <c r="BN53" s="58"/>
      <c r="BO53" s="58"/>
      <c r="BP53" s="58"/>
      <c r="BQ53" s="58"/>
      <c r="BR53" s="58"/>
      <c r="BS53" s="58"/>
      <c r="BT53" s="58"/>
      <c r="BU53" s="58"/>
      <c r="BV53" s="58"/>
      <c r="BW53" s="58"/>
      <c r="BX53" s="58"/>
      <c r="BY53" s="58"/>
      <c r="BZ53" s="59"/>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7"/>
      <c r="BM54" s="58"/>
      <c r="BN54" s="58"/>
      <c r="BO54" s="58"/>
      <c r="BP54" s="58"/>
      <c r="BQ54" s="58"/>
      <c r="BR54" s="58"/>
      <c r="BS54" s="58"/>
      <c r="BT54" s="58"/>
      <c r="BU54" s="58"/>
      <c r="BV54" s="58"/>
      <c r="BW54" s="58"/>
      <c r="BX54" s="58"/>
      <c r="BY54" s="58"/>
      <c r="BZ54" s="59"/>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7"/>
      <c r="BM55" s="58"/>
      <c r="BN55" s="58"/>
      <c r="BO55" s="58"/>
      <c r="BP55" s="58"/>
      <c r="BQ55" s="58"/>
      <c r="BR55" s="58"/>
      <c r="BS55" s="58"/>
      <c r="BT55" s="58"/>
      <c r="BU55" s="58"/>
      <c r="BV55" s="58"/>
      <c r="BW55" s="58"/>
      <c r="BX55" s="58"/>
      <c r="BY55" s="58"/>
      <c r="BZ55" s="59"/>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7"/>
      <c r="BM56" s="58"/>
      <c r="BN56" s="58"/>
      <c r="BO56" s="58"/>
      <c r="BP56" s="58"/>
      <c r="BQ56" s="58"/>
      <c r="BR56" s="58"/>
      <c r="BS56" s="58"/>
      <c r="BT56" s="58"/>
      <c r="BU56" s="58"/>
      <c r="BV56" s="58"/>
      <c r="BW56" s="58"/>
      <c r="BX56" s="58"/>
      <c r="BY56" s="58"/>
      <c r="BZ56" s="59"/>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7"/>
      <c r="BM57" s="58"/>
      <c r="BN57" s="58"/>
      <c r="BO57" s="58"/>
      <c r="BP57" s="58"/>
      <c r="BQ57" s="58"/>
      <c r="BR57" s="58"/>
      <c r="BS57" s="58"/>
      <c r="BT57" s="58"/>
      <c r="BU57" s="58"/>
      <c r="BV57" s="58"/>
      <c r="BW57" s="58"/>
      <c r="BX57" s="58"/>
      <c r="BY57" s="58"/>
      <c r="BZ57" s="59"/>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7"/>
      <c r="BM58" s="58"/>
      <c r="BN58" s="58"/>
      <c r="BO58" s="58"/>
      <c r="BP58" s="58"/>
      <c r="BQ58" s="58"/>
      <c r="BR58" s="58"/>
      <c r="BS58" s="58"/>
      <c r="BT58" s="58"/>
      <c r="BU58" s="58"/>
      <c r="BV58" s="58"/>
      <c r="BW58" s="58"/>
      <c r="BX58" s="58"/>
      <c r="BY58" s="58"/>
      <c r="BZ58" s="59"/>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7"/>
      <c r="BM59" s="58"/>
      <c r="BN59" s="58"/>
      <c r="BO59" s="58"/>
      <c r="BP59" s="58"/>
      <c r="BQ59" s="58"/>
      <c r="BR59" s="58"/>
      <c r="BS59" s="58"/>
      <c r="BT59" s="58"/>
      <c r="BU59" s="58"/>
      <c r="BV59" s="58"/>
      <c r="BW59" s="58"/>
      <c r="BX59" s="58"/>
      <c r="BY59" s="58"/>
      <c r="BZ59" s="59"/>
    </row>
    <row r="60" spans="1:78" ht="13.5" customHeight="1" x14ac:dyDescent="0.1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57"/>
      <c r="BM60" s="58"/>
      <c r="BN60" s="58"/>
      <c r="BO60" s="58"/>
      <c r="BP60" s="58"/>
      <c r="BQ60" s="58"/>
      <c r="BR60" s="58"/>
      <c r="BS60" s="58"/>
      <c r="BT60" s="58"/>
      <c r="BU60" s="58"/>
      <c r="BV60" s="58"/>
      <c r="BW60" s="58"/>
      <c r="BX60" s="58"/>
      <c r="BY60" s="58"/>
      <c r="BZ60" s="59"/>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57"/>
      <c r="BM61" s="58"/>
      <c r="BN61" s="58"/>
      <c r="BO61" s="58"/>
      <c r="BP61" s="58"/>
      <c r="BQ61" s="58"/>
      <c r="BR61" s="58"/>
      <c r="BS61" s="58"/>
      <c r="BT61" s="58"/>
      <c r="BU61" s="58"/>
      <c r="BV61" s="58"/>
      <c r="BW61" s="58"/>
      <c r="BX61" s="58"/>
      <c r="BY61" s="58"/>
      <c r="BZ61" s="59"/>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7"/>
      <c r="BM62" s="58"/>
      <c r="BN62" s="58"/>
      <c r="BO62" s="58"/>
      <c r="BP62" s="58"/>
      <c r="BQ62" s="58"/>
      <c r="BR62" s="58"/>
      <c r="BS62" s="58"/>
      <c r="BT62" s="58"/>
      <c r="BU62" s="58"/>
      <c r="BV62" s="58"/>
      <c r="BW62" s="58"/>
      <c r="BX62" s="58"/>
      <c r="BY62" s="58"/>
      <c r="BZ62" s="59"/>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7"/>
      <c r="BM63" s="58"/>
      <c r="BN63" s="58"/>
      <c r="BO63" s="58"/>
      <c r="BP63" s="58"/>
      <c r="BQ63" s="58"/>
      <c r="BR63" s="58"/>
      <c r="BS63" s="58"/>
      <c r="BT63" s="58"/>
      <c r="BU63" s="58"/>
      <c r="BV63" s="58"/>
      <c r="BW63" s="58"/>
      <c r="BX63" s="58"/>
      <c r="BY63" s="58"/>
      <c r="BZ63" s="59"/>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114</v>
      </c>
      <c r="BM66" s="58"/>
      <c r="BN66" s="58"/>
      <c r="BO66" s="58"/>
      <c r="BP66" s="58"/>
      <c r="BQ66" s="58"/>
      <c r="BR66" s="58"/>
      <c r="BS66" s="58"/>
      <c r="BT66" s="58"/>
      <c r="BU66" s="58"/>
      <c r="BV66" s="58"/>
      <c r="BW66" s="58"/>
      <c r="BX66" s="58"/>
      <c r="BY66" s="58"/>
      <c r="BZ66" s="5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6Z3gEsPm8fOdKOS/xkqhYHhCKjSCoutJOn45KMGvfxA3ZOW7KG3iZCH92ZUYt0wgORdU52pql3wrfDXK150Lew==" saltValue="xHjUdXqLajdYdYuHWZgvUw=="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6" t="s">
        <v>50</v>
      </c>
      <c r="I3" s="87"/>
      <c r="J3" s="87"/>
      <c r="K3" s="87"/>
      <c r="L3" s="87"/>
      <c r="M3" s="87"/>
      <c r="N3" s="87"/>
      <c r="O3" s="87"/>
      <c r="P3" s="87"/>
      <c r="Q3" s="87"/>
      <c r="R3" s="87"/>
      <c r="S3" s="87"/>
      <c r="T3" s="87"/>
      <c r="U3" s="87"/>
      <c r="V3" s="87"/>
      <c r="W3" s="88"/>
      <c r="X3" s="92" t="s">
        <v>51</v>
      </c>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c r="CA3" s="85"/>
      <c r="CB3" s="85"/>
      <c r="CC3" s="85"/>
      <c r="CD3" s="85"/>
      <c r="CE3" s="85"/>
      <c r="CF3" s="85"/>
      <c r="CG3" s="85"/>
      <c r="CH3" s="85"/>
      <c r="CI3" s="85"/>
      <c r="CJ3" s="85"/>
      <c r="CK3" s="85"/>
      <c r="CL3" s="85"/>
      <c r="CM3" s="85"/>
      <c r="CN3" s="85"/>
      <c r="CO3" s="85"/>
      <c r="CP3" s="85"/>
      <c r="CQ3" s="85"/>
      <c r="CR3" s="85"/>
      <c r="CS3" s="85"/>
      <c r="CT3" s="85"/>
      <c r="CU3" s="85"/>
      <c r="CV3" s="85"/>
      <c r="CW3" s="85"/>
      <c r="CX3" s="85"/>
      <c r="CY3" s="85"/>
      <c r="CZ3" s="85"/>
      <c r="DA3" s="85"/>
      <c r="DB3" s="85"/>
      <c r="DC3" s="85"/>
      <c r="DD3" s="85"/>
      <c r="DE3" s="85"/>
      <c r="DF3" s="85"/>
      <c r="DG3" s="85"/>
      <c r="DH3" s="85" t="s">
        <v>52</v>
      </c>
      <c r="DI3" s="85"/>
      <c r="DJ3" s="85"/>
      <c r="DK3" s="85"/>
      <c r="DL3" s="85"/>
      <c r="DM3" s="85"/>
      <c r="DN3" s="85"/>
      <c r="DO3" s="85"/>
      <c r="DP3" s="85"/>
      <c r="DQ3" s="85"/>
      <c r="DR3" s="85"/>
      <c r="DS3" s="85"/>
      <c r="DT3" s="85"/>
      <c r="DU3" s="85"/>
      <c r="DV3" s="85"/>
      <c r="DW3" s="85"/>
      <c r="DX3" s="85"/>
      <c r="DY3" s="85"/>
      <c r="DZ3" s="85"/>
      <c r="EA3" s="85"/>
      <c r="EB3" s="85"/>
      <c r="EC3" s="85"/>
      <c r="ED3" s="85"/>
      <c r="EE3" s="85"/>
      <c r="EF3" s="85"/>
      <c r="EG3" s="85"/>
      <c r="EH3" s="85"/>
      <c r="EI3" s="85"/>
      <c r="EJ3" s="85"/>
      <c r="EK3" s="85"/>
      <c r="EL3" s="85"/>
      <c r="EM3" s="85"/>
      <c r="EN3" s="85"/>
    </row>
    <row r="4" spans="1:144" x14ac:dyDescent="0.15">
      <c r="A4" s="15" t="s">
        <v>53</v>
      </c>
      <c r="B4" s="17"/>
      <c r="C4" s="17"/>
      <c r="D4" s="17"/>
      <c r="E4" s="17"/>
      <c r="F4" s="17"/>
      <c r="G4" s="17"/>
      <c r="H4" s="89"/>
      <c r="I4" s="90"/>
      <c r="J4" s="90"/>
      <c r="K4" s="90"/>
      <c r="L4" s="90"/>
      <c r="M4" s="90"/>
      <c r="N4" s="90"/>
      <c r="O4" s="90"/>
      <c r="P4" s="90"/>
      <c r="Q4" s="90"/>
      <c r="R4" s="90"/>
      <c r="S4" s="90"/>
      <c r="T4" s="90"/>
      <c r="U4" s="90"/>
      <c r="V4" s="90"/>
      <c r="W4" s="91"/>
      <c r="X4" s="85" t="s">
        <v>54</v>
      </c>
      <c r="Y4" s="85"/>
      <c r="Z4" s="85"/>
      <c r="AA4" s="85"/>
      <c r="AB4" s="85"/>
      <c r="AC4" s="85"/>
      <c r="AD4" s="85"/>
      <c r="AE4" s="85"/>
      <c r="AF4" s="85"/>
      <c r="AG4" s="85"/>
      <c r="AH4" s="85"/>
      <c r="AI4" s="85" t="s">
        <v>55</v>
      </c>
      <c r="AJ4" s="85"/>
      <c r="AK4" s="85"/>
      <c r="AL4" s="85"/>
      <c r="AM4" s="85"/>
      <c r="AN4" s="85"/>
      <c r="AO4" s="85"/>
      <c r="AP4" s="85"/>
      <c r="AQ4" s="85"/>
      <c r="AR4" s="85"/>
      <c r="AS4" s="85"/>
      <c r="AT4" s="85" t="s">
        <v>56</v>
      </c>
      <c r="AU4" s="85"/>
      <c r="AV4" s="85"/>
      <c r="AW4" s="85"/>
      <c r="AX4" s="85"/>
      <c r="AY4" s="85"/>
      <c r="AZ4" s="85"/>
      <c r="BA4" s="85"/>
      <c r="BB4" s="85"/>
      <c r="BC4" s="85"/>
      <c r="BD4" s="85"/>
      <c r="BE4" s="85" t="s">
        <v>57</v>
      </c>
      <c r="BF4" s="85"/>
      <c r="BG4" s="85"/>
      <c r="BH4" s="85"/>
      <c r="BI4" s="85"/>
      <c r="BJ4" s="85"/>
      <c r="BK4" s="85"/>
      <c r="BL4" s="85"/>
      <c r="BM4" s="85"/>
      <c r="BN4" s="85"/>
      <c r="BO4" s="85"/>
      <c r="BP4" s="85" t="s">
        <v>58</v>
      </c>
      <c r="BQ4" s="85"/>
      <c r="BR4" s="85"/>
      <c r="BS4" s="85"/>
      <c r="BT4" s="85"/>
      <c r="BU4" s="85"/>
      <c r="BV4" s="85"/>
      <c r="BW4" s="85"/>
      <c r="BX4" s="85"/>
      <c r="BY4" s="85"/>
      <c r="BZ4" s="85"/>
      <c r="CA4" s="85" t="s">
        <v>59</v>
      </c>
      <c r="CB4" s="85"/>
      <c r="CC4" s="85"/>
      <c r="CD4" s="85"/>
      <c r="CE4" s="85"/>
      <c r="CF4" s="85"/>
      <c r="CG4" s="85"/>
      <c r="CH4" s="85"/>
      <c r="CI4" s="85"/>
      <c r="CJ4" s="85"/>
      <c r="CK4" s="85"/>
      <c r="CL4" s="85" t="s">
        <v>60</v>
      </c>
      <c r="CM4" s="85"/>
      <c r="CN4" s="85"/>
      <c r="CO4" s="85"/>
      <c r="CP4" s="85"/>
      <c r="CQ4" s="85"/>
      <c r="CR4" s="85"/>
      <c r="CS4" s="85"/>
      <c r="CT4" s="85"/>
      <c r="CU4" s="85"/>
      <c r="CV4" s="85"/>
      <c r="CW4" s="85" t="s">
        <v>61</v>
      </c>
      <c r="CX4" s="85"/>
      <c r="CY4" s="85"/>
      <c r="CZ4" s="85"/>
      <c r="DA4" s="85"/>
      <c r="DB4" s="85"/>
      <c r="DC4" s="85"/>
      <c r="DD4" s="85"/>
      <c r="DE4" s="85"/>
      <c r="DF4" s="85"/>
      <c r="DG4" s="85"/>
      <c r="DH4" s="85" t="s">
        <v>62</v>
      </c>
      <c r="DI4" s="85"/>
      <c r="DJ4" s="85"/>
      <c r="DK4" s="85"/>
      <c r="DL4" s="85"/>
      <c r="DM4" s="85"/>
      <c r="DN4" s="85"/>
      <c r="DO4" s="85"/>
      <c r="DP4" s="85"/>
      <c r="DQ4" s="85"/>
      <c r="DR4" s="85"/>
      <c r="DS4" s="85" t="s">
        <v>63</v>
      </c>
      <c r="DT4" s="85"/>
      <c r="DU4" s="85"/>
      <c r="DV4" s="85"/>
      <c r="DW4" s="85"/>
      <c r="DX4" s="85"/>
      <c r="DY4" s="85"/>
      <c r="DZ4" s="85"/>
      <c r="EA4" s="85"/>
      <c r="EB4" s="85"/>
      <c r="EC4" s="85"/>
      <c r="ED4" s="85" t="s">
        <v>64</v>
      </c>
      <c r="EE4" s="85"/>
      <c r="EF4" s="85"/>
      <c r="EG4" s="85"/>
      <c r="EH4" s="85"/>
      <c r="EI4" s="85"/>
      <c r="EJ4" s="85"/>
      <c r="EK4" s="85"/>
      <c r="EL4" s="85"/>
      <c r="EM4" s="85"/>
      <c r="EN4" s="85"/>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2022</v>
      </c>
      <c r="C6" s="20">
        <f t="shared" ref="C6:W6" si="3">C7</f>
        <v>253847</v>
      </c>
      <c r="D6" s="20">
        <f t="shared" si="3"/>
        <v>46</v>
      </c>
      <c r="E6" s="20">
        <f t="shared" si="3"/>
        <v>1</v>
      </c>
      <c r="F6" s="20">
        <f t="shared" si="3"/>
        <v>0</v>
      </c>
      <c r="G6" s="20">
        <f t="shared" si="3"/>
        <v>1</v>
      </c>
      <c r="H6" s="20" t="str">
        <f t="shared" si="3"/>
        <v>滋賀県　竜王町</v>
      </c>
      <c r="I6" s="20" t="str">
        <f t="shared" si="3"/>
        <v>法適用</v>
      </c>
      <c r="J6" s="20" t="str">
        <f t="shared" si="3"/>
        <v>水道事業</v>
      </c>
      <c r="K6" s="20" t="str">
        <f t="shared" si="3"/>
        <v>末端給水事業</v>
      </c>
      <c r="L6" s="20" t="str">
        <f t="shared" si="3"/>
        <v>A7</v>
      </c>
      <c r="M6" s="20" t="str">
        <f t="shared" si="3"/>
        <v>非設置</v>
      </c>
      <c r="N6" s="21" t="str">
        <f t="shared" si="3"/>
        <v>-</v>
      </c>
      <c r="O6" s="21">
        <f t="shared" si="3"/>
        <v>60.44</v>
      </c>
      <c r="P6" s="21">
        <f t="shared" si="3"/>
        <v>96.63</v>
      </c>
      <c r="Q6" s="21">
        <f t="shared" si="3"/>
        <v>3190</v>
      </c>
      <c r="R6" s="21">
        <f t="shared" si="3"/>
        <v>11543</v>
      </c>
      <c r="S6" s="21">
        <f t="shared" si="3"/>
        <v>44.55</v>
      </c>
      <c r="T6" s="21">
        <f t="shared" si="3"/>
        <v>259.10000000000002</v>
      </c>
      <c r="U6" s="21">
        <f t="shared" si="3"/>
        <v>11132</v>
      </c>
      <c r="V6" s="21">
        <f t="shared" si="3"/>
        <v>28.63</v>
      </c>
      <c r="W6" s="21">
        <f t="shared" si="3"/>
        <v>388.82</v>
      </c>
      <c r="X6" s="22">
        <f>IF(X7="",NA(),X7)</f>
        <v>104.87</v>
      </c>
      <c r="Y6" s="22">
        <f t="shared" ref="Y6:AG6" si="4">IF(Y7="",NA(),Y7)</f>
        <v>107.45</v>
      </c>
      <c r="Z6" s="22">
        <f t="shared" si="4"/>
        <v>110.24</v>
      </c>
      <c r="AA6" s="22">
        <f t="shared" si="4"/>
        <v>113.84</v>
      </c>
      <c r="AB6" s="22">
        <f t="shared" si="4"/>
        <v>111.02</v>
      </c>
      <c r="AC6" s="22">
        <f t="shared" si="4"/>
        <v>108.76</v>
      </c>
      <c r="AD6" s="22">
        <f t="shared" si="4"/>
        <v>108.46</v>
      </c>
      <c r="AE6" s="22">
        <f t="shared" si="4"/>
        <v>109.02</v>
      </c>
      <c r="AF6" s="22">
        <f t="shared" si="4"/>
        <v>107.81</v>
      </c>
      <c r="AG6" s="22">
        <f t="shared" si="4"/>
        <v>107.21</v>
      </c>
      <c r="AH6" s="21" t="str">
        <f>IF(AH7="","",IF(AH7="-","【-】","【"&amp;SUBSTITUTE(TEXT(AH7,"#,##0.00"),"-","△")&amp;"】"))</f>
        <v>【108.70】</v>
      </c>
      <c r="AI6" s="21">
        <f>IF(AI7="",NA(),AI7)</f>
        <v>0</v>
      </c>
      <c r="AJ6" s="21">
        <f t="shared" ref="AJ6:AR6" si="5">IF(AJ7="",NA(),AJ7)</f>
        <v>0</v>
      </c>
      <c r="AK6" s="21">
        <f t="shared" si="5"/>
        <v>0</v>
      </c>
      <c r="AL6" s="21">
        <f t="shared" si="5"/>
        <v>0</v>
      </c>
      <c r="AM6" s="21">
        <f t="shared" si="5"/>
        <v>0</v>
      </c>
      <c r="AN6" s="22">
        <f t="shared" si="5"/>
        <v>7.48</v>
      </c>
      <c r="AO6" s="22">
        <f t="shared" si="5"/>
        <v>11.94</v>
      </c>
      <c r="AP6" s="22">
        <f t="shared" si="5"/>
        <v>11</v>
      </c>
      <c r="AQ6" s="22">
        <f t="shared" si="5"/>
        <v>8.86</v>
      </c>
      <c r="AR6" s="22">
        <f t="shared" si="5"/>
        <v>7.65</v>
      </c>
      <c r="AS6" s="21" t="str">
        <f>IF(AS7="","",IF(AS7="-","【-】","【"&amp;SUBSTITUTE(TEXT(AS7,"#,##0.00"),"-","△")&amp;"】"))</f>
        <v>【1.34】</v>
      </c>
      <c r="AT6" s="22">
        <f>IF(AT7="",NA(),AT7)</f>
        <v>374.29</v>
      </c>
      <c r="AU6" s="22">
        <f t="shared" ref="AU6:BC6" si="6">IF(AU7="",NA(),AU7)</f>
        <v>436.8</v>
      </c>
      <c r="AV6" s="22">
        <f t="shared" si="6"/>
        <v>374.96</v>
      </c>
      <c r="AW6" s="22">
        <f t="shared" si="6"/>
        <v>449.63</v>
      </c>
      <c r="AX6" s="22">
        <f t="shared" si="6"/>
        <v>454.75</v>
      </c>
      <c r="AY6" s="22">
        <f t="shared" si="6"/>
        <v>359.7</v>
      </c>
      <c r="AZ6" s="22">
        <f t="shared" si="6"/>
        <v>362.93</v>
      </c>
      <c r="BA6" s="22">
        <f t="shared" si="6"/>
        <v>371.81</v>
      </c>
      <c r="BB6" s="22">
        <f t="shared" si="6"/>
        <v>384.23</v>
      </c>
      <c r="BC6" s="22">
        <f t="shared" si="6"/>
        <v>364.3</v>
      </c>
      <c r="BD6" s="21" t="str">
        <f>IF(BD7="","",IF(BD7="-","【-】","【"&amp;SUBSTITUTE(TEXT(BD7,"#,##0.00"),"-","△")&amp;"】"))</f>
        <v>【252.29】</v>
      </c>
      <c r="BE6" s="22">
        <f>IF(BE7="",NA(),BE7)</f>
        <v>335.22</v>
      </c>
      <c r="BF6" s="22">
        <f t="shared" ref="BF6:BN6" si="7">IF(BF7="",NA(),BF7)</f>
        <v>340.56</v>
      </c>
      <c r="BG6" s="22">
        <f t="shared" si="7"/>
        <v>361</v>
      </c>
      <c r="BH6" s="22">
        <f t="shared" si="7"/>
        <v>374.65</v>
      </c>
      <c r="BI6" s="22">
        <f t="shared" si="7"/>
        <v>390.99</v>
      </c>
      <c r="BJ6" s="22">
        <f t="shared" si="7"/>
        <v>447.01</v>
      </c>
      <c r="BK6" s="22">
        <f t="shared" si="7"/>
        <v>439.05</v>
      </c>
      <c r="BL6" s="22">
        <f t="shared" si="7"/>
        <v>465.85</v>
      </c>
      <c r="BM6" s="22">
        <f t="shared" si="7"/>
        <v>439.43</v>
      </c>
      <c r="BN6" s="22">
        <f t="shared" si="7"/>
        <v>438.41</v>
      </c>
      <c r="BO6" s="21" t="str">
        <f>IF(BO7="","",IF(BO7="-","【-】","【"&amp;SUBSTITUTE(TEXT(BO7,"#,##0.00"),"-","△")&amp;"】"))</f>
        <v>【268.07】</v>
      </c>
      <c r="BP6" s="22">
        <f>IF(BP7="",NA(),BP7)</f>
        <v>92.81</v>
      </c>
      <c r="BQ6" s="22">
        <f t="shared" ref="BQ6:BY6" si="8">IF(BQ7="",NA(),BQ7)</f>
        <v>96.18</v>
      </c>
      <c r="BR6" s="22">
        <f t="shared" si="8"/>
        <v>97.65</v>
      </c>
      <c r="BS6" s="22">
        <f t="shared" si="8"/>
        <v>101.19</v>
      </c>
      <c r="BT6" s="22">
        <f t="shared" si="8"/>
        <v>97.99</v>
      </c>
      <c r="BU6" s="22">
        <f t="shared" si="8"/>
        <v>95.81</v>
      </c>
      <c r="BV6" s="22">
        <f t="shared" si="8"/>
        <v>95.26</v>
      </c>
      <c r="BW6" s="22">
        <f t="shared" si="8"/>
        <v>92.39</v>
      </c>
      <c r="BX6" s="22">
        <f t="shared" si="8"/>
        <v>94.41</v>
      </c>
      <c r="BY6" s="22">
        <f t="shared" si="8"/>
        <v>90.96</v>
      </c>
      <c r="BZ6" s="21" t="str">
        <f>IF(BZ7="","",IF(BZ7="-","【-】","【"&amp;SUBSTITUTE(TEXT(BZ7,"#,##0.00"),"-","△")&amp;"】"))</f>
        <v>【97.47】</v>
      </c>
      <c r="CA6" s="22">
        <f>IF(CA7="",NA(),CA7)</f>
        <v>199.18</v>
      </c>
      <c r="CB6" s="22">
        <f t="shared" ref="CB6:CJ6" si="9">IF(CB7="",NA(),CB7)</f>
        <v>193.65</v>
      </c>
      <c r="CC6" s="22">
        <f t="shared" si="9"/>
        <v>191.4</v>
      </c>
      <c r="CD6" s="22">
        <f t="shared" si="9"/>
        <v>185.06</v>
      </c>
      <c r="CE6" s="22">
        <f t="shared" si="9"/>
        <v>190.78</v>
      </c>
      <c r="CF6" s="22">
        <f t="shared" si="9"/>
        <v>189.58</v>
      </c>
      <c r="CG6" s="22">
        <f t="shared" si="9"/>
        <v>192.82</v>
      </c>
      <c r="CH6" s="22">
        <f t="shared" si="9"/>
        <v>192.98</v>
      </c>
      <c r="CI6" s="22">
        <f t="shared" si="9"/>
        <v>192.13</v>
      </c>
      <c r="CJ6" s="22">
        <f t="shared" si="9"/>
        <v>197.04</v>
      </c>
      <c r="CK6" s="21" t="str">
        <f>IF(CK7="","",IF(CK7="-","【-】","【"&amp;SUBSTITUTE(TEXT(CK7,"#,##0.00"),"-","△")&amp;"】"))</f>
        <v>【174.75】</v>
      </c>
      <c r="CL6" s="22">
        <f>IF(CL7="",NA(),CL7)</f>
        <v>52.2</v>
      </c>
      <c r="CM6" s="22">
        <f t="shared" ref="CM6:CU6" si="10">IF(CM7="",NA(),CM7)</f>
        <v>51.12</v>
      </c>
      <c r="CN6" s="22">
        <f t="shared" si="10"/>
        <v>50.75</v>
      </c>
      <c r="CO6" s="22">
        <f t="shared" si="10"/>
        <v>50.17</v>
      </c>
      <c r="CP6" s="22">
        <f t="shared" si="10"/>
        <v>49.33</v>
      </c>
      <c r="CQ6" s="22">
        <f t="shared" si="10"/>
        <v>55.22</v>
      </c>
      <c r="CR6" s="22">
        <f t="shared" si="10"/>
        <v>54.05</v>
      </c>
      <c r="CS6" s="22">
        <f t="shared" si="10"/>
        <v>54.43</v>
      </c>
      <c r="CT6" s="22">
        <f t="shared" si="10"/>
        <v>53.87</v>
      </c>
      <c r="CU6" s="22">
        <f t="shared" si="10"/>
        <v>54.49</v>
      </c>
      <c r="CV6" s="21" t="str">
        <f>IF(CV7="","",IF(CV7="-","【-】","【"&amp;SUBSTITUTE(TEXT(CV7,"#,##0.00"),"-","△")&amp;"】"))</f>
        <v>【59.97】</v>
      </c>
      <c r="CW6" s="22">
        <f>IF(CW7="",NA(),CW7)</f>
        <v>90.88</v>
      </c>
      <c r="CX6" s="22">
        <f t="shared" ref="CX6:DF6" si="11">IF(CX7="",NA(),CX7)</f>
        <v>92.12</v>
      </c>
      <c r="CY6" s="22">
        <f t="shared" si="11"/>
        <v>91.36</v>
      </c>
      <c r="CZ6" s="22">
        <f t="shared" si="11"/>
        <v>92.75</v>
      </c>
      <c r="DA6" s="22">
        <f t="shared" si="11"/>
        <v>93.58</v>
      </c>
      <c r="DB6" s="22">
        <f t="shared" si="11"/>
        <v>80.930000000000007</v>
      </c>
      <c r="DC6" s="22">
        <f t="shared" si="11"/>
        <v>80.510000000000005</v>
      </c>
      <c r="DD6" s="22">
        <f t="shared" si="11"/>
        <v>79.44</v>
      </c>
      <c r="DE6" s="22">
        <f t="shared" si="11"/>
        <v>79.489999999999995</v>
      </c>
      <c r="DF6" s="22">
        <f t="shared" si="11"/>
        <v>78.8</v>
      </c>
      <c r="DG6" s="21" t="str">
        <f>IF(DG7="","",IF(DG7="-","【-】","【"&amp;SUBSTITUTE(TEXT(DG7,"#,##0.00"),"-","△")&amp;"】"))</f>
        <v>【89.76】</v>
      </c>
      <c r="DH6" s="22">
        <f>IF(DH7="",NA(),DH7)</f>
        <v>45.9</v>
      </c>
      <c r="DI6" s="22">
        <f t="shared" ref="DI6:DQ6" si="12">IF(DI7="",NA(),DI7)</f>
        <v>47</v>
      </c>
      <c r="DJ6" s="22">
        <f t="shared" si="12"/>
        <v>46.96</v>
      </c>
      <c r="DK6" s="22">
        <f t="shared" si="12"/>
        <v>46.99</v>
      </c>
      <c r="DL6" s="22">
        <f t="shared" si="12"/>
        <v>46.63</v>
      </c>
      <c r="DM6" s="22">
        <f t="shared" si="12"/>
        <v>47.97</v>
      </c>
      <c r="DN6" s="22">
        <f t="shared" si="12"/>
        <v>49.12</v>
      </c>
      <c r="DO6" s="22">
        <f t="shared" si="12"/>
        <v>49.39</v>
      </c>
      <c r="DP6" s="22">
        <f t="shared" si="12"/>
        <v>50.75</v>
      </c>
      <c r="DQ6" s="22">
        <f t="shared" si="12"/>
        <v>51.72</v>
      </c>
      <c r="DR6" s="21" t="str">
        <f>IF(DR7="","",IF(DR7="-","【-】","【"&amp;SUBSTITUTE(TEXT(DR7,"#,##0.00"),"-","△")&amp;"】"))</f>
        <v>【51.51】</v>
      </c>
      <c r="DS6" s="21">
        <f>IF(DS7="",NA(),DS7)</f>
        <v>0</v>
      </c>
      <c r="DT6" s="22">
        <f t="shared" ref="DT6:EB6" si="13">IF(DT7="",NA(),DT7)</f>
        <v>17.489999999999998</v>
      </c>
      <c r="DU6" s="22">
        <f t="shared" si="13"/>
        <v>18.739999999999998</v>
      </c>
      <c r="DV6" s="22">
        <f t="shared" si="13"/>
        <v>19.86</v>
      </c>
      <c r="DW6" s="22">
        <f t="shared" si="13"/>
        <v>19.829999999999998</v>
      </c>
      <c r="DX6" s="22">
        <f t="shared" si="13"/>
        <v>15.33</v>
      </c>
      <c r="DY6" s="22">
        <f t="shared" si="13"/>
        <v>16.760000000000002</v>
      </c>
      <c r="DZ6" s="22">
        <f t="shared" si="13"/>
        <v>18.57</v>
      </c>
      <c r="EA6" s="22">
        <f t="shared" si="13"/>
        <v>21.14</v>
      </c>
      <c r="EB6" s="22">
        <f t="shared" si="13"/>
        <v>22.12</v>
      </c>
      <c r="EC6" s="21" t="str">
        <f>IF(EC7="","",IF(EC7="-","【-】","【"&amp;SUBSTITUTE(TEXT(EC7,"#,##0.00"),"-","△")&amp;"】"))</f>
        <v>【23.75】</v>
      </c>
      <c r="ED6" s="22">
        <f>IF(ED7="",NA(),ED7)</f>
        <v>1.03</v>
      </c>
      <c r="EE6" s="22">
        <f t="shared" ref="EE6:EM6" si="14">IF(EE7="",NA(),EE7)</f>
        <v>0.05</v>
      </c>
      <c r="EF6" s="22">
        <f t="shared" si="14"/>
        <v>0.57999999999999996</v>
      </c>
      <c r="EG6" s="22">
        <f t="shared" si="14"/>
        <v>0.47</v>
      </c>
      <c r="EH6" s="22">
        <f t="shared" si="14"/>
        <v>0.44</v>
      </c>
      <c r="EI6" s="22">
        <f t="shared" si="14"/>
        <v>0.43</v>
      </c>
      <c r="EJ6" s="22">
        <f t="shared" si="14"/>
        <v>0.42</v>
      </c>
      <c r="EK6" s="22">
        <f t="shared" si="14"/>
        <v>0.44</v>
      </c>
      <c r="EL6" s="22">
        <f t="shared" si="14"/>
        <v>0.5</v>
      </c>
      <c r="EM6" s="22">
        <f t="shared" si="14"/>
        <v>0.4</v>
      </c>
      <c r="EN6" s="21" t="str">
        <f>IF(EN7="","",IF(EN7="-","【-】","【"&amp;SUBSTITUTE(TEXT(EN7,"#,##0.00"),"-","△")&amp;"】"))</f>
        <v>【0.67】</v>
      </c>
    </row>
    <row r="7" spans="1:144" s="23" customFormat="1" x14ac:dyDescent="0.15">
      <c r="A7" s="15"/>
      <c r="B7" s="24">
        <v>2022</v>
      </c>
      <c r="C7" s="24">
        <v>253847</v>
      </c>
      <c r="D7" s="24">
        <v>46</v>
      </c>
      <c r="E7" s="24">
        <v>1</v>
      </c>
      <c r="F7" s="24">
        <v>0</v>
      </c>
      <c r="G7" s="24">
        <v>1</v>
      </c>
      <c r="H7" s="24" t="s">
        <v>93</v>
      </c>
      <c r="I7" s="24" t="s">
        <v>94</v>
      </c>
      <c r="J7" s="24" t="s">
        <v>95</v>
      </c>
      <c r="K7" s="24" t="s">
        <v>96</v>
      </c>
      <c r="L7" s="24" t="s">
        <v>97</v>
      </c>
      <c r="M7" s="24" t="s">
        <v>98</v>
      </c>
      <c r="N7" s="25" t="s">
        <v>99</v>
      </c>
      <c r="O7" s="25">
        <v>60.44</v>
      </c>
      <c r="P7" s="25">
        <v>96.63</v>
      </c>
      <c r="Q7" s="25">
        <v>3190</v>
      </c>
      <c r="R7" s="25">
        <v>11543</v>
      </c>
      <c r="S7" s="25">
        <v>44.55</v>
      </c>
      <c r="T7" s="25">
        <v>259.10000000000002</v>
      </c>
      <c r="U7" s="25">
        <v>11132</v>
      </c>
      <c r="V7" s="25">
        <v>28.63</v>
      </c>
      <c r="W7" s="25">
        <v>388.82</v>
      </c>
      <c r="X7" s="25">
        <v>104.87</v>
      </c>
      <c r="Y7" s="25">
        <v>107.45</v>
      </c>
      <c r="Z7" s="25">
        <v>110.24</v>
      </c>
      <c r="AA7" s="25">
        <v>113.84</v>
      </c>
      <c r="AB7" s="25">
        <v>111.02</v>
      </c>
      <c r="AC7" s="25">
        <v>108.76</v>
      </c>
      <c r="AD7" s="25">
        <v>108.46</v>
      </c>
      <c r="AE7" s="25">
        <v>109.02</v>
      </c>
      <c r="AF7" s="25">
        <v>107.81</v>
      </c>
      <c r="AG7" s="25">
        <v>107.21</v>
      </c>
      <c r="AH7" s="25">
        <v>108.7</v>
      </c>
      <c r="AI7" s="25">
        <v>0</v>
      </c>
      <c r="AJ7" s="25">
        <v>0</v>
      </c>
      <c r="AK7" s="25">
        <v>0</v>
      </c>
      <c r="AL7" s="25">
        <v>0</v>
      </c>
      <c r="AM7" s="25">
        <v>0</v>
      </c>
      <c r="AN7" s="25">
        <v>7.48</v>
      </c>
      <c r="AO7" s="25">
        <v>11.94</v>
      </c>
      <c r="AP7" s="25">
        <v>11</v>
      </c>
      <c r="AQ7" s="25">
        <v>8.86</v>
      </c>
      <c r="AR7" s="25">
        <v>7.65</v>
      </c>
      <c r="AS7" s="25">
        <v>1.34</v>
      </c>
      <c r="AT7" s="25">
        <v>374.29</v>
      </c>
      <c r="AU7" s="25">
        <v>436.8</v>
      </c>
      <c r="AV7" s="25">
        <v>374.96</v>
      </c>
      <c r="AW7" s="25">
        <v>449.63</v>
      </c>
      <c r="AX7" s="25">
        <v>454.75</v>
      </c>
      <c r="AY7" s="25">
        <v>359.7</v>
      </c>
      <c r="AZ7" s="25">
        <v>362.93</v>
      </c>
      <c r="BA7" s="25">
        <v>371.81</v>
      </c>
      <c r="BB7" s="25">
        <v>384.23</v>
      </c>
      <c r="BC7" s="25">
        <v>364.3</v>
      </c>
      <c r="BD7" s="25">
        <v>252.29</v>
      </c>
      <c r="BE7" s="25">
        <v>335.22</v>
      </c>
      <c r="BF7" s="25">
        <v>340.56</v>
      </c>
      <c r="BG7" s="25">
        <v>361</v>
      </c>
      <c r="BH7" s="25">
        <v>374.65</v>
      </c>
      <c r="BI7" s="25">
        <v>390.99</v>
      </c>
      <c r="BJ7" s="25">
        <v>447.01</v>
      </c>
      <c r="BK7" s="25">
        <v>439.05</v>
      </c>
      <c r="BL7" s="25">
        <v>465.85</v>
      </c>
      <c r="BM7" s="25">
        <v>439.43</v>
      </c>
      <c r="BN7" s="25">
        <v>438.41</v>
      </c>
      <c r="BO7" s="25">
        <v>268.07</v>
      </c>
      <c r="BP7" s="25">
        <v>92.81</v>
      </c>
      <c r="BQ7" s="25">
        <v>96.18</v>
      </c>
      <c r="BR7" s="25">
        <v>97.65</v>
      </c>
      <c r="BS7" s="25">
        <v>101.19</v>
      </c>
      <c r="BT7" s="25">
        <v>97.99</v>
      </c>
      <c r="BU7" s="25">
        <v>95.81</v>
      </c>
      <c r="BV7" s="25">
        <v>95.26</v>
      </c>
      <c r="BW7" s="25">
        <v>92.39</v>
      </c>
      <c r="BX7" s="25">
        <v>94.41</v>
      </c>
      <c r="BY7" s="25">
        <v>90.96</v>
      </c>
      <c r="BZ7" s="25">
        <v>97.47</v>
      </c>
      <c r="CA7" s="25">
        <v>199.18</v>
      </c>
      <c r="CB7" s="25">
        <v>193.65</v>
      </c>
      <c r="CC7" s="25">
        <v>191.4</v>
      </c>
      <c r="CD7" s="25">
        <v>185.06</v>
      </c>
      <c r="CE7" s="25">
        <v>190.78</v>
      </c>
      <c r="CF7" s="25">
        <v>189.58</v>
      </c>
      <c r="CG7" s="25">
        <v>192.82</v>
      </c>
      <c r="CH7" s="25">
        <v>192.98</v>
      </c>
      <c r="CI7" s="25">
        <v>192.13</v>
      </c>
      <c r="CJ7" s="25">
        <v>197.04</v>
      </c>
      <c r="CK7" s="25">
        <v>174.75</v>
      </c>
      <c r="CL7" s="25">
        <v>52.2</v>
      </c>
      <c r="CM7" s="25">
        <v>51.12</v>
      </c>
      <c r="CN7" s="25">
        <v>50.75</v>
      </c>
      <c r="CO7" s="25">
        <v>50.17</v>
      </c>
      <c r="CP7" s="25">
        <v>49.33</v>
      </c>
      <c r="CQ7" s="25">
        <v>55.22</v>
      </c>
      <c r="CR7" s="25">
        <v>54.05</v>
      </c>
      <c r="CS7" s="25">
        <v>54.43</v>
      </c>
      <c r="CT7" s="25">
        <v>53.87</v>
      </c>
      <c r="CU7" s="25">
        <v>54.49</v>
      </c>
      <c r="CV7" s="25">
        <v>59.97</v>
      </c>
      <c r="CW7" s="25">
        <v>90.88</v>
      </c>
      <c r="CX7" s="25">
        <v>92.12</v>
      </c>
      <c r="CY7" s="25">
        <v>91.36</v>
      </c>
      <c r="CZ7" s="25">
        <v>92.75</v>
      </c>
      <c r="DA7" s="25">
        <v>93.58</v>
      </c>
      <c r="DB7" s="25">
        <v>80.930000000000007</v>
      </c>
      <c r="DC7" s="25">
        <v>80.510000000000005</v>
      </c>
      <c r="DD7" s="25">
        <v>79.44</v>
      </c>
      <c r="DE7" s="25">
        <v>79.489999999999995</v>
      </c>
      <c r="DF7" s="25">
        <v>78.8</v>
      </c>
      <c r="DG7" s="25">
        <v>89.76</v>
      </c>
      <c r="DH7" s="25">
        <v>45.9</v>
      </c>
      <c r="DI7" s="25">
        <v>47</v>
      </c>
      <c r="DJ7" s="25">
        <v>46.96</v>
      </c>
      <c r="DK7" s="25">
        <v>46.99</v>
      </c>
      <c r="DL7" s="25">
        <v>46.63</v>
      </c>
      <c r="DM7" s="25">
        <v>47.97</v>
      </c>
      <c r="DN7" s="25">
        <v>49.12</v>
      </c>
      <c r="DO7" s="25">
        <v>49.39</v>
      </c>
      <c r="DP7" s="25">
        <v>50.75</v>
      </c>
      <c r="DQ7" s="25">
        <v>51.72</v>
      </c>
      <c r="DR7" s="25">
        <v>51.51</v>
      </c>
      <c r="DS7" s="25">
        <v>0</v>
      </c>
      <c r="DT7" s="25">
        <v>17.489999999999998</v>
      </c>
      <c r="DU7" s="25">
        <v>18.739999999999998</v>
      </c>
      <c r="DV7" s="25">
        <v>19.86</v>
      </c>
      <c r="DW7" s="25">
        <v>19.829999999999998</v>
      </c>
      <c r="DX7" s="25">
        <v>15.33</v>
      </c>
      <c r="DY7" s="25">
        <v>16.760000000000002</v>
      </c>
      <c r="DZ7" s="25">
        <v>18.57</v>
      </c>
      <c r="EA7" s="25">
        <v>21.14</v>
      </c>
      <c r="EB7" s="25">
        <v>22.12</v>
      </c>
      <c r="EC7" s="25">
        <v>23.75</v>
      </c>
      <c r="ED7" s="25">
        <v>1.03</v>
      </c>
      <c r="EE7" s="25">
        <v>0.05</v>
      </c>
      <c r="EF7" s="25">
        <v>0.57999999999999996</v>
      </c>
      <c r="EG7" s="25">
        <v>0.47</v>
      </c>
      <c r="EH7" s="25">
        <v>0.44</v>
      </c>
      <c r="EI7" s="25">
        <v>0.43</v>
      </c>
      <c r="EJ7" s="25">
        <v>0.42</v>
      </c>
      <c r="EK7" s="25">
        <v>0.44</v>
      </c>
      <c r="EL7" s="25">
        <v>0.5</v>
      </c>
      <c r="EM7" s="25">
        <v>0.4</v>
      </c>
      <c r="EN7" s="25">
        <v>0.67</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15">
      <c r="B11">
        <v>4</v>
      </c>
      <c r="C11">
        <v>3</v>
      </c>
      <c r="D11">
        <v>2</v>
      </c>
      <c r="E11">
        <v>1</v>
      </c>
      <c r="F11">
        <v>0</v>
      </c>
      <c r="G11" t="s">
        <v>105</v>
      </c>
    </row>
    <row r="12" spans="1:144" x14ac:dyDescent="0.15">
      <c r="B12">
        <v>1</v>
      </c>
      <c r="C12">
        <v>1</v>
      </c>
      <c r="D12">
        <v>2</v>
      </c>
      <c r="E12">
        <v>3</v>
      </c>
      <c r="F12">
        <v>4</v>
      </c>
      <c r="G12" t="s">
        <v>106</v>
      </c>
    </row>
    <row r="13" spans="1:144" x14ac:dyDescent="0.15">
      <c r="B13" t="s">
        <v>107</v>
      </c>
      <c r="C13" t="s">
        <v>108</v>
      </c>
      <c r="D13" t="s">
        <v>109</v>
      </c>
      <c r="E13" t="s">
        <v>110</v>
      </c>
      <c r="F13" t="s">
        <v>110</v>
      </c>
      <c r="G13" t="s">
        <v>111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竜王町役場</cp:lastModifiedBy>
  <cp:lastPrinted>2024-02-08T06:55:22Z</cp:lastPrinted>
  <dcterms:created xsi:type="dcterms:W3CDTF">2023-12-05T00:56:35Z</dcterms:created>
  <dcterms:modified xsi:type="dcterms:W3CDTF">2024-02-08T06:55:24Z</dcterms:modified>
  <cp:category/>
</cp:coreProperties>
</file>