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10"/>
  </bookViews>
  <sheets>
    <sheet name="様式２a（R4.8.1以降に仕入れたキットのみの場合）" sheetId="1" r:id="rId1"/>
    <sheet name="【記入例】様式２a" sheetId="8" r:id="rId2"/>
    <sheet name="様式２b（R4.7.31以前に仕入れたキットありの場合）" sheetId="7" r:id="rId3"/>
    <sheet name="【記入例】様式２b" sheetId="9" r:id="rId4"/>
  </sheets>
  <definedNames>
    <definedName name="_xlnm.Print_Area" localSheetId="1">【記入例】様式２a!$A$1:$DZ$56</definedName>
    <definedName name="_xlnm.Print_Area" localSheetId="3">【記入例】様式２b!$A$1:$EY$73</definedName>
    <definedName name="_xlnm.Print_Area" localSheetId="0">'様式２a（R4.8.1以降に仕入れたキットのみの場合）'!$A$1:$DZ$56</definedName>
    <definedName name="_xlnm.Print_Area" localSheetId="2">'様式２b（R4.7.31以前に仕入れたキットありの場合）'!$A$1:$EY$73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32" i="7" l="1"/>
  <c r="AQ50" i="7"/>
  <c r="AQ54" i="7"/>
  <c r="AQ32" i="7"/>
  <c r="AQ45" i="7"/>
  <c r="AQ41" i="7"/>
  <c r="AX85" i="7" l="1"/>
  <c r="BA85" i="7"/>
  <c r="BY180" i="9" l="1"/>
  <c r="M180" i="9"/>
  <c r="BY178" i="9"/>
  <c r="M178" i="9"/>
  <c r="DE153" i="9"/>
  <c r="CT153" i="9"/>
  <c r="AS153" i="9"/>
  <c r="AH153" i="9"/>
  <c r="BA153" i="9" s="1"/>
  <c r="CW152" i="9"/>
  <c r="AK152" i="9"/>
  <c r="DE150" i="9"/>
  <c r="CT150" i="9"/>
  <c r="DM150" i="9" s="1"/>
  <c r="AS150" i="9"/>
  <c r="AH150" i="9"/>
  <c r="BA150" i="9" s="1"/>
  <c r="CW149" i="9"/>
  <c r="AK149" i="9"/>
  <c r="DE147" i="9"/>
  <c r="CT147" i="9"/>
  <c r="DM147" i="9" s="1"/>
  <c r="AS147" i="9"/>
  <c r="AH147" i="9"/>
  <c r="BA147" i="9" s="1"/>
  <c r="CW146" i="9"/>
  <c r="AK146" i="9"/>
  <c r="DE144" i="9"/>
  <c r="CT144" i="9"/>
  <c r="AS144" i="9"/>
  <c r="AH144" i="9"/>
  <c r="BA144" i="9" s="1"/>
  <c r="CW143" i="9"/>
  <c r="AK143" i="9"/>
  <c r="DE141" i="9"/>
  <c r="CT141" i="9"/>
  <c r="DM141" i="9" s="1"/>
  <c r="AS141" i="9"/>
  <c r="BA141" i="9" s="1"/>
  <c r="AH141" i="9"/>
  <c r="CW140" i="9"/>
  <c r="AK140" i="9"/>
  <c r="DE138" i="9"/>
  <c r="DM138" i="9" s="1"/>
  <c r="CT138" i="9"/>
  <c r="AS138" i="9"/>
  <c r="AH138" i="9"/>
  <c r="CW137" i="9"/>
  <c r="AK137" i="9"/>
  <c r="CA136" i="9"/>
  <c r="CI136" i="9" s="1"/>
  <c r="BP136" i="9"/>
  <c r="O136" i="9"/>
  <c r="D136" i="9"/>
  <c r="DE135" i="9"/>
  <c r="CT135" i="9"/>
  <c r="BS135" i="9"/>
  <c r="AS135" i="9"/>
  <c r="AH135" i="9"/>
  <c r="BA135" i="9" s="1"/>
  <c r="G135" i="9"/>
  <c r="CW134" i="9"/>
  <c r="AK134" i="9"/>
  <c r="CA133" i="9"/>
  <c r="CI133" i="9" s="1"/>
  <c r="BP133" i="9"/>
  <c r="O133" i="9"/>
  <c r="D133" i="9"/>
  <c r="DE132" i="9"/>
  <c r="CT132" i="9"/>
  <c r="BS132" i="9"/>
  <c r="AS132" i="9"/>
  <c r="AH132" i="9"/>
  <c r="BA132" i="9" s="1"/>
  <c r="G132" i="9"/>
  <c r="CW131" i="9"/>
  <c r="AK131" i="9"/>
  <c r="CA130" i="9"/>
  <c r="CI130" i="9" s="1"/>
  <c r="BP130" i="9"/>
  <c r="O130" i="9"/>
  <c r="D130" i="9"/>
  <c r="BS129" i="9"/>
  <c r="G129" i="9"/>
  <c r="CA127" i="9"/>
  <c r="BP127" i="9"/>
  <c r="CI127" i="9" s="1"/>
  <c r="O127" i="9"/>
  <c r="D127" i="9"/>
  <c r="BS126" i="9"/>
  <c r="G126" i="9"/>
  <c r="CA124" i="9"/>
  <c r="BP124" i="9"/>
  <c r="CI124" i="9" s="1"/>
  <c r="O124" i="9"/>
  <c r="D124" i="9"/>
  <c r="BS123" i="9"/>
  <c r="G123" i="9"/>
  <c r="DE122" i="9"/>
  <c r="CT122" i="9"/>
  <c r="DM122" i="9" s="1"/>
  <c r="AS122" i="9"/>
  <c r="AH122" i="9"/>
  <c r="CW121" i="9"/>
  <c r="CA121" i="9"/>
  <c r="BP121" i="9"/>
  <c r="CI121" i="9" s="1"/>
  <c r="AK121" i="9"/>
  <c r="O121" i="9"/>
  <c r="D121" i="9"/>
  <c r="BS120" i="9"/>
  <c r="G120" i="9"/>
  <c r="DE119" i="9"/>
  <c r="CT119" i="9"/>
  <c r="AS119" i="9"/>
  <c r="AH119" i="9"/>
  <c r="CW118" i="9"/>
  <c r="CA118" i="9"/>
  <c r="CI118" i="9" s="1"/>
  <c r="BP118" i="9"/>
  <c r="AK118" i="9"/>
  <c r="O118" i="9"/>
  <c r="D118" i="9"/>
  <c r="W118" i="9" s="1"/>
  <c r="BS117" i="9"/>
  <c r="G117" i="9"/>
  <c r="DE116" i="9"/>
  <c r="CT116" i="9"/>
  <c r="DM116" i="9" s="1"/>
  <c r="AS116" i="9"/>
  <c r="AH116" i="9"/>
  <c r="BA116" i="9" s="1"/>
  <c r="CW115" i="9"/>
  <c r="CA115" i="9"/>
  <c r="BP115" i="9"/>
  <c r="CI115" i="9" s="1"/>
  <c r="AK115" i="9"/>
  <c r="O115" i="9"/>
  <c r="D115" i="9"/>
  <c r="BS114" i="9"/>
  <c r="G114" i="9"/>
  <c r="DE113" i="9"/>
  <c r="CT113" i="9"/>
  <c r="AS113" i="9"/>
  <c r="AH113" i="9"/>
  <c r="CW112" i="9"/>
  <c r="AK112" i="9"/>
  <c r="DE110" i="9"/>
  <c r="CT110" i="9"/>
  <c r="AS110" i="9"/>
  <c r="AH110" i="9"/>
  <c r="CW109" i="9"/>
  <c r="AK109" i="9"/>
  <c r="DE107" i="9"/>
  <c r="CT107" i="9"/>
  <c r="DM107" i="9" s="1"/>
  <c r="AS107" i="9"/>
  <c r="AH107" i="9"/>
  <c r="BA107" i="9" s="1"/>
  <c r="CW106" i="9"/>
  <c r="CA106" i="9"/>
  <c r="BP106" i="9"/>
  <c r="AK106" i="9"/>
  <c r="O106" i="9"/>
  <c r="D106" i="9"/>
  <c r="W106" i="9" s="1"/>
  <c r="BS105" i="9"/>
  <c r="G105" i="9"/>
  <c r="DE104" i="9"/>
  <c r="DM104" i="9" s="1"/>
  <c r="CT104" i="9"/>
  <c r="AS104" i="9"/>
  <c r="AH104" i="9"/>
  <c r="CW103" i="9"/>
  <c r="CA103" i="9"/>
  <c r="BP103" i="9"/>
  <c r="CI103" i="9" s="1"/>
  <c r="AK103" i="9"/>
  <c r="O103" i="9"/>
  <c r="D103" i="9"/>
  <c r="BS102" i="9"/>
  <c r="G102" i="9"/>
  <c r="DE101" i="9"/>
  <c r="CT101" i="9"/>
  <c r="DM101" i="9" s="1"/>
  <c r="AS101" i="9"/>
  <c r="AH101" i="9"/>
  <c r="BA101" i="9" s="1"/>
  <c r="CW100" i="9"/>
  <c r="CA100" i="9"/>
  <c r="BP100" i="9"/>
  <c r="CI100" i="9" s="1"/>
  <c r="AK100" i="9"/>
  <c r="O100" i="9"/>
  <c r="D100" i="9"/>
  <c r="W100" i="9" s="1"/>
  <c r="BS99" i="9"/>
  <c r="G99" i="9"/>
  <c r="CA97" i="9"/>
  <c r="BP97" i="9"/>
  <c r="CI97" i="9" s="1"/>
  <c r="O97" i="9"/>
  <c r="D97" i="9"/>
  <c r="BS96" i="9"/>
  <c r="G96" i="9"/>
  <c r="CA94" i="9"/>
  <c r="CI94" i="9" s="1"/>
  <c r="BP94" i="9"/>
  <c r="O94" i="9"/>
  <c r="D94" i="9"/>
  <c r="W94" i="9" s="1"/>
  <c r="BS93" i="9"/>
  <c r="G93" i="9"/>
  <c r="CA91" i="9"/>
  <c r="BP91" i="9"/>
  <c r="W91" i="9"/>
  <c r="O91" i="9"/>
  <c r="D91" i="9"/>
  <c r="BS90" i="9"/>
  <c r="G90" i="9"/>
  <c r="CA88" i="9"/>
  <c r="BP88" i="9"/>
  <c r="CI88" i="9" s="1"/>
  <c r="O88" i="9"/>
  <c r="D88" i="9"/>
  <c r="W88" i="9" s="1"/>
  <c r="DB87" i="9"/>
  <c r="BS87" i="9"/>
  <c r="AP87" i="9"/>
  <c r="G87" i="9"/>
  <c r="DB85" i="9"/>
  <c r="CA85" i="9"/>
  <c r="BP85" i="9"/>
  <c r="AP85" i="9"/>
  <c r="O85" i="9"/>
  <c r="D85" i="9"/>
  <c r="W85" i="9" s="1"/>
  <c r="BS84" i="9"/>
  <c r="G84" i="9"/>
  <c r="CO66" i="9"/>
  <c r="AC66" i="9"/>
  <c r="CO65" i="9"/>
  <c r="AC65" i="9"/>
  <c r="CO64" i="9"/>
  <c r="AC64" i="9"/>
  <c r="CS63" i="9"/>
  <c r="CO63" i="9"/>
  <c r="AG63" i="9"/>
  <c r="AC63" i="9"/>
  <c r="AK63" i="9" s="1"/>
  <c r="DC54" i="9" s="1"/>
  <c r="CO62" i="9"/>
  <c r="AC62" i="9"/>
  <c r="CO61" i="9"/>
  <c r="AC61" i="9"/>
  <c r="CO60" i="9"/>
  <c r="AC60" i="9"/>
  <c r="CS59" i="9"/>
  <c r="DJ85" i="9" s="1"/>
  <c r="CO59" i="9"/>
  <c r="AG59" i="9"/>
  <c r="AX85" i="9" s="1"/>
  <c r="AC59" i="9"/>
  <c r="CO57" i="9"/>
  <c r="AC57" i="9"/>
  <c r="CO56" i="9"/>
  <c r="AC56" i="9"/>
  <c r="CO55" i="9"/>
  <c r="AC55" i="9"/>
  <c r="CS54" i="9"/>
  <c r="CO54" i="9"/>
  <c r="AG54" i="9"/>
  <c r="AC54" i="9"/>
  <c r="CO53" i="9"/>
  <c r="AC53" i="9"/>
  <c r="CO52" i="9"/>
  <c r="AC52" i="9"/>
  <c r="CO51" i="9"/>
  <c r="AC51" i="9"/>
  <c r="CS50" i="9"/>
  <c r="CO50" i="9"/>
  <c r="CW50" i="9" s="1"/>
  <c r="AG50" i="9"/>
  <c r="AG58" i="9" s="1"/>
  <c r="AC50" i="9"/>
  <c r="AK50" i="9" s="1"/>
  <c r="AG49" i="9"/>
  <c r="CO48" i="9"/>
  <c r="AC48" i="9"/>
  <c r="CO47" i="9"/>
  <c r="AC47" i="9"/>
  <c r="CO46" i="9"/>
  <c r="AC46" i="9"/>
  <c r="CS45" i="9"/>
  <c r="CO45" i="9"/>
  <c r="CW45" i="9" s="1"/>
  <c r="AG45" i="9"/>
  <c r="AC45" i="9"/>
  <c r="CO44" i="9"/>
  <c r="AC44" i="9"/>
  <c r="CO43" i="9"/>
  <c r="AC43" i="9"/>
  <c r="CO42" i="9"/>
  <c r="AC42" i="9"/>
  <c r="CS41" i="9"/>
  <c r="CO41" i="9"/>
  <c r="AG41" i="9"/>
  <c r="AC41" i="9"/>
  <c r="CO39" i="9"/>
  <c r="AC39" i="9"/>
  <c r="CO38" i="9"/>
  <c r="AC38" i="9"/>
  <c r="CO37" i="9"/>
  <c r="AC37" i="9"/>
  <c r="CS36" i="9"/>
  <c r="CO36" i="9"/>
  <c r="AG36" i="9"/>
  <c r="AC36" i="9"/>
  <c r="CO35" i="9"/>
  <c r="AC35" i="9"/>
  <c r="AK32" i="9" s="1"/>
  <c r="CO34" i="9"/>
  <c r="AC34" i="9"/>
  <c r="CO33" i="9"/>
  <c r="AC33" i="9"/>
  <c r="CS32" i="9"/>
  <c r="CO32" i="9"/>
  <c r="CW32" i="9" s="1"/>
  <c r="AG32" i="9"/>
  <c r="AG40" i="9" s="1"/>
  <c r="AC32" i="9"/>
  <c r="M18" i="9"/>
  <c r="M15" i="9"/>
  <c r="BY127" i="8"/>
  <c r="M127" i="8"/>
  <c r="BY125" i="8"/>
  <c r="M125" i="8"/>
  <c r="DE104" i="8"/>
  <c r="CT104" i="8"/>
  <c r="AS104" i="8"/>
  <c r="AH104" i="8"/>
  <c r="BA104" i="8" s="1"/>
  <c r="CW103" i="8"/>
  <c r="AK103" i="8"/>
  <c r="DE101" i="8"/>
  <c r="CT101" i="8"/>
  <c r="AS101" i="8"/>
  <c r="AH101" i="8"/>
  <c r="CW100" i="8"/>
  <c r="AK100" i="8"/>
  <c r="DE98" i="8"/>
  <c r="CT98" i="8"/>
  <c r="DM98" i="8" s="1"/>
  <c r="AS98" i="8"/>
  <c r="BA98" i="8" s="1"/>
  <c r="AH98" i="8"/>
  <c r="CW97" i="8"/>
  <c r="AK97" i="8"/>
  <c r="DE95" i="8"/>
  <c r="DM95" i="8" s="1"/>
  <c r="CT95" i="8"/>
  <c r="AS95" i="8"/>
  <c r="AH95" i="8"/>
  <c r="CW94" i="8"/>
  <c r="AK94" i="8"/>
  <c r="DE92" i="8"/>
  <c r="CT92" i="8"/>
  <c r="AS92" i="8"/>
  <c r="AH92" i="8"/>
  <c r="CW91" i="8"/>
  <c r="AK91" i="8"/>
  <c r="DE89" i="8"/>
  <c r="CT89" i="8"/>
  <c r="AS89" i="8"/>
  <c r="BA89" i="8" s="1"/>
  <c r="AH89" i="8"/>
  <c r="CW88" i="8"/>
  <c r="CA88" i="8"/>
  <c r="BP88" i="8"/>
  <c r="CI88" i="8" s="1"/>
  <c r="AK88" i="8"/>
  <c r="O88" i="8"/>
  <c r="D88" i="8"/>
  <c r="BS87" i="8"/>
  <c r="G87" i="8"/>
  <c r="DE86" i="8"/>
  <c r="CT86" i="8"/>
  <c r="DM86" i="8" s="1"/>
  <c r="AS86" i="8"/>
  <c r="AH86" i="8"/>
  <c r="CW85" i="8"/>
  <c r="CA85" i="8"/>
  <c r="BP85" i="8"/>
  <c r="CI85" i="8" s="1"/>
  <c r="AK85" i="8"/>
  <c r="O85" i="8"/>
  <c r="W85" i="8" s="1"/>
  <c r="D85" i="8"/>
  <c r="BS84" i="8"/>
  <c r="G84" i="8"/>
  <c r="DE83" i="8"/>
  <c r="CT83" i="8"/>
  <c r="AS83" i="8"/>
  <c r="BA83" i="8" s="1"/>
  <c r="AH83" i="8"/>
  <c r="CW82" i="8"/>
  <c r="CA82" i="8"/>
  <c r="CI82" i="8" s="1"/>
  <c r="BP82" i="8"/>
  <c r="AK82" i="8"/>
  <c r="O82" i="8"/>
  <c r="D82" i="8"/>
  <c r="BS81" i="8"/>
  <c r="G81" i="8"/>
  <c r="CA79" i="8"/>
  <c r="BP79" i="8"/>
  <c r="CI79" i="8" s="1"/>
  <c r="O79" i="8"/>
  <c r="D79" i="8"/>
  <c r="W79" i="8" s="1"/>
  <c r="BS78" i="8"/>
  <c r="G78" i="8"/>
  <c r="CA76" i="8"/>
  <c r="BP76" i="8"/>
  <c r="CI76" i="8" s="1"/>
  <c r="O76" i="8"/>
  <c r="D76" i="8"/>
  <c r="BS75" i="8"/>
  <c r="G75" i="8"/>
  <c r="CA73" i="8"/>
  <c r="BP73" i="8"/>
  <c r="O73" i="8"/>
  <c r="D73" i="8"/>
  <c r="BS72" i="8"/>
  <c r="G72" i="8"/>
  <c r="CA70" i="8"/>
  <c r="CI70" i="8" s="1"/>
  <c r="BP70" i="8"/>
  <c r="O70" i="8"/>
  <c r="D70" i="8"/>
  <c r="DB69" i="8"/>
  <c r="BS69" i="8"/>
  <c r="AP69" i="8"/>
  <c r="G69" i="8"/>
  <c r="DB67" i="8"/>
  <c r="CA67" i="8"/>
  <c r="BP67" i="8"/>
  <c r="CI67" i="8" s="1"/>
  <c r="AP67" i="8"/>
  <c r="O67" i="8"/>
  <c r="D67" i="8"/>
  <c r="BS66" i="8"/>
  <c r="G66" i="8"/>
  <c r="CO48" i="8"/>
  <c r="AC48" i="8"/>
  <c r="CO47" i="8"/>
  <c r="AC47" i="8"/>
  <c r="CO46" i="8"/>
  <c r="AC46" i="8"/>
  <c r="CS45" i="8"/>
  <c r="CO45" i="8"/>
  <c r="AG45" i="8"/>
  <c r="AC45" i="8"/>
  <c r="CO44" i="8"/>
  <c r="AC44" i="8"/>
  <c r="CO43" i="8"/>
  <c r="AC43" i="8"/>
  <c r="CO42" i="8"/>
  <c r="CW41" i="8" s="1"/>
  <c r="AC42" i="8"/>
  <c r="CS41" i="8"/>
  <c r="CO41" i="8"/>
  <c r="AG41" i="8"/>
  <c r="AC41" i="8"/>
  <c r="AK41" i="8" s="1"/>
  <c r="DC41" i="8" s="1"/>
  <c r="CO39" i="8"/>
  <c r="AC39" i="8"/>
  <c r="AK36" i="8" s="1"/>
  <c r="DC36" i="8" s="1"/>
  <c r="CO38" i="8"/>
  <c r="AC38" i="8"/>
  <c r="CO37" i="8"/>
  <c r="AC37" i="8"/>
  <c r="CS36" i="8"/>
  <c r="CO36" i="8"/>
  <c r="AG36" i="8"/>
  <c r="AC36" i="8"/>
  <c r="CO35" i="8"/>
  <c r="AC35" i="8"/>
  <c r="CO34" i="8"/>
  <c r="AC34" i="8"/>
  <c r="CO33" i="8"/>
  <c r="AC33" i="8"/>
  <c r="CS32" i="8"/>
  <c r="CS40" i="8" s="1"/>
  <c r="CO32" i="8"/>
  <c r="AG32" i="8"/>
  <c r="AC32" i="8"/>
  <c r="M18" i="8"/>
  <c r="M15" i="8"/>
  <c r="AP67" i="1"/>
  <c r="BG67" i="1" s="1"/>
  <c r="O73" i="1"/>
  <c r="D70" i="1"/>
  <c r="BW140" i="9" l="1"/>
  <c r="CB148" i="9" s="1"/>
  <c r="W67" i="8"/>
  <c r="W73" i="8"/>
  <c r="BA86" i="8"/>
  <c r="AO109" i="8" s="1"/>
  <c r="AS114" i="8" s="1"/>
  <c r="BA95" i="8"/>
  <c r="DM101" i="8"/>
  <c r="CW59" i="9"/>
  <c r="CI85" i="9"/>
  <c r="CI91" i="9"/>
  <c r="BA110" i="9"/>
  <c r="DM113" i="9"/>
  <c r="BA119" i="9"/>
  <c r="W130" i="9"/>
  <c r="W136" i="9"/>
  <c r="V125" i="8"/>
  <c r="BN11" i="8"/>
  <c r="AQ41" i="8"/>
  <c r="W70" i="8"/>
  <c r="CI73" i="8"/>
  <c r="BA92" i="8"/>
  <c r="CS40" i="9"/>
  <c r="W97" i="9"/>
  <c r="K110" i="9" s="1"/>
  <c r="D148" i="9" s="1"/>
  <c r="DM110" i="9"/>
  <c r="DM119" i="9"/>
  <c r="DA127" i="9" s="1"/>
  <c r="CT165" i="9" s="1"/>
  <c r="W127" i="9"/>
  <c r="DM132" i="9"/>
  <c r="DM153" i="9"/>
  <c r="CW36" i="9"/>
  <c r="AK41" i="9"/>
  <c r="CW63" i="9"/>
  <c r="AK36" i="9"/>
  <c r="CH125" i="8"/>
  <c r="CH127" i="8" s="1"/>
  <c r="BN15" i="8"/>
  <c r="AK32" i="8"/>
  <c r="CW36" i="8"/>
  <c r="AK45" i="8"/>
  <c r="DC45" i="8" s="1"/>
  <c r="W82" i="8"/>
  <c r="DM83" i="8"/>
  <c r="V178" i="9"/>
  <c r="AH178" i="9" s="1"/>
  <c r="Q183" i="9" s="1"/>
  <c r="Y183" i="9" s="1"/>
  <c r="BN11" i="9"/>
  <c r="BR11" i="9" s="1"/>
  <c r="CS58" i="9"/>
  <c r="AK54" i="9"/>
  <c r="BA104" i="9"/>
  <c r="W115" i="9"/>
  <c r="K140" i="9" s="1"/>
  <c r="P148" i="9" s="1"/>
  <c r="W124" i="9"/>
  <c r="W133" i="9"/>
  <c r="AQ36" i="8"/>
  <c r="DJ67" i="8"/>
  <c r="DJ69" i="8" s="1"/>
  <c r="DM92" i="8"/>
  <c r="M19" i="9"/>
  <c r="BN15" i="9"/>
  <c r="CW41" i="9"/>
  <c r="AK45" i="9"/>
  <c r="CW32" i="8"/>
  <c r="CW45" i="8"/>
  <c r="W76" i="8"/>
  <c r="K92" i="8" s="1"/>
  <c r="D97" i="8" s="1"/>
  <c r="L99" i="8" s="1"/>
  <c r="AQ11" i="8" s="1"/>
  <c r="W88" i="8"/>
  <c r="DM89" i="8"/>
  <c r="BA101" i="8"/>
  <c r="DM104" i="8"/>
  <c r="CS49" i="9"/>
  <c r="CW54" i="9"/>
  <c r="AK59" i="9"/>
  <c r="AQ50" i="9" s="1"/>
  <c r="W103" i="9"/>
  <c r="CI106" i="9"/>
  <c r="BA113" i="9"/>
  <c r="W121" i="9"/>
  <c r="BA122" i="9"/>
  <c r="AO127" i="9" s="1"/>
  <c r="AH165" i="9" s="1"/>
  <c r="DM135" i="9"/>
  <c r="DA158" i="9" s="1"/>
  <c r="DE169" i="9" s="1"/>
  <c r="BA138" i="9"/>
  <c r="DM144" i="9"/>
  <c r="DC59" i="9"/>
  <c r="AG68" i="9"/>
  <c r="BN13" i="9" s="1"/>
  <c r="AX87" i="9"/>
  <c r="AO158" i="9"/>
  <c r="AS169" i="9" s="1"/>
  <c r="BW110" i="9"/>
  <c r="BP148" i="9" s="1"/>
  <c r="BX151" i="9" s="1"/>
  <c r="AQ15" i="9" s="1"/>
  <c r="DJ87" i="9"/>
  <c r="AQ41" i="9"/>
  <c r="DC32" i="9"/>
  <c r="AQ32" i="9"/>
  <c r="DC41" i="9"/>
  <c r="V180" i="9"/>
  <c r="CL178" i="9"/>
  <c r="CL180" i="9" s="1"/>
  <c r="Z178" i="9"/>
  <c r="Z180" i="9" s="1"/>
  <c r="AQ36" i="9"/>
  <c r="AQ45" i="9"/>
  <c r="DC45" i="9"/>
  <c r="DC36" i="9"/>
  <c r="AQ63" i="9"/>
  <c r="CH178" i="9"/>
  <c r="AQ54" i="9"/>
  <c r="AG67" i="9"/>
  <c r="DC63" i="9"/>
  <c r="CS67" i="9"/>
  <c r="BA85" i="9" s="1"/>
  <c r="V127" i="8"/>
  <c r="AQ32" i="8"/>
  <c r="DC32" i="8"/>
  <c r="AQ45" i="8"/>
  <c r="BW92" i="8"/>
  <c r="BP97" i="8" s="1"/>
  <c r="BX99" i="8" s="1"/>
  <c r="AQ15" i="8" s="1"/>
  <c r="AG40" i="8"/>
  <c r="AX67" i="8"/>
  <c r="M19" i="8"/>
  <c r="AG49" i="8"/>
  <c r="CS49" i="8"/>
  <c r="CS50" i="8" s="1"/>
  <c r="BN17" i="8" s="1"/>
  <c r="DA109" i="8" l="1"/>
  <c r="DE114" i="8" s="1"/>
  <c r="DC50" i="9"/>
  <c r="BR15" i="9"/>
  <c r="AQ59" i="9"/>
  <c r="BR15" i="8"/>
  <c r="BA87" i="9"/>
  <c r="BG87" i="9" s="1"/>
  <c r="AT94" i="9" s="1"/>
  <c r="BB94" i="9" s="1"/>
  <c r="BG85" i="9"/>
  <c r="AH180" i="9"/>
  <c r="Q187" i="9" s="1"/>
  <c r="Y187" i="9" s="1"/>
  <c r="CS68" i="9"/>
  <c r="BN17" i="9" s="1"/>
  <c r="CT178" i="9"/>
  <c r="CC183" i="9" s="1"/>
  <c r="CK183" i="9" s="1"/>
  <c r="CH180" i="9"/>
  <c r="CT180" i="9" s="1"/>
  <c r="CC187" i="9" s="1"/>
  <c r="CK187" i="9" s="1"/>
  <c r="L151" i="9"/>
  <c r="AQ11" i="9" s="1"/>
  <c r="DM85" i="9"/>
  <c r="CL125" i="8"/>
  <c r="Z125" i="8"/>
  <c r="BA67" i="8"/>
  <c r="DM67" i="8"/>
  <c r="AX69" i="8"/>
  <c r="AG50" i="8"/>
  <c r="BN13" i="8" s="1"/>
  <c r="BR11" i="8" s="1"/>
  <c r="Q185" i="9" l="1"/>
  <c r="Y185" i="9" s="1"/>
  <c r="T189" i="9" s="1"/>
  <c r="D194" i="9" s="1"/>
  <c r="L196" i="9" s="1"/>
  <c r="AQ13" i="9" s="1"/>
  <c r="CC185" i="9"/>
  <c r="CK185" i="9" s="1"/>
  <c r="CF189" i="9" s="1"/>
  <c r="BP194" i="9" s="1"/>
  <c r="BX196" i="9" s="1"/>
  <c r="AQ17" i="9" s="1"/>
  <c r="DM87" i="9"/>
  <c r="DS87" i="9" s="1"/>
  <c r="DF94" i="9" s="1"/>
  <c r="DN94" i="9" s="1"/>
  <c r="DS85" i="9"/>
  <c r="AT92" i="9"/>
  <c r="BB92" i="9" s="1"/>
  <c r="AT90" i="9"/>
  <c r="BB90" i="9" s="1"/>
  <c r="DM69" i="8"/>
  <c r="DS69" i="8" s="1"/>
  <c r="DF76" i="8" s="1"/>
  <c r="DN76" i="8" s="1"/>
  <c r="DS67" i="8"/>
  <c r="BA69" i="8"/>
  <c r="BG69" i="8" s="1"/>
  <c r="AT76" i="8" s="1"/>
  <c r="BB76" i="8" s="1"/>
  <c r="BG67" i="8"/>
  <c r="Z127" i="8"/>
  <c r="AH127" i="8" s="1"/>
  <c r="Q134" i="8" s="1"/>
  <c r="Y134" i="8" s="1"/>
  <c r="AH125" i="8"/>
  <c r="CL127" i="8"/>
  <c r="CT127" i="8" s="1"/>
  <c r="CC134" i="8" s="1"/>
  <c r="CK134" i="8" s="1"/>
  <c r="CT125" i="8"/>
  <c r="BY180" i="7"/>
  <c r="BY178" i="7"/>
  <c r="DE153" i="7"/>
  <c r="CT153" i="7"/>
  <c r="CW152" i="7"/>
  <c r="DE150" i="7"/>
  <c r="CT150" i="7"/>
  <c r="CW149" i="7"/>
  <c r="DE147" i="7"/>
  <c r="CT147" i="7"/>
  <c r="CW146" i="7"/>
  <c r="DE144" i="7"/>
  <c r="CT144" i="7"/>
  <c r="CW143" i="7"/>
  <c r="DE141" i="7"/>
  <c r="CT141" i="7"/>
  <c r="DM141" i="7" s="1"/>
  <c r="CW140" i="7"/>
  <c r="DE138" i="7"/>
  <c r="CT138" i="7"/>
  <c r="CW137" i="7"/>
  <c r="CA136" i="7"/>
  <c r="BP136" i="7"/>
  <c r="CI136" i="7" s="1"/>
  <c r="DE135" i="7"/>
  <c r="CT135" i="7"/>
  <c r="DM135" i="7" s="1"/>
  <c r="BS135" i="7"/>
  <c r="CW134" i="7"/>
  <c r="CA133" i="7"/>
  <c r="BP133" i="7"/>
  <c r="CI133" i="7" s="1"/>
  <c r="DE132" i="7"/>
  <c r="CT132" i="7"/>
  <c r="DM132" i="7" s="1"/>
  <c r="BS132" i="7"/>
  <c r="CW131" i="7"/>
  <c r="CA130" i="7"/>
  <c r="BP130" i="7"/>
  <c r="BS129" i="7"/>
  <c r="CA127" i="7"/>
  <c r="BP127" i="7"/>
  <c r="CI127" i="7" s="1"/>
  <c r="BS126" i="7"/>
  <c r="CA124" i="7"/>
  <c r="BP124" i="7"/>
  <c r="BS123" i="7"/>
  <c r="DE122" i="7"/>
  <c r="CT122" i="7"/>
  <c r="CW121" i="7"/>
  <c r="CA121" i="7"/>
  <c r="CI121" i="7" s="1"/>
  <c r="BP121" i="7"/>
  <c r="BS120" i="7"/>
  <c r="DE119" i="7"/>
  <c r="CT119" i="7"/>
  <c r="CW118" i="7"/>
  <c r="CA118" i="7"/>
  <c r="BP118" i="7"/>
  <c r="BS117" i="7"/>
  <c r="DE116" i="7"/>
  <c r="CT116" i="7"/>
  <c r="DM116" i="7" s="1"/>
  <c r="CW115" i="7"/>
  <c r="CA115" i="7"/>
  <c r="BP115" i="7"/>
  <c r="BS114" i="7"/>
  <c r="DE113" i="7"/>
  <c r="DM113" i="7" s="1"/>
  <c r="CT113" i="7"/>
  <c r="CW112" i="7"/>
  <c r="DM110" i="7"/>
  <c r="DE110" i="7"/>
  <c r="CT110" i="7"/>
  <c r="CW109" i="7"/>
  <c r="DE107" i="7"/>
  <c r="CT107" i="7"/>
  <c r="CW106" i="7"/>
  <c r="CA106" i="7"/>
  <c r="BP106" i="7"/>
  <c r="CI106" i="7" s="1"/>
  <c r="BS105" i="7"/>
  <c r="DE104" i="7"/>
  <c r="CT104" i="7"/>
  <c r="CW103" i="7"/>
  <c r="CA103" i="7"/>
  <c r="BP103" i="7"/>
  <c r="BS102" i="7"/>
  <c r="DE101" i="7"/>
  <c r="CT101" i="7"/>
  <c r="CW100" i="7"/>
  <c r="CA100" i="7"/>
  <c r="BP100" i="7"/>
  <c r="CI100" i="7" s="1"/>
  <c r="BS99" i="7"/>
  <c r="CA97" i="7"/>
  <c r="BP97" i="7"/>
  <c r="BS96" i="7"/>
  <c r="CA94" i="7"/>
  <c r="BP94" i="7"/>
  <c r="CI94" i="7" s="1"/>
  <c r="BS93" i="7"/>
  <c r="CA91" i="7"/>
  <c r="BP91" i="7"/>
  <c r="CI91" i="7" s="1"/>
  <c r="BS90" i="7"/>
  <c r="CA88" i="7"/>
  <c r="CI88" i="7" s="1"/>
  <c r="BP88" i="7"/>
  <c r="DB87" i="7"/>
  <c r="DS87" i="7" s="1"/>
  <c r="BS87" i="7"/>
  <c r="DB85" i="7"/>
  <c r="DS85" i="7" s="1"/>
  <c r="CA85" i="7"/>
  <c r="BP85" i="7"/>
  <c r="BS84" i="7"/>
  <c r="AS122" i="7"/>
  <c r="AH122" i="7"/>
  <c r="AK121" i="7"/>
  <c r="AS119" i="7"/>
  <c r="AH119" i="7"/>
  <c r="AK118" i="7"/>
  <c r="AS116" i="7"/>
  <c r="AH116" i="7"/>
  <c r="AK115" i="7"/>
  <c r="AS113" i="7"/>
  <c r="AH113" i="7"/>
  <c r="AK112" i="7"/>
  <c r="AS110" i="7"/>
  <c r="AH110" i="7"/>
  <c r="AK109" i="7"/>
  <c r="AS107" i="7"/>
  <c r="AH107" i="7"/>
  <c r="AK106" i="7"/>
  <c r="AS104" i="7"/>
  <c r="AH104" i="7"/>
  <c r="AK103" i="7"/>
  <c r="AS101" i="7"/>
  <c r="AH101" i="7"/>
  <c r="AK100" i="7"/>
  <c r="O106" i="7"/>
  <c r="D106" i="7"/>
  <c r="G105" i="7"/>
  <c r="O103" i="7"/>
  <c r="D103" i="7"/>
  <c r="G102" i="7"/>
  <c r="D100" i="7"/>
  <c r="O100" i="7"/>
  <c r="G99" i="7"/>
  <c r="O97" i="7"/>
  <c r="D97" i="7"/>
  <c r="G96" i="7"/>
  <c r="O94" i="7"/>
  <c r="D94" i="7"/>
  <c r="G93" i="7"/>
  <c r="O91" i="7"/>
  <c r="D91" i="7"/>
  <c r="G90" i="7"/>
  <c r="O88" i="7"/>
  <c r="D88" i="7"/>
  <c r="G87" i="7"/>
  <c r="D85" i="7"/>
  <c r="O85" i="7"/>
  <c r="G84" i="7"/>
  <c r="CO66" i="7"/>
  <c r="CO65" i="7"/>
  <c r="CO64" i="7"/>
  <c r="CS63" i="7"/>
  <c r="CO63" i="7"/>
  <c r="CO62" i="7"/>
  <c r="CO61" i="7"/>
  <c r="CO60" i="7"/>
  <c r="CS59" i="7"/>
  <c r="DJ85" i="7" s="1"/>
  <c r="DJ87" i="7" s="1"/>
  <c r="CO59" i="7"/>
  <c r="CO57" i="7"/>
  <c r="CO56" i="7"/>
  <c r="CO55" i="7"/>
  <c r="CS54" i="7"/>
  <c r="CO54" i="7"/>
  <c r="CO53" i="7"/>
  <c r="CO52" i="7"/>
  <c r="CO51" i="7"/>
  <c r="CS50" i="7"/>
  <c r="CO50" i="7"/>
  <c r="CO48" i="7"/>
  <c r="CO47" i="7"/>
  <c r="CO46" i="7"/>
  <c r="CS45" i="7"/>
  <c r="CO45" i="7"/>
  <c r="CO44" i="7"/>
  <c r="CO43" i="7"/>
  <c r="CO42" i="7"/>
  <c r="CS41" i="7"/>
  <c r="CO41" i="7"/>
  <c r="CO39" i="7"/>
  <c r="CO38" i="7"/>
  <c r="CO37" i="7"/>
  <c r="CS36" i="7"/>
  <c r="CO36" i="7"/>
  <c r="CO35" i="7"/>
  <c r="CO34" i="7"/>
  <c r="CO33" i="7"/>
  <c r="CS32" i="7"/>
  <c r="AC57" i="7"/>
  <c r="AC56" i="7"/>
  <c r="AC55" i="7"/>
  <c r="AG54" i="7"/>
  <c r="AC54" i="7"/>
  <c r="AC53" i="7"/>
  <c r="AC52" i="7"/>
  <c r="AC51" i="7"/>
  <c r="AG50" i="7"/>
  <c r="AC50" i="7"/>
  <c r="AC39" i="7"/>
  <c r="AC38" i="7"/>
  <c r="AC37" i="7"/>
  <c r="AG36" i="7"/>
  <c r="AC36" i="7"/>
  <c r="AC35" i="7"/>
  <c r="AC34" i="7"/>
  <c r="AC33" i="7"/>
  <c r="AG32" i="7"/>
  <c r="AC32" i="7"/>
  <c r="M180" i="7"/>
  <c r="M178" i="7"/>
  <c r="AS153" i="7"/>
  <c r="AH153" i="7"/>
  <c r="AK152" i="7"/>
  <c r="AS150" i="7"/>
  <c r="AH150" i="7"/>
  <c r="AK149" i="7"/>
  <c r="AS147" i="7"/>
  <c r="AH147" i="7"/>
  <c r="AK146" i="7"/>
  <c r="AS144" i="7"/>
  <c r="AH144" i="7"/>
  <c r="AK143" i="7"/>
  <c r="AS141" i="7"/>
  <c r="AH141" i="7"/>
  <c r="AK140" i="7"/>
  <c r="AS138" i="7"/>
  <c r="AH138" i="7"/>
  <c r="AK137" i="7"/>
  <c r="O136" i="7"/>
  <c r="D136" i="7"/>
  <c r="G135" i="7"/>
  <c r="AS135" i="7"/>
  <c r="AH135" i="7"/>
  <c r="AK134" i="7"/>
  <c r="O133" i="7"/>
  <c r="D133" i="7"/>
  <c r="G132" i="7"/>
  <c r="AS132" i="7"/>
  <c r="AH132" i="7"/>
  <c r="AK131" i="7"/>
  <c r="O130" i="7"/>
  <c r="D130" i="7"/>
  <c r="G129" i="7"/>
  <c r="O127" i="7"/>
  <c r="D127" i="7"/>
  <c r="G126" i="7"/>
  <c r="O124" i="7"/>
  <c r="D124" i="7"/>
  <c r="G123" i="7"/>
  <c r="O121" i="7"/>
  <c r="D121" i="7"/>
  <c r="G120" i="7"/>
  <c r="O118" i="7"/>
  <c r="D118" i="7"/>
  <c r="AP87" i="7"/>
  <c r="BG87" i="7" s="1"/>
  <c r="G117" i="7"/>
  <c r="AP85" i="7"/>
  <c r="BG85" i="7" s="1"/>
  <c r="O115" i="7"/>
  <c r="D115" i="7"/>
  <c r="G114" i="7"/>
  <c r="AC66" i="7"/>
  <c r="AC65" i="7"/>
  <c r="AC64" i="7"/>
  <c r="AG63" i="7"/>
  <c r="AC63" i="7"/>
  <c r="AC62" i="7"/>
  <c r="AC61" i="7"/>
  <c r="AC60" i="7"/>
  <c r="AG59" i="7"/>
  <c r="AC59" i="7"/>
  <c r="AC48" i="7"/>
  <c r="AC47" i="7"/>
  <c r="AC46" i="7"/>
  <c r="AG45" i="7"/>
  <c r="AC45" i="7"/>
  <c r="AC44" i="7"/>
  <c r="AC43" i="7"/>
  <c r="AC42" i="7"/>
  <c r="AG41" i="7"/>
  <c r="AC41" i="7"/>
  <c r="M18" i="7"/>
  <c r="BN15" i="7" s="1"/>
  <c r="M15" i="7"/>
  <c r="CO48" i="1"/>
  <c r="CO47" i="1"/>
  <c r="CO46" i="1"/>
  <c r="CS45" i="1"/>
  <c r="CO45" i="1"/>
  <c r="CO44" i="1"/>
  <c r="CO43" i="1"/>
  <c r="CO42" i="1"/>
  <c r="CS41" i="1"/>
  <c r="CO41" i="1"/>
  <c r="CO39" i="1"/>
  <c r="CO38" i="1"/>
  <c r="CO37" i="1"/>
  <c r="CS36" i="1"/>
  <c r="CO36" i="1"/>
  <c r="CO35" i="1"/>
  <c r="CO34" i="1"/>
  <c r="CO33" i="1"/>
  <c r="CS32" i="1"/>
  <c r="CO32" i="1"/>
  <c r="AG45" i="1"/>
  <c r="AG41" i="1"/>
  <c r="AG32" i="1"/>
  <c r="AG36" i="1"/>
  <c r="DM101" i="7" l="1"/>
  <c r="CI85" i="7"/>
  <c r="BW110" i="7" s="1"/>
  <c r="BP148" i="7" s="1"/>
  <c r="CH178" i="7"/>
  <c r="CH180" i="7" s="1"/>
  <c r="CI97" i="7"/>
  <c r="CI103" i="7"/>
  <c r="DM150" i="7"/>
  <c r="AT96" i="9"/>
  <c r="AH169" i="9" s="1"/>
  <c r="BB169" i="9" s="1"/>
  <c r="AP171" i="9" s="1"/>
  <c r="AQ12" i="9" s="1"/>
  <c r="AQ14" i="9" s="1"/>
  <c r="CI124" i="7"/>
  <c r="V178" i="7"/>
  <c r="V180" i="7" s="1"/>
  <c r="BN11" i="7"/>
  <c r="CI118" i="7"/>
  <c r="CI115" i="7"/>
  <c r="BW140" i="7" s="1"/>
  <c r="CB148" i="7" s="1"/>
  <c r="DM122" i="7"/>
  <c r="DM119" i="7"/>
  <c r="CI130" i="7"/>
  <c r="DM147" i="7"/>
  <c r="DM144" i="7"/>
  <c r="DM138" i="7"/>
  <c r="DA158" i="7" s="1"/>
  <c r="DE169" i="7" s="1"/>
  <c r="DM153" i="7"/>
  <c r="DM107" i="7"/>
  <c r="DM104" i="7"/>
  <c r="AX67" i="1"/>
  <c r="DF90" i="9"/>
  <c r="DN90" i="9" s="1"/>
  <c r="DF92" i="9"/>
  <c r="DN92" i="9" s="1"/>
  <c r="Q130" i="8"/>
  <c r="Y130" i="8" s="1"/>
  <c r="Q132" i="8"/>
  <c r="Y132" i="8" s="1"/>
  <c r="AT72" i="8"/>
  <c r="BB72" i="8" s="1"/>
  <c r="AT74" i="8"/>
  <c r="BB74" i="8" s="1"/>
  <c r="DF72" i="8"/>
  <c r="DN72" i="8" s="1"/>
  <c r="DF74" i="8"/>
  <c r="DN74" i="8" s="1"/>
  <c r="CC130" i="8"/>
  <c r="CK130" i="8" s="1"/>
  <c r="CC132" i="8"/>
  <c r="CK132" i="8" s="1"/>
  <c r="BA104" i="7"/>
  <c r="BA107" i="7"/>
  <c r="BA113" i="7"/>
  <c r="BA110" i="7"/>
  <c r="BA119" i="7"/>
  <c r="BA122" i="7"/>
  <c r="W97" i="7"/>
  <c r="BA116" i="7"/>
  <c r="BA101" i="7"/>
  <c r="W103" i="7"/>
  <c r="W88" i="7"/>
  <c r="BA135" i="7"/>
  <c r="BA144" i="7"/>
  <c r="BA153" i="7"/>
  <c r="W85" i="7"/>
  <c r="AG58" i="7"/>
  <c r="AG49" i="7"/>
  <c r="W106" i="7"/>
  <c r="W100" i="7"/>
  <c r="W94" i="7"/>
  <c r="W91" i="7"/>
  <c r="BA147" i="7"/>
  <c r="AK54" i="7"/>
  <c r="W121" i="7"/>
  <c r="AG67" i="7"/>
  <c r="W124" i="7"/>
  <c r="CS49" i="7"/>
  <c r="BA132" i="7"/>
  <c r="AG40" i="7"/>
  <c r="W115" i="7"/>
  <c r="AK50" i="7"/>
  <c r="W118" i="7"/>
  <c r="W136" i="7"/>
  <c r="CS67" i="7"/>
  <c r="AK59" i="7"/>
  <c r="AQ59" i="7" s="1"/>
  <c r="W133" i="7"/>
  <c r="BA141" i="7"/>
  <c r="CS40" i="7"/>
  <c r="CS58" i="7"/>
  <c r="CW59" i="7"/>
  <c r="AK36" i="7"/>
  <c r="CW63" i="7"/>
  <c r="BA138" i="7"/>
  <c r="CW54" i="7"/>
  <c r="M19" i="7"/>
  <c r="W130" i="7"/>
  <c r="BA150" i="7"/>
  <c r="CW41" i="7"/>
  <c r="CW50" i="7"/>
  <c r="W127" i="7"/>
  <c r="CW36" i="7"/>
  <c r="CW45" i="7"/>
  <c r="CW32" i="7"/>
  <c r="AK32" i="7"/>
  <c r="AK63" i="7"/>
  <c r="AK45" i="7"/>
  <c r="AK41" i="7"/>
  <c r="AG40" i="1"/>
  <c r="AG49" i="1"/>
  <c r="CW45" i="1"/>
  <c r="CW36" i="1"/>
  <c r="CS49" i="1"/>
  <c r="CS40" i="1"/>
  <c r="CW41" i="1"/>
  <c r="CW32" i="1"/>
  <c r="T136" i="8" l="1"/>
  <c r="D141" i="8" s="1"/>
  <c r="L143" i="8" s="1"/>
  <c r="AQ13" i="8" s="1"/>
  <c r="DF78" i="8"/>
  <c r="CT114" i="8" s="1"/>
  <c r="DB116" i="8" s="1"/>
  <c r="AQ16" i="8" s="1"/>
  <c r="DA127" i="7"/>
  <c r="CT165" i="7" s="1"/>
  <c r="AO127" i="7"/>
  <c r="AH165" i="7" s="1"/>
  <c r="BA87" i="7"/>
  <c r="DM85" i="7"/>
  <c r="DF96" i="9"/>
  <c r="CT169" i="9" s="1"/>
  <c r="DN169" i="9" s="1"/>
  <c r="DB171" i="9" s="1"/>
  <c r="AQ16" i="9" s="1"/>
  <c r="AQ18" i="9" s="1"/>
  <c r="AQ19" i="9" s="1"/>
  <c r="CF136" i="8"/>
  <c r="BP141" i="8" s="1"/>
  <c r="BX143" i="8" s="1"/>
  <c r="AQ17" i="8" s="1"/>
  <c r="AT78" i="8"/>
  <c r="AH114" i="8" s="1"/>
  <c r="AP116" i="8" s="1"/>
  <c r="AQ12" i="8" s="1"/>
  <c r="AQ14" i="8" s="1"/>
  <c r="AQ18" i="8"/>
  <c r="CL178" i="7"/>
  <c r="BX151" i="7"/>
  <c r="AQ15" i="7" s="1"/>
  <c r="K110" i="7"/>
  <c r="D148" i="7" s="1"/>
  <c r="AG68" i="7"/>
  <c r="BN13" i="7" s="1"/>
  <c r="BR11" i="7" s="1"/>
  <c r="AO158" i="7"/>
  <c r="AS169" i="7" s="1"/>
  <c r="Z178" i="7"/>
  <c r="K140" i="7"/>
  <c r="CS68" i="7"/>
  <c r="BN17" i="7" s="1"/>
  <c r="BR15" i="7" s="1"/>
  <c r="AQ63" i="7"/>
  <c r="DC54" i="7"/>
  <c r="DC63" i="7"/>
  <c r="DC41" i="7"/>
  <c r="DC32" i="7"/>
  <c r="DC59" i="7"/>
  <c r="DC50" i="7"/>
  <c r="DC36" i="7"/>
  <c r="DC45" i="7"/>
  <c r="AQ36" i="7"/>
  <c r="AX87" i="7"/>
  <c r="AG50" i="1"/>
  <c r="BN13" i="1" s="1"/>
  <c r="CS50" i="1"/>
  <c r="BN17" i="1" s="1"/>
  <c r="AQ19" i="8" l="1"/>
  <c r="CT178" i="7"/>
  <c r="CL180" i="7"/>
  <c r="CT180" i="7" s="1"/>
  <c r="CC187" i="7" s="1"/>
  <c r="CK187" i="7" s="1"/>
  <c r="DM87" i="7"/>
  <c r="DF94" i="7" s="1"/>
  <c r="DN94" i="7" s="1"/>
  <c r="Z180" i="7"/>
  <c r="AH180" i="7" s="1"/>
  <c r="Q187" i="7" s="1"/>
  <c r="Y187" i="7" s="1"/>
  <c r="AH178" i="7"/>
  <c r="AT90" i="7"/>
  <c r="BB90" i="7" s="1"/>
  <c r="P148" i="7"/>
  <c r="L151" i="7" s="1"/>
  <c r="AQ11" i="7" s="1"/>
  <c r="AT92" i="7" l="1"/>
  <c r="BB92" i="7" s="1"/>
  <c r="AT96" i="7" s="1"/>
  <c r="DF90" i="7"/>
  <c r="DN90" i="7" s="1"/>
  <c r="DF92" i="7"/>
  <c r="DN92" i="7" s="1"/>
  <c r="CC183" i="7"/>
  <c r="CK183" i="7" s="1"/>
  <c r="CC185" i="7"/>
  <c r="CK185" i="7" s="1"/>
  <c r="Q183" i="7"/>
  <c r="Y183" i="7" s="1"/>
  <c r="Q185" i="7"/>
  <c r="Y185" i="7" s="1"/>
  <c r="AT94" i="7"/>
  <c r="BB94" i="7" s="1"/>
  <c r="DF96" i="7" l="1"/>
  <c r="AH169" i="7"/>
  <c r="BB169" i="7" s="1"/>
  <c r="AP171" i="7" s="1"/>
  <c r="AQ12" i="7" s="1"/>
  <c r="CF189" i="7"/>
  <c r="BP194" i="7" s="1"/>
  <c r="CT169" i="7"/>
  <c r="DN169" i="7" s="1"/>
  <c r="DB171" i="7" s="1"/>
  <c r="AQ16" i="7" s="1"/>
  <c r="T189" i="7"/>
  <c r="D194" i="7" l="1"/>
  <c r="L196" i="7" s="1"/>
  <c r="AQ13" i="7" s="1"/>
  <c r="BX196" i="7"/>
  <c r="AQ17" i="7" l="1"/>
  <c r="AQ18" i="7" s="1"/>
  <c r="AQ14" i="7"/>
  <c r="M18" i="1"/>
  <c r="M15" i="1"/>
  <c r="DE104" i="1"/>
  <c r="CT104" i="1"/>
  <c r="CW103" i="1"/>
  <c r="DE101" i="1"/>
  <c r="CT101" i="1"/>
  <c r="CW100" i="1"/>
  <c r="DE98" i="1"/>
  <c r="CT98" i="1"/>
  <c r="CW97" i="1"/>
  <c r="DE95" i="1"/>
  <c r="CT95" i="1"/>
  <c r="CW94" i="1"/>
  <c r="DE92" i="1"/>
  <c r="CT92" i="1"/>
  <c r="CW91" i="1"/>
  <c r="DE89" i="1"/>
  <c r="CT89" i="1"/>
  <c r="CW88" i="1"/>
  <c r="CA88" i="1"/>
  <c r="BP88" i="1"/>
  <c r="BS87" i="1"/>
  <c r="DE86" i="1"/>
  <c r="CT86" i="1"/>
  <c r="CW85" i="1"/>
  <c r="CA85" i="1"/>
  <c r="BP85" i="1"/>
  <c r="BS84" i="1"/>
  <c r="DE83" i="1"/>
  <c r="CT83" i="1"/>
  <c r="CW82" i="1"/>
  <c r="CA82" i="1"/>
  <c r="BP82" i="1"/>
  <c r="BS81" i="1"/>
  <c r="CA79" i="1"/>
  <c r="BP79" i="1"/>
  <c r="BS78" i="1"/>
  <c r="CA76" i="1"/>
  <c r="BP76" i="1"/>
  <c r="BS75" i="1"/>
  <c r="CA73" i="1"/>
  <c r="BP73" i="1"/>
  <c r="BS72" i="1"/>
  <c r="CA70" i="1"/>
  <c r="BP70" i="1"/>
  <c r="BY127" i="1"/>
  <c r="CT127" i="1" s="1"/>
  <c r="DB69" i="1"/>
  <c r="DS69" i="1" s="1"/>
  <c r="BS69" i="1"/>
  <c r="BY125" i="1"/>
  <c r="CT125" i="1" s="1"/>
  <c r="DB67" i="1"/>
  <c r="DS67" i="1" s="1"/>
  <c r="CA67" i="1"/>
  <c r="BP67" i="1"/>
  <c r="BS66" i="1"/>
  <c r="AQ19" i="7" l="1"/>
  <c r="CH125" i="1"/>
  <c r="BN15" i="1"/>
  <c r="BR15" i="1" s="1"/>
  <c r="V125" i="1"/>
  <c r="V127" i="1" s="1"/>
  <c r="BN11" i="1"/>
  <c r="BR11" i="1" s="1"/>
  <c r="CH127" i="1"/>
  <c r="DM92" i="1"/>
  <c r="CI85" i="1"/>
  <c r="DM104" i="1"/>
  <c r="DM83" i="1"/>
  <c r="CI79" i="1"/>
  <c r="DM95" i="1"/>
  <c r="CI82" i="1"/>
  <c r="DM98" i="1"/>
  <c r="DM89" i="1"/>
  <c r="DM101" i="1"/>
  <c r="CI70" i="1"/>
  <c r="M19" i="1"/>
  <c r="BA67" i="1" s="1"/>
  <c r="CI73" i="1"/>
  <c r="CI88" i="1"/>
  <c r="CI67" i="1"/>
  <c r="CI76" i="1"/>
  <c r="DJ67" i="1"/>
  <c r="DM86" i="1"/>
  <c r="DM67" i="1" l="1"/>
  <c r="CL125" i="1"/>
  <c r="DJ69" i="1"/>
  <c r="Z125" i="1"/>
  <c r="Z127" i="1" s="1"/>
  <c r="DA109" i="1"/>
  <c r="DE114" i="1" s="1"/>
  <c r="BW92" i="1"/>
  <c r="BP97" i="1" s="1"/>
  <c r="BX99" i="1" s="1"/>
  <c r="AQ15" i="1" s="1"/>
  <c r="CL127" i="1" l="1"/>
  <c r="CC134" i="1" s="1"/>
  <c r="DF72" i="1"/>
  <c r="DN72" i="1" s="1"/>
  <c r="G75" i="1"/>
  <c r="CC132" i="1" l="1"/>
  <c r="CC130" i="1"/>
  <c r="D88" i="1" l="1"/>
  <c r="D85" i="1"/>
  <c r="D82" i="1"/>
  <c r="D79" i="1"/>
  <c r="D76" i="1"/>
  <c r="D73" i="1"/>
  <c r="D67" i="1"/>
  <c r="M127" i="1"/>
  <c r="Q134" i="1" l="1"/>
  <c r="Y134" i="1" s="1"/>
  <c r="AH127" i="1"/>
  <c r="AH83" i="1"/>
  <c r="O67" i="1" l="1"/>
  <c r="W67" i="1" s="1"/>
  <c r="G66" i="1"/>
  <c r="AS83" i="1"/>
  <c r="BA83" i="1" s="1"/>
  <c r="O88" i="1" l="1"/>
  <c r="W88" i="1" s="1"/>
  <c r="G87" i="1"/>
  <c r="O85" i="1"/>
  <c r="W85" i="1" s="1"/>
  <c r="G84" i="1"/>
  <c r="O82" i="1"/>
  <c r="W82" i="1" s="1"/>
  <c r="G81" i="1"/>
  <c r="O79" i="1"/>
  <c r="W79" i="1" s="1"/>
  <c r="G78" i="1"/>
  <c r="O76" i="1"/>
  <c r="W76" i="1" s="1"/>
  <c r="W73" i="1"/>
  <c r="G72" i="1"/>
  <c r="O70" i="1"/>
  <c r="W70" i="1" s="1"/>
  <c r="G69" i="1"/>
  <c r="AS104" i="1"/>
  <c r="AH104" i="1"/>
  <c r="AK103" i="1"/>
  <c r="AS101" i="1"/>
  <c r="AH101" i="1"/>
  <c r="AK100" i="1"/>
  <c r="AH98" i="1"/>
  <c r="AS98" i="1"/>
  <c r="AK97" i="1"/>
  <c r="AS95" i="1"/>
  <c r="AH95" i="1"/>
  <c r="AK94" i="1"/>
  <c r="AS92" i="1"/>
  <c r="AH92" i="1"/>
  <c r="AK91" i="1"/>
  <c r="AS89" i="1"/>
  <c r="AS86" i="1"/>
  <c r="AH89" i="1"/>
  <c r="AH86" i="1"/>
  <c r="AK88" i="1"/>
  <c r="AK85" i="1"/>
  <c r="AK82" i="1"/>
  <c r="AC48" i="1"/>
  <c r="AC47" i="1"/>
  <c r="AC46" i="1"/>
  <c r="AC45" i="1"/>
  <c r="AC44" i="1"/>
  <c r="AC43" i="1"/>
  <c r="AC42" i="1"/>
  <c r="AX69" i="1"/>
  <c r="AC41" i="1"/>
  <c r="AC39" i="1"/>
  <c r="AC38" i="1"/>
  <c r="AC37" i="1"/>
  <c r="AC36" i="1"/>
  <c r="AC35" i="1"/>
  <c r="AC34" i="1"/>
  <c r="AC33" i="1"/>
  <c r="AC32" i="1"/>
  <c r="K92" i="1" l="1"/>
  <c r="CK134" i="1"/>
  <c r="AK32" i="1"/>
  <c r="BA86" i="1"/>
  <c r="BA95" i="1"/>
  <c r="BA104" i="1"/>
  <c r="BA89" i="1"/>
  <c r="BA69" i="1"/>
  <c r="BA98" i="1"/>
  <c r="BA92" i="1"/>
  <c r="AK45" i="1"/>
  <c r="DC45" i="1" s="1"/>
  <c r="BA101" i="1"/>
  <c r="AK36" i="1"/>
  <c r="DC36" i="1" s="1"/>
  <c r="AK41" i="1"/>
  <c r="DC41" i="1" s="1"/>
  <c r="DC32" i="1" l="1"/>
  <c r="AQ32" i="1"/>
  <c r="CK130" i="1"/>
  <c r="CK132" i="1"/>
  <c r="DM69" i="1"/>
  <c r="AQ45" i="1"/>
  <c r="AQ41" i="1"/>
  <c r="AQ36" i="1"/>
  <c r="AO109" i="1"/>
  <c r="CF136" i="1" l="1"/>
  <c r="BP141" i="1" s="1"/>
  <c r="BX143" i="1" s="1"/>
  <c r="AQ17" i="1" s="1"/>
  <c r="DF74" i="1" l="1"/>
  <c r="DN74" i="1" s="1"/>
  <c r="DF76" i="1"/>
  <c r="DN76" i="1" s="1"/>
  <c r="DF78" i="1" l="1"/>
  <c r="CT114" i="1" s="1"/>
  <c r="DB116" i="1" s="1"/>
  <c r="AQ16" i="1" l="1"/>
  <c r="AQ18" i="1" s="1"/>
  <c r="AS114" i="1" l="1"/>
  <c r="AP69" i="1"/>
  <c r="AT76" i="1" l="1"/>
  <c r="BG69" i="1"/>
  <c r="M125" i="1" l="1"/>
  <c r="AH125" i="1" s="1"/>
  <c r="Q132" i="1" l="1"/>
  <c r="Y132" i="1" s="1"/>
  <c r="Q130" i="1"/>
  <c r="Y130" i="1" s="1"/>
  <c r="AT72" i="1"/>
  <c r="BB72" i="1" s="1"/>
  <c r="AT74" i="1"/>
  <c r="T136" i="1" l="1"/>
  <c r="D141" i="1" s="1"/>
  <c r="L143" i="1" s="1"/>
  <c r="AQ13" i="1" s="1"/>
  <c r="D97" i="1" l="1"/>
  <c r="L99" i="1" s="1"/>
  <c r="AQ11" i="1" s="1"/>
  <c r="BB76" i="1" l="1"/>
  <c r="BB74" i="1" l="1"/>
  <c r="AT78" i="1" s="1"/>
  <c r="AH114" i="1" s="1"/>
  <c r="AP116" i="1" s="1"/>
  <c r="AQ12" i="1" s="1"/>
  <c r="AQ14" i="1" s="1"/>
  <c r="AQ19" i="1" s="1"/>
</calcChain>
</file>

<file path=xl/comments1.xml><?xml version="1.0" encoding="utf-8"?>
<comments xmlns="http://schemas.openxmlformats.org/spreadsheetml/2006/main">
  <authors>
    <author>作成者</author>
  </authors>
  <commentList>
    <comment ref="U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「仕入単価」欄は、実際の仕入単価または補助上限単価のうち、小さい額を記入してください。
※ただし、PCR検査等は、実際の仕入単価を記入してください。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↓以下、補助上限単価。
（抗原定性検査）
1,500円（税込）</t>
        </r>
      </text>
    </comment>
    <comment ref="CG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「仕入単価」欄は、実際の仕入単価または補助上限単価のうち、小さい額を記入してください。
※ただし、PCR検査等は、実際の仕入単価を記入してください。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↓以下、補助上限単価。
（抗原定性検査）
1,500円（税込）</t>
        </r>
      </text>
    </comment>
    <comment ref="AG50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  <comment ref="CS50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U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「仕入単価」欄は、実際の仕入単価または補助上限単価のうち、小さい額を記入してください。
※ただし、PCR検査等は、実際の仕入単価を記入してください。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↓以下、補助上限単価。
（抗原定性検査）
1,500円（税込）</t>
        </r>
      </text>
    </comment>
    <comment ref="CG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「仕入単価」欄は、実際の仕入単価または補助上限単価のうち、小さい額を記入してください。
※ただし、PCR検査等は、実際の仕入単価を記入してください。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↓以下、補助上限単価。
（抗原定性検査）
1,500円（税込）</t>
        </r>
      </text>
    </comment>
    <comment ref="AG50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  <comment ref="CS50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U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「仕入単価」欄は、実際の仕入単価または補助上限単価のうち、小さい額を記入してください。
※ただし、PCR検査等（R4.8.1以降仕入分）は、実際の仕入単価を記入してください。
↓以下、補助上限単価。
【薬局・衛生検査所】
（抗原定性検査）
・R4.4.1以降仕入＝1,500円（税込）
・R4.3.31まで仕入＝3,000円（税込）
・R3.12.30まで仕入＝3,500円（税込）
（PCR検査等）
・R4.7.31まで仕入＝7,000円（税込）
・R4.6.30まで仕入＝8,500円（税込）
【医療機関】
（抗原定性検査）
・R4.4.1以降仕入＝1,500円（税込）
・R4.3.31まで仕入＝3,000円（税込）
・R3.12.30まで仕入＝3,500円（税込）
（PCR検査等）
・R4.7.31まで仕入＝7,000円（税込）
・R3.12.30まで仕入＝8,500円（税込）</t>
        </r>
      </text>
    </comment>
    <comment ref="CG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「仕入単価」欄は、実際の仕入単価または補助上限単価のうち、小さい額を記入してください。
※ただし、PCR検査等（R4.8.1以降仕入分）は、実際の仕入単価を記入してください。
↓以下、補助上限単価。
【薬局・衛生検査所】
（抗原定性検査）
・R4.4.1以降仕入＝1,500円（税込）
・R4.3.31まで仕入＝3,000円（税込）
・R3.12.30まで仕入＝3,500円（税込）
（PCR検査等）
・R4.7.31まで仕入＝7,000円（税込）
・R4.6.30まで仕入＝8,500円（税込）
【医療機関】
（抗原定性検査）
・R4.4.1以降仕入＝1,500円（税込）
・R4.3.31まで仕入＝3,000円（税込）
・R3.12.30まで仕入＝3,500円（税込）
（PCR検査等）
・R4.7.31まで仕入＝7,000円（税込）
・R3.12.30まで仕入＝8,500円（税込）</t>
        </r>
      </text>
    </comment>
    <comment ref="AG6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  <comment ref="CS6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U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「仕入単価」欄は、実際の仕入単価または補助上限単価のうち、小さい額を記入してください。
※ただし、PCR検査等（R4.8.1以降仕入分）は、実際の仕入単価を記入してください。
↓以下、補助上限単価。
【薬局・衛生検査所】
（抗原定性検査）
・R4.4.1以降仕入＝1,500円（税込）
・R4.3.31まで仕入＝3,000円（税込）
・R3.12.30まで仕入＝3,500円（税込）
（PCR検査等）
・R4.7.31まで仕入＝7,000円（税込）
・R4.6.30まで仕入＝8,500円（税込）
【医療機関】
（抗原定性検査）
・R4.4.1以降仕入＝1,500円（税込）
・R4.3.31まで仕入＝3,000円（税込）
・R3.12.30まで仕入＝3,500円（税込）
（PCR検査等）
・R4.7.31まで仕入＝7,000円（税込）
・R3.12.30まで仕入＝8,500円（税込）</t>
        </r>
      </text>
    </comment>
    <comment ref="CG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「仕入単価」欄は、実際の仕入単価または補助上限単価のうち、小さい額を記入してください。
※ただし、PCR検査等（R4.8.1以降仕入分）は、実際の仕入単価を記入してください。
↓以下、補助上限単価。
【薬局・衛生検査所】
（抗原定性検査）
・R4.4.1以降仕入＝1,500円（税込）
・R4.3.31まで仕入＝3,000円（税込）
・R3.12.30まで仕入＝3,500円（税込）
（PCR検査等）
・R4.7.31まで仕入＝7,000円（税込）
・R4.6.30まで仕入＝8,500円（税込）
【医療機関】
（抗原定性検査）
・R4.4.1以降仕入＝1,500円（税込）
・R4.3.31まで仕入＝3,000円（税込）
・R3.12.30まで仕入＝3,500円（税込）
（PCR検査等）
・R4.7.31まで仕入＝7,000円（税込）
・R3.12.30まで仕入＝8,500円（税込）</t>
        </r>
      </text>
    </comment>
    <comment ref="AG6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  <comment ref="CS68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「●検査件数」の小計と一致しているか確認してください。</t>
        </r>
      </text>
    </comment>
  </commentList>
</comments>
</file>

<file path=xl/sharedStrings.xml><?xml version="1.0" encoding="utf-8"?>
<sst xmlns="http://schemas.openxmlformats.org/spreadsheetml/2006/main" count="3924" uniqueCount="134">
  <si>
    <t>①</t>
    <phoneticPr fontId="2"/>
  </si>
  <si>
    <t>検査件数</t>
    <rPh sb="0" eb="2">
      <t>ケンサ</t>
    </rPh>
    <rPh sb="2" eb="4">
      <t>ケンスウ</t>
    </rPh>
    <phoneticPr fontId="2"/>
  </si>
  <si>
    <t>(抗原定性検査)</t>
    <rPh sb="1" eb="5">
      <t>コウゲンテイセイ</t>
    </rPh>
    <rPh sb="5" eb="7">
      <t>ケンサ</t>
    </rPh>
    <phoneticPr fontId="2"/>
  </si>
  <si>
    <t>(PCR検査等)</t>
    <rPh sb="4" eb="6">
      <t>ケンサ</t>
    </rPh>
    <rPh sb="6" eb="7">
      <t>トウ</t>
    </rPh>
    <phoneticPr fontId="2"/>
  </si>
  <si>
    <t>VTP</t>
    <phoneticPr fontId="2"/>
  </si>
  <si>
    <t>一般検査</t>
    <rPh sb="0" eb="4">
      <t>イッパンケンサ</t>
    </rPh>
    <phoneticPr fontId="2"/>
  </si>
  <si>
    <t>検査種類</t>
    <rPh sb="0" eb="2">
      <t>ケンサ</t>
    </rPh>
    <rPh sb="2" eb="4">
      <t>シュルイ</t>
    </rPh>
    <phoneticPr fontId="2"/>
  </si>
  <si>
    <t>事業種類</t>
    <rPh sb="0" eb="2">
      <t>ジギョウ</t>
    </rPh>
    <rPh sb="2" eb="4">
      <t>シュルイ</t>
    </rPh>
    <phoneticPr fontId="2"/>
  </si>
  <si>
    <t>件</t>
    <rPh sb="0" eb="1">
      <t>ケン</t>
    </rPh>
    <phoneticPr fontId="2"/>
  </si>
  <si>
    <t>日</t>
    <rPh sb="0" eb="1">
      <t>ニチ</t>
    </rPh>
    <phoneticPr fontId="2"/>
  </si>
  <si>
    <t>日間</t>
    <rPh sb="0" eb="2">
      <t>ニチカン</t>
    </rPh>
    <phoneticPr fontId="2"/>
  </si>
  <si>
    <t>抗原定性検査補助算定</t>
    <rPh sb="0" eb="6">
      <t>コウゲンテイセイケンサ</t>
    </rPh>
    <rPh sb="6" eb="8">
      <t>ホジョ</t>
    </rPh>
    <rPh sb="8" eb="10">
      <t>サンテイ</t>
    </rPh>
    <phoneticPr fontId="2"/>
  </si>
  <si>
    <t>円</t>
    <rPh sb="0" eb="1">
      <t>エン</t>
    </rPh>
    <phoneticPr fontId="2"/>
  </si>
  <si>
    <t>×</t>
    <phoneticPr fontId="2"/>
  </si>
  <si>
    <t>回</t>
    <rPh sb="0" eb="1">
      <t>カイ</t>
    </rPh>
    <phoneticPr fontId="2"/>
  </si>
  <si>
    <t>＝</t>
    <phoneticPr fontId="2"/>
  </si>
  <si>
    <t>合計</t>
    <rPh sb="0" eb="2">
      <t>ゴウケイ</t>
    </rPh>
    <phoneticPr fontId="2"/>
  </si>
  <si>
    <t>②</t>
    <phoneticPr fontId="2"/>
  </si>
  <si>
    <t>PCR検査補助算定</t>
    <rPh sb="3" eb="5">
      <t>ケンサ</t>
    </rPh>
    <rPh sb="5" eb="7">
      <t>ホジョ</t>
    </rPh>
    <rPh sb="7" eb="9">
      <t>サンテイ</t>
    </rPh>
    <phoneticPr fontId="2"/>
  </si>
  <si>
    <t>③</t>
    <phoneticPr fontId="2"/>
  </si>
  <si>
    <t>月</t>
    <rPh sb="0" eb="1">
      <t>ツキ</t>
    </rPh>
    <phoneticPr fontId="2"/>
  </si>
  <si>
    <t>/</t>
    <phoneticPr fontId="2"/>
  </si>
  <si>
    <t>(上限2500円までの算定)</t>
    <rPh sb="1" eb="3">
      <t>ジョウゲン</t>
    </rPh>
    <rPh sb="7" eb="8">
      <t>エン</t>
    </rPh>
    <rPh sb="11" eb="13">
      <t>サンテイ</t>
    </rPh>
    <phoneticPr fontId="2"/>
  </si>
  <si>
    <t>(上限1,800円までの算定)</t>
    <rPh sb="1" eb="3">
      <t>ジョウゲン</t>
    </rPh>
    <rPh sb="8" eb="9">
      <t>エン</t>
    </rPh>
    <rPh sb="12" eb="14">
      <t>サンテイ</t>
    </rPh>
    <phoneticPr fontId="2"/>
  </si>
  <si>
    <t>(上限1,100までの算定)</t>
    <rPh sb="1" eb="3">
      <t>ジョウゲン</t>
    </rPh>
    <rPh sb="11" eb="13">
      <t>サンテイ</t>
    </rPh>
    <phoneticPr fontId="2"/>
  </si>
  <si>
    <t>補助金上限金額</t>
    <rPh sb="0" eb="3">
      <t>ホジョキン</t>
    </rPh>
    <rPh sb="3" eb="5">
      <t>ジョウゲン</t>
    </rPh>
    <rPh sb="5" eb="7">
      <t>キンガク</t>
    </rPh>
    <phoneticPr fontId="2"/>
  </si>
  <si>
    <t>申請合計経費</t>
    <rPh sb="0" eb="2">
      <t>シンセイ</t>
    </rPh>
    <rPh sb="2" eb="4">
      <t>ゴウケイ</t>
    </rPh>
    <rPh sb="4" eb="6">
      <t>ケイヒ</t>
    </rPh>
    <phoneticPr fontId="2"/>
  </si>
  <si>
    <t>補助金交付金額</t>
    <rPh sb="0" eb="2">
      <t>ホジョ</t>
    </rPh>
    <rPh sb="2" eb="3">
      <t>キン</t>
    </rPh>
    <rPh sb="3" eb="5">
      <t>コウフ</t>
    </rPh>
    <rPh sb="5" eb="7">
      <t>キンガク</t>
    </rPh>
    <phoneticPr fontId="2"/>
  </si>
  <si>
    <t>補助金上限金額</t>
    <rPh sb="0" eb="3">
      <t>ホジョキン</t>
    </rPh>
    <rPh sb="3" eb="7">
      <t>ジョウゲンキンガク</t>
    </rPh>
    <phoneticPr fontId="2"/>
  </si>
  <si>
    <t>申請合計経費</t>
    <rPh sb="0" eb="6">
      <t>シンセイゴウケイケイヒ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</si>
  <si>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</si>
  <si>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交付申請額</t>
    <rPh sb="0" eb="5">
      <t>コウフシンセイガク</t>
    </rPh>
    <phoneticPr fontId="2"/>
  </si>
  <si>
    <t>(</t>
    <phoneticPr fontId="2"/>
  </si>
  <si>
    <t>補助申請回数</t>
    <rPh sb="0" eb="2">
      <t>ホジョ</t>
    </rPh>
    <rPh sb="2" eb="4">
      <t>シンセイ</t>
    </rPh>
    <rPh sb="4" eb="6">
      <t>カイスウ</t>
    </rPh>
    <phoneticPr fontId="2"/>
  </si>
  <si>
    <t>●</t>
    <phoneticPr fontId="2"/>
  </si>
  <si>
    <t>各種経費補助算定</t>
    <rPh sb="0" eb="2">
      <t>カクシュ</t>
    </rPh>
    <rPh sb="2" eb="4">
      <t>ケイヒ</t>
    </rPh>
    <rPh sb="4" eb="6">
      <t>ホジョ</t>
    </rPh>
    <rPh sb="6" eb="8">
      <t>サンテイ</t>
    </rPh>
    <phoneticPr fontId="2"/>
  </si>
  <si>
    <t>Ⅰ</t>
    <phoneticPr fontId="2"/>
  </si>
  <si>
    <t>Ⅱ</t>
    <phoneticPr fontId="2"/>
  </si>
  <si>
    <t>Ⅲ</t>
    <phoneticPr fontId="2"/>
  </si>
  <si>
    <t>　</t>
    <phoneticPr fontId="2"/>
  </si>
  <si>
    <t>)</t>
    <phoneticPr fontId="2"/>
  </si>
  <si>
    <t>(上限5,000までの閾値)</t>
    <rPh sb="1" eb="3">
      <t>ジョウゲン</t>
    </rPh>
    <rPh sb="11" eb="13">
      <t>イキチ</t>
    </rPh>
    <phoneticPr fontId="2"/>
  </si>
  <si>
    <t>(上限3,000までの閾値)</t>
    <rPh sb="1" eb="3">
      <t>ジョウゲン</t>
    </rPh>
    <rPh sb="11" eb="13">
      <t>イキチ</t>
    </rPh>
    <phoneticPr fontId="2"/>
  </si>
  <si>
    <t>(上限7,000円までの算定)</t>
    <rPh sb="1" eb="3">
      <t>ジョウゲン</t>
    </rPh>
    <rPh sb="8" eb="9">
      <t>エン</t>
    </rPh>
    <rPh sb="12" eb="14">
      <t>サンテイ</t>
    </rPh>
    <phoneticPr fontId="2"/>
  </si>
  <si>
    <t>(上限5,000円までの算定)</t>
    <rPh sb="1" eb="3">
      <t>ジョウゲン</t>
    </rPh>
    <rPh sb="8" eb="9">
      <t>エン</t>
    </rPh>
    <rPh sb="12" eb="14">
      <t>サンテイ</t>
    </rPh>
    <phoneticPr fontId="2"/>
  </si>
  <si>
    <t>(上限3,000までの算定)</t>
    <rPh sb="1" eb="3">
      <t>ジョウゲン</t>
    </rPh>
    <rPh sb="11" eb="13">
      <t>サンテイ</t>
    </rPh>
    <phoneticPr fontId="2"/>
  </si>
  <si>
    <t>(閾値に基づく回数)</t>
    <rPh sb="1" eb="3">
      <t>イキチ</t>
    </rPh>
    <rPh sb="4" eb="5">
      <t>モト</t>
    </rPh>
    <rPh sb="7" eb="9">
      <t>カイスウ</t>
    </rPh>
    <phoneticPr fontId="2"/>
  </si>
  <si>
    <t>円</t>
    <rPh sb="0" eb="1">
      <t>エン</t>
    </rPh>
    <phoneticPr fontId="2"/>
  </si>
  <si>
    <t>補助金上限金額</t>
    <rPh sb="0" eb="5">
      <t>ホジョキンジョウゲン</t>
    </rPh>
    <rPh sb="5" eb="7">
      <t>キンガク</t>
    </rPh>
    <phoneticPr fontId="2"/>
  </si>
  <si>
    <t>申請合計経費</t>
    <rPh sb="0" eb="2">
      <t>シンセイ</t>
    </rPh>
    <rPh sb="2" eb="6">
      <t>ゴウケイケイヒ</t>
    </rPh>
    <phoneticPr fontId="2"/>
  </si>
  <si>
    <t>円</t>
    <rPh sb="0" eb="1">
      <t>エン</t>
    </rPh>
    <phoneticPr fontId="2"/>
  </si>
  <si>
    <t>補助上限金額算定</t>
    <rPh sb="0" eb="2">
      <t>ホジョ</t>
    </rPh>
    <rPh sb="2" eb="4">
      <t>ジョウゲン</t>
    </rPh>
    <rPh sb="4" eb="6">
      <t>キンガク</t>
    </rPh>
    <rPh sb="6" eb="8">
      <t>サンテイ</t>
    </rPh>
    <phoneticPr fontId="2"/>
  </si>
  <si>
    <t>補助金額上限算定</t>
    <rPh sb="0" eb="4">
      <t>ホジョキンガク</t>
    </rPh>
    <rPh sb="4" eb="6">
      <t>ジョウゲン</t>
    </rPh>
    <rPh sb="6" eb="8">
      <t>サンテイ</t>
    </rPh>
    <phoneticPr fontId="2"/>
  </si>
  <si>
    <t>補助金交付申請額算定</t>
    <rPh sb="0" eb="3">
      <t>ホジョキン</t>
    </rPh>
    <rPh sb="3" eb="5">
      <t>コウフ</t>
    </rPh>
    <rPh sb="5" eb="7">
      <t>シンセイ</t>
    </rPh>
    <rPh sb="7" eb="8">
      <t>ガク</t>
    </rPh>
    <rPh sb="8" eb="10">
      <t>サンテイ</t>
    </rPh>
    <phoneticPr fontId="2"/>
  </si>
  <si>
    <t>仕入先名</t>
    <rPh sb="0" eb="2">
      <t>シイレ</t>
    </rPh>
    <rPh sb="2" eb="3">
      <t>サキ</t>
    </rPh>
    <rPh sb="3" eb="4">
      <t>メイ</t>
    </rPh>
    <phoneticPr fontId="2"/>
  </si>
  <si>
    <t>使用回数</t>
    <rPh sb="0" eb="4">
      <t>シヨウカイスウ</t>
    </rPh>
    <phoneticPr fontId="2"/>
  </si>
  <si>
    <t>仕入日</t>
    <rPh sb="0" eb="3">
      <t>シイレビ</t>
    </rPh>
    <phoneticPr fontId="2"/>
  </si>
  <si>
    <t>仕入平均単価(加重平均)</t>
    <rPh sb="0" eb="2">
      <t>シイレ</t>
    </rPh>
    <rPh sb="2" eb="6">
      <t>ヘイキンタンカ</t>
    </rPh>
    <rPh sb="7" eb="11">
      <t>カジュウヘイキン</t>
    </rPh>
    <phoneticPr fontId="2"/>
  </si>
  <si>
    <t>抗原定性</t>
    <rPh sb="0" eb="2">
      <t>コウゲン</t>
    </rPh>
    <rPh sb="2" eb="4">
      <t>テイセイ</t>
    </rPh>
    <phoneticPr fontId="2"/>
  </si>
  <si>
    <t>仕入単価</t>
    <rPh sb="0" eb="4">
      <t>シイレタンカ</t>
    </rPh>
    <phoneticPr fontId="2"/>
  </si>
  <si>
    <t>小計</t>
    <rPh sb="0" eb="2">
      <t>ショウケイ</t>
    </rPh>
    <phoneticPr fontId="2"/>
  </si>
  <si>
    <t>申請合計額</t>
    <rPh sb="0" eb="2">
      <t>シンセイ</t>
    </rPh>
    <rPh sb="2" eb="4">
      <t>ゴウケイ</t>
    </rPh>
    <rPh sb="4" eb="5">
      <t>ガク</t>
    </rPh>
    <phoneticPr fontId="2"/>
  </si>
  <si>
    <t>合計回数</t>
    <rPh sb="0" eb="4">
      <t>ゴウケイカイスウ</t>
    </rPh>
    <phoneticPr fontId="2"/>
  </si>
  <si>
    <t>分</t>
    <rPh sb="0" eb="1">
      <t>ブン</t>
    </rPh>
    <phoneticPr fontId="2"/>
  </si>
  <si>
    <t>円</t>
    <rPh sb="0" eb="1">
      <t>エン</t>
    </rPh>
    <phoneticPr fontId="2"/>
  </si>
  <si>
    <t>申請合計経費</t>
    <rPh sb="0" eb="6">
      <t>シンセイゴウケイケイヒ</t>
    </rPh>
    <phoneticPr fontId="2"/>
  </si>
  <si>
    <t>補助金交付決定額算定</t>
    <rPh sb="0" eb="3">
      <t>ホジョキン</t>
    </rPh>
    <rPh sb="3" eb="5">
      <t>コウフ</t>
    </rPh>
    <rPh sb="5" eb="8">
      <t>ケッテイガク</t>
    </rPh>
    <rPh sb="8" eb="10">
      <t>サンテイ</t>
    </rPh>
    <phoneticPr fontId="2"/>
  </si>
  <si>
    <t>PCR検査等</t>
    <rPh sb="3" eb="5">
      <t>ケンサ</t>
    </rPh>
    <rPh sb="5" eb="6">
      <t>トウ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</si>
  <si>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</si>
  <si>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</si>
  <si>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C社</t>
    <rPh sb="1" eb="2">
      <t>シャ</t>
    </rPh>
    <phoneticPr fontId="2"/>
  </si>
  <si>
    <t>/</t>
    <phoneticPr fontId="2"/>
  </si>
  <si>
    <t>PCR</t>
    <phoneticPr fontId="2"/>
  </si>
  <si>
    <t>合計</t>
    <rPh sb="0" eb="2">
      <t>ゴウケイ</t>
    </rPh>
    <phoneticPr fontId="2"/>
  </si>
  <si>
    <t>(</t>
    <phoneticPr fontId="2"/>
  </si>
  <si>
    <t>)</t>
    <phoneticPr fontId="2"/>
  </si>
  <si>
    <t>(上限1,800までの閾値)</t>
    <rPh sb="1" eb="3">
      <t>ジョウゲン</t>
    </rPh>
    <rPh sb="11" eb="13">
      <t>イキチ</t>
    </rPh>
    <phoneticPr fontId="2"/>
  </si>
  <si>
    <t>(上限1,100までの閾値)</t>
    <rPh sb="1" eb="3">
      <t>ジョウゲン</t>
    </rPh>
    <rPh sb="11" eb="13">
      <t>イキチ</t>
    </rPh>
    <phoneticPr fontId="2"/>
  </si>
  <si>
    <t>日</t>
    <rPh sb="0" eb="1">
      <t>ニチ</t>
    </rPh>
    <phoneticPr fontId="2"/>
  </si>
  <si>
    <t>滋賀県PCR等検査無料化事業　補助金額計算表（別紙様式２）</t>
  </si>
  <si>
    <t>●</t>
    <phoneticPr fontId="2"/>
  </si>
  <si>
    <t>月分</t>
    <rPh sb="0" eb="1">
      <t>ガツ</t>
    </rPh>
    <rPh sb="1" eb="2">
      <t>ブン</t>
    </rPh>
    <phoneticPr fontId="2"/>
  </si>
  <si>
    <t>検査事業所名</t>
    <rPh sb="0" eb="2">
      <t>ケンサ</t>
    </rPh>
    <rPh sb="2" eb="4">
      <t>ジギョウ</t>
    </rPh>
    <rPh sb="4" eb="5">
      <t>ショ</t>
    </rPh>
    <rPh sb="5" eb="6">
      <t>メイ</t>
    </rPh>
    <phoneticPr fontId="2"/>
  </si>
  <si>
    <t>営業日数※</t>
    <rPh sb="0" eb="2">
      <t>エイギョウ</t>
    </rPh>
    <rPh sb="2" eb="4">
      <t>ニッスウ</t>
    </rPh>
    <phoneticPr fontId="2"/>
  </si>
  <si>
    <t>※営業日数とは、無料検査を実施した日数（実績が0回の営業日を含む）。</t>
    <rPh sb="1" eb="5">
      <t>エイギョウニッスウ</t>
    </rPh>
    <phoneticPr fontId="2"/>
  </si>
  <si>
    <t>2-2 補助金交付申請額算定（R4.8.1以降仕入分）</t>
    <rPh sb="4" eb="7">
      <t>ホジョキン</t>
    </rPh>
    <rPh sb="7" eb="9">
      <t>コウフ</t>
    </rPh>
    <rPh sb="9" eb="11">
      <t>シンセイ</t>
    </rPh>
    <rPh sb="11" eb="12">
      <t>ガク</t>
    </rPh>
    <rPh sb="12" eb="14">
      <t>サンテイ</t>
    </rPh>
    <phoneticPr fontId="2"/>
  </si>
  <si>
    <t>2-1 補助金交付申請額算定（R4.7.31以前仕入分）</t>
    <rPh sb="4" eb="7">
      <t>ホジョキン</t>
    </rPh>
    <rPh sb="7" eb="9">
      <t>コウフ</t>
    </rPh>
    <rPh sb="9" eb="11">
      <t>シンセイ</t>
    </rPh>
    <rPh sb="11" eb="12">
      <t>ガク</t>
    </rPh>
    <rPh sb="12" eb="14">
      <t>サンテイ</t>
    </rPh>
    <rPh sb="22" eb="24">
      <t>イゼン</t>
    </rPh>
    <phoneticPr fontId="2"/>
  </si>
  <si>
    <t>＜R4.7.31以前仕入分＞</t>
    <phoneticPr fontId="2"/>
  </si>
  <si>
    <t>＜R4.8.1以降仕入分＞</t>
    <rPh sb="7" eb="9">
      <t>イコウ</t>
    </rPh>
    <phoneticPr fontId="2"/>
  </si>
  <si>
    <t>⇒</t>
    <phoneticPr fontId="2"/>
  </si>
  <si>
    <t>比較して小さい金額</t>
    <rPh sb="0" eb="2">
      <t>ヒカク</t>
    </rPh>
    <rPh sb="4" eb="5">
      <t>チイ</t>
    </rPh>
    <rPh sb="7" eb="9">
      <t>キンガク</t>
    </rPh>
    <phoneticPr fontId="2"/>
  </si>
  <si>
    <t>○○薬局　□□店舗</t>
    <rPh sb="2" eb="4">
      <t>ヤッキョク</t>
    </rPh>
    <rPh sb="7" eb="9">
      <t>テンポ</t>
    </rPh>
    <phoneticPr fontId="2"/>
  </si>
  <si>
    <t>(単位：円)</t>
    <phoneticPr fontId="2"/>
  </si>
  <si>
    <t>(単位：円)</t>
    <phoneticPr fontId="2"/>
  </si>
  <si>
    <t>小計</t>
    <rPh sb="0" eb="2">
      <t>ショウケイ</t>
    </rPh>
    <phoneticPr fontId="2"/>
  </si>
  <si>
    <t>件</t>
    <rPh sb="0" eb="1">
      <t>ケン</t>
    </rPh>
    <phoneticPr fontId="2"/>
  </si>
  <si>
    <t>VTP</t>
    <phoneticPr fontId="2"/>
  </si>
  <si>
    <t>一般検査</t>
    <rPh sb="0" eb="2">
      <t>イッパン</t>
    </rPh>
    <rPh sb="2" eb="4">
      <t>ケンサ</t>
    </rPh>
    <phoneticPr fontId="2"/>
  </si>
  <si>
    <r>
      <t xml:space="preserve">実際の仕入単価
</t>
    </r>
    <r>
      <rPr>
        <sz val="10"/>
        <color theme="1"/>
        <rFont val="Yu Gothic"/>
        <family val="3"/>
        <charset val="128"/>
        <scheme val="minor"/>
      </rPr>
      <t>（補助上限単価を超える場合）</t>
    </r>
    <rPh sb="0" eb="2">
      <t>ジッサイ</t>
    </rPh>
    <rPh sb="3" eb="5">
      <t>シイレ</t>
    </rPh>
    <rPh sb="5" eb="7">
      <t>タンカ</t>
    </rPh>
    <rPh sb="9" eb="15">
      <t>ホジョジョウゲンタンカ</t>
    </rPh>
    <rPh sb="16" eb="17">
      <t>コ</t>
    </rPh>
    <rPh sb="19" eb="21">
      <t>バアイ</t>
    </rPh>
    <phoneticPr fontId="2"/>
  </si>
  <si>
    <t>VTP</t>
    <phoneticPr fontId="2"/>
  </si>
  <si>
    <r>
      <rPr>
        <b/>
        <sz val="16"/>
        <color theme="1"/>
        <rFont val="Yu Gothic"/>
        <family val="3"/>
        <charset val="128"/>
        <scheme val="minor"/>
      </rPr>
      <t>VTP</t>
    </r>
    <r>
      <rPr>
        <sz val="11"/>
        <color theme="1"/>
        <rFont val="Yu Gothic"/>
        <family val="2"/>
        <scheme val="minor"/>
      </rPr>
      <t>の仕入単価記入・仕入単価平均値算定</t>
    </r>
    <rPh sb="4" eb="6">
      <t>シイレ</t>
    </rPh>
    <rPh sb="6" eb="8">
      <t>タンカ</t>
    </rPh>
    <rPh sb="8" eb="10">
      <t>キニュウ</t>
    </rPh>
    <rPh sb="11" eb="13">
      <t>シイ</t>
    </rPh>
    <rPh sb="13" eb="15">
      <t>タンカ</t>
    </rPh>
    <rPh sb="15" eb="18">
      <t>ヘイキンチ</t>
    </rPh>
    <rPh sb="18" eb="20">
      <t>サンテイ</t>
    </rPh>
    <phoneticPr fontId="2"/>
  </si>
  <si>
    <r>
      <rPr>
        <b/>
        <sz val="16"/>
        <color theme="1"/>
        <rFont val="Yu Gothic"/>
        <family val="3"/>
        <charset val="128"/>
        <scheme val="minor"/>
      </rPr>
      <t>一般検査</t>
    </r>
    <r>
      <rPr>
        <sz val="11"/>
        <color theme="1"/>
        <rFont val="Yu Gothic"/>
        <family val="2"/>
        <scheme val="minor"/>
      </rPr>
      <t>の仕入単価記入・仕入単価平均値算定</t>
    </r>
    <rPh sb="0" eb="4">
      <t>イッパンケンサ</t>
    </rPh>
    <rPh sb="5" eb="7">
      <t>シイレ</t>
    </rPh>
    <rPh sb="7" eb="9">
      <t>タンカ</t>
    </rPh>
    <rPh sb="9" eb="11">
      <t>キニュウ</t>
    </rPh>
    <rPh sb="12" eb="14">
      <t>シイ</t>
    </rPh>
    <rPh sb="14" eb="16">
      <t>タンカ</t>
    </rPh>
    <rPh sb="16" eb="19">
      <t>ヘイキンチ</t>
    </rPh>
    <rPh sb="19" eb="21">
      <t>サンテイ</t>
    </rPh>
    <phoneticPr fontId="2"/>
  </si>
  <si>
    <t>VTP</t>
    <phoneticPr fontId="2"/>
  </si>
  <si>
    <t>VTP＋一般</t>
    <rPh sb="4" eb="6">
      <t>イッパン</t>
    </rPh>
    <phoneticPr fontId="2"/>
  </si>
  <si>
    <t>↓</t>
    <phoneticPr fontId="2"/>
  </si>
  <si>
    <t>↓</t>
    <phoneticPr fontId="2"/>
  </si>
  <si>
    <t>(</t>
  </si>
  <si>
    <t>/</t>
  </si>
  <si>
    <t>)</t>
  </si>
  <si>
    <t>×</t>
  </si>
  <si>
    <t>VTP</t>
    <phoneticPr fontId="2"/>
  </si>
  <si>
    <t>一般</t>
    <rPh sb="0" eb="2">
      <t>イッパン</t>
    </rPh>
    <phoneticPr fontId="2"/>
  </si>
  <si>
    <t>補助金合計金額</t>
    <phoneticPr fontId="2"/>
  </si>
  <si>
    <t>補助金額</t>
    <rPh sb="0" eb="2">
      <t>ホジョ</t>
    </rPh>
    <rPh sb="2" eb="4">
      <t>キンガク</t>
    </rPh>
    <phoneticPr fontId="2"/>
  </si>
  <si>
    <t>円</t>
    <rPh sb="0" eb="1">
      <t>エン</t>
    </rPh>
    <phoneticPr fontId="2"/>
  </si>
  <si>
    <t>(各種経費)</t>
    <rPh sb="1" eb="2">
      <t>カク</t>
    </rPh>
    <rPh sb="2" eb="3">
      <t>シュ</t>
    </rPh>
    <rPh sb="3" eb="5">
      <t>ケイヒ</t>
    </rPh>
    <phoneticPr fontId="2"/>
  </si>
  <si>
    <t>抗原定性
（R4.8.1以降仕入分）</t>
    <rPh sb="0" eb="2">
      <t>コウゲン</t>
    </rPh>
    <rPh sb="2" eb="4">
      <t>テイセイ</t>
    </rPh>
    <rPh sb="13" eb="15">
      <t>イコウ</t>
    </rPh>
    <rPh sb="15" eb="16">
      <t>シ</t>
    </rPh>
    <rPh sb="16" eb="17">
      <t>ハイ</t>
    </rPh>
    <rPh sb="17" eb="18">
      <t>ブン</t>
    </rPh>
    <phoneticPr fontId="2"/>
  </si>
  <si>
    <t>PCR検査等
（R4.8.1以降仕入分）</t>
    <rPh sb="3" eb="5">
      <t>ケンサ</t>
    </rPh>
    <rPh sb="5" eb="6">
      <t>トウ</t>
    </rPh>
    <phoneticPr fontId="2"/>
  </si>
  <si>
    <t>抗原定性
（R4.7.31以前仕入分）</t>
    <phoneticPr fontId="2"/>
  </si>
  <si>
    <t>PCR検査等
（R4.7.31以前仕入分）</t>
    <rPh sb="3" eb="5">
      <t>ケンサ</t>
    </rPh>
    <rPh sb="5" eb="6">
      <t>トウ</t>
    </rPh>
    <phoneticPr fontId="2"/>
  </si>
  <si>
    <t>1-1 補助金交付申請額算定（R4.7.31以前仕入分）</t>
    <rPh sb="4" eb="7">
      <t>ホジョキン</t>
    </rPh>
    <rPh sb="7" eb="9">
      <t>コウフ</t>
    </rPh>
    <rPh sb="9" eb="11">
      <t>シンセイ</t>
    </rPh>
    <rPh sb="11" eb="12">
      <t>ガク</t>
    </rPh>
    <rPh sb="12" eb="14">
      <t>サンテイ</t>
    </rPh>
    <rPh sb="22" eb="24">
      <t>イゼン</t>
    </rPh>
    <phoneticPr fontId="2"/>
  </si>
  <si>
    <t>1-2 補助金交付申請額算定（R4.8.1以降仕入分）</t>
    <rPh sb="4" eb="7">
      <t>ホジョキン</t>
    </rPh>
    <rPh sb="7" eb="9">
      <t>コウフ</t>
    </rPh>
    <rPh sb="9" eb="11">
      <t>シンセイ</t>
    </rPh>
    <rPh sb="11" eb="12">
      <t>ガク</t>
    </rPh>
    <rPh sb="12" eb="14">
      <t>サンテイ</t>
    </rPh>
    <phoneticPr fontId="2"/>
  </si>
  <si>
    <t>補助上限金額算定（R4.8.1以降仕入分）</t>
    <rPh sb="0" eb="2">
      <t>ホジョ</t>
    </rPh>
    <rPh sb="2" eb="4">
      <t>ジョウゲン</t>
    </rPh>
    <rPh sb="4" eb="6">
      <t>キンガク</t>
    </rPh>
    <rPh sb="6" eb="8">
      <t>サンテイ</t>
    </rPh>
    <phoneticPr fontId="2"/>
  </si>
  <si>
    <t>※R4.8.1以降仕入分</t>
    <phoneticPr fontId="2"/>
  </si>
  <si>
    <t>入力セル</t>
    <rPh sb="0" eb="2">
      <t>ニュウリョク</t>
    </rPh>
    <phoneticPr fontId="2"/>
  </si>
  <si>
    <t>入力値</t>
    <rPh sb="0" eb="3">
      <t>ニュウリョクチ</t>
    </rPh>
    <phoneticPr fontId="2"/>
  </si>
  <si>
    <t>正誤</t>
    <rPh sb="0" eb="2">
      <t>セイゴ</t>
    </rPh>
    <phoneticPr fontId="2"/>
  </si>
  <si>
    <t>エラーチェック　※正誤欄が「×」の場合は入力内容をご確認の上、正しい値を入力してください。</t>
    <rPh sb="9" eb="11">
      <t>セイゴ</t>
    </rPh>
    <rPh sb="11" eb="12">
      <t>ラン</t>
    </rPh>
    <rPh sb="17" eb="19">
      <t>バアイ</t>
    </rPh>
    <rPh sb="20" eb="22">
      <t>ニュウリョク</t>
    </rPh>
    <rPh sb="22" eb="24">
      <t>ナイヨウ</t>
    </rPh>
    <rPh sb="26" eb="28">
      <t>カクニン</t>
    </rPh>
    <rPh sb="29" eb="30">
      <t>ウエ</t>
    </rPh>
    <rPh sb="31" eb="32">
      <t>タダ</t>
    </rPh>
    <rPh sb="34" eb="35">
      <t>アタイ</t>
    </rPh>
    <rPh sb="36" eb="38">
      <t>ニュウリョク</t>
    </rPh>
    <phoneticPr fontId="2"/>
  </si>
  <si>
    <t>M15</t>
    <phoneticPr fontId="2"/>
  </si>
  <si>
    <t>M18</t>
    <phoneticPr fontId="2"/>
  </si>
  <si>
    <t>CS50</t>
    <phoneticPr fontId="2"/>
  </si>
  <si>
    <t>AG50</t>
    <phoneticPr fontId="2"/>
  </si>
  <si>
    <t>AG68</t>
    <phoneticPr fontId="2"/>
  </si>
  <si>
    <t>CS68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</si>
</sst>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ＤＨＰ特太ゴシック体"/>
      <family val="3"/>
      <charset val="128"/>
    </font>
    <font>
      <sz val="11"/>
      <color rgb="FFFF0000"/>
      <name val="ＤＨＰ特太ゴシック体"/>
      <family val="3"/>
      <charset val="128"/>
    </font>
    <font>
      <sz val="11"/>
      <color theme="1"/>
      <name val="UD デジタル 教科書体 NP-B"/>
      <family val="1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b/>
      <sz val="20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26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20"/>
      <color theme="0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8">
    <xf numFmtId="0" fontId="0" fillId="0" borderId="0" xfId="0"/>
    <xf numFmtId="0" fontId="0" fillId="0" borderId="0" xfId="0" applyAlignment="1"/>
    <xf numFmtId="38" fontId="0" fillId="0" borderId="0" xfId="1" applyFont="1" applyAlignment="1"/>
    <xf numFmtId="38" fontId="5" fillId="0" borderId="0" xfId="1" applyFont="1" applyAlignment="1"/>
    <xf numFmtId="38" fontId="3" fillId="0" borderId="1" xfId="1" applyFont="1" applyBorder="1" applyAlignment="1"/>
    <xf numFmtId="38" fontId="0" fillId="0" borderId="1" xfId="1" applyFont="1" applyBorder="1" applyAlignment="1"/>
    <xf numFmtId="38" fontId="3" fillId="0" borderId="2" xfId="1" applyFont="1" applyBorder="1" applyAlignment="1"/>
    <xf numFmtId="38" fontId="4" fillId="0" borderId="2" xfId="1" applyFont="1" applyBorder="1" applyAlignment="1"/>
    <xf numFmtId="38" fontId="0" fillId="0" borderId="0" xfId="1" applyFont="1" applyFill="1" applyAlignment="1"/>
    <xf numFmtId="0" fontId="0" fillId="0" borderId="2" xfId="0" applyBorder="1"/>
    <xf numFmtId="0" fontId="6" fillId="0" borderId="0" xfId="0" applyFont="1"/>
    <xf numFmtId="0" fontId="7" fillId="0" borderId="0" xfId="0" applyFont="1"/>
    <xf numFmtId="38" fontId="7" fillId="0" borderId="0" xfId="1" applyFont="1" applyAlignment="1"/>
    <xf numFmtId="38" fontId="7" fillId="0" borderId="0" xfId="1" applyFont="1" applyFill="1" applyAlignment="1"/>
    <xf numFmtId="0" fontId="8" fillId="7" borderId="0" xfId="0" applyFont="1" applyFill="1"/>
    <xf numFmtId="0" fontId="0" fillId="7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18" xfId="0" applyBorder="1"/>
    <xf numFmtId="0" fontId="0" fillId="0" borderId="0" xfId="0" applyBorder="1" applyAlignment="1"/>
    <xf numFmtId="38" fontId="3" fillId="0" borderId="0" xfId="1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Fill="1"/>
    <xf numFmtId="176" fontId="0" fillId="0" borderId="0" xfId="0" applyNumberFormat="1" applyAlignment="1"/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center"/>
    </xf>
    <xf numFmtId="176" fontId="0" fillId="0" borderId="0" xfId="0" applyNumberFormat="1" applyFill="1" applyAlignment="1"/>
    <xf numFmtId="0" fontId="3" fillId="0" borderId="0" xfId="0" applyFont="1"/>
    <xf numFmtId="38" fontId="3" fillId="0" borderId="0" xfId="1" applyFont="1" applyAlignment="1"/>
    <xf numFmtId="38" fontId="3" fillId="0" borderId="0" xfId="1" applyFont="1" applyFill="1" applyAlignment="1"/>
    <xf numFmtId="0" fontId="3" fillId="0" borderId="2" xfId="0" applyFont="1" applyBorder="1"/>
    <xf numFmtId="38" fontId="0" fillId="0" borderId="0" xfId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0" fillId="0" borderId="0" xfId="0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3" fillId="0" borderId="2" xfId="1" applyFont="1" applyFill="1" applyBorder="1" applyAlignment="1"/>
    <xf numFmtId="38" fontId="3" fillId="0" borderId="1" xfId="1" applyFont="1" applyFill="1" applyBorder="1" applyAlignment="1"/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38" fontId="0" fillId="0" borderId="0" xfId="1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3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 applyBorder="1" applyAlignment="1"/>
    <xf numFmtId="38" fontId="0" fillId="0" borderId="0" xfId="1" applyFont="1" applyFill="1" applyBorder="1" applyAlignment="1"/>
    <xf numFmtId="0" fontId="12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19" xfId="0" applyBorder="1"/>
    <xf numFmtId="0" fontId="8" fillId="7" borderId="0" xfId="0" applyFont="1" applyFill="1" applyBorder="1"/>
    <xf numFmtId="38" fontId="0" fillId="0" borderId="19" xfId="1" applyFont="1" applyBorder="1" applyAlignment="1"/>
    <xf numFmtId="0" fontId="7" fillId="0" borderId="0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1" xfId="0" applyBorder="1"/>
    <xf numFmtId="0" fontId="0" fillId="0" borderId="59" xfId="0" applyBorder="1"/>
    <xf numFmtId="0" fontId="0" fillId="0" borderId="68" xfId="0" applyBorder="1"/>
    <xf numFmtId="0" fontId="8" fillId="0" borderId="0" xfId="0" applyFont="1" applyFill="1"/>
    <xf numFmtId="0" fontId="7" fillId="0" borderId="0" xfId="0" applyFont="1" applyFill="1" applyBorder="1"/>
    <xf numFmtId="38" fontId="7" fillId="0" borderId="0" xfId="1" applyFont="1" applyFill="1" applyBorder="1" applyAlignment="1"/>
    <xf numFmtId="0" fontId="0" fillId="0" borderId="30" xfId="0" applyBorder="1" applyAlignment="1">
      <alignment horizontal="center" vertical="center"/>
    </xf>
    <xf numFmtId="38" fontId="0" fillId="0" borderId="0" xfId="1" applyFont="1" applyAlignment="1">
      <alignment horizontal="center"/>
    </xf>
    <xf numFmtId="0" fontId="0" fillId="0" borderId="0" xfId="0" applyBorder="1" applyAlignment="1">
      <alignment horizontal="center" vertical="center"/>
    </xf>
    <xf numFmtId="38" fontId="0" fillId="0" borderId="41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38" fontId="0" fillId="0" borderId="54" xfId="0" applyNumberForma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38" fontId="0" fillId="0" borderId="50" xfId="0" applyNumberFormat="1" applyFont="1" applyBorder="1" applyAlignment="1">
      <alignment horizontal="center"/>
    </xf>
    <xf numFmtId="38" fontId="0" fillId="0" borderId="3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38" fontId="0" fillId="0" borderId="81" xfId="1" applyFont="1" applyBorder="1" applyAlignment="1">
      <alignment horizontal="center" vertical="center"/>
    </xf>
    <xf numFmtId="38" fontId="0" fillId="0" borderId="82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8" fontId="0" fillId="0" borderId="33" xfId="1" applyFont="1" applyFill="1" applyBorder="1" applyAlignment="1">
      <alignment horizontal="center" vertical="center"/>
    </xf>
    <xf numFmtId="38" fontId="0" fillId="0" borderId="34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0" fillId="2" borderId="27" xfId="1" applyFont="1" applyFill="1" applyBorder="1" applyAlignment="1" applyProtection="1">
      <alignment horizontal="center" vertical="center"/>
      <protection locked="0"/>
    </xf>
    <xf numFmtId="38" fontId="0" fillId="0" borderId="27" xfId="1" applyFont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58" fontId="0" fillId="2" borderId="40" xfId="0" applyNumberFormat="1" applyFill="1" applyBorder="1" applyAlignment="1" applyProtection="1">
      <alignment horizontal="center" vertical="center"/>
      <protection locked="0"/>
    </xf>
    <xf numFmtId="58" fontId="0" fillId="2" borderId="52" xfId="0" applyNumberFormat="1" applyFill="1" applyBorder="1" applyAlignment="1" applyProtection="1">
      <alignment horizontal="center" vertical="center"/>
      <protection locked="0"/>
    </xf>
    <xf numFmtId="58" fontId="0" fillId="2" borderId="5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38" fontId="0" fillId="0" borderId="4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38" fontId="0" fillId="0" borderId="41" xfId="1" applyFont="1" applyFill="1" applyBorder="1" applyAlignment="1">
      <alignment horizontal="center"/>
    </xf>
    <xf numFmtId="38" fontId="0" fillId="0" borderId="54" xfId="1" applyFont="1" applyFill="1" applyBorder="1" applyAlignment="1">
      <alignment horizontal="center"/>
    </xf>
    <xf numFmtId="0" fontId="18" fillId="0" borderId="41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2" borderId="11" xfId="1" applyFont="1" applyFill="1" applyBorder="1" applyAlignment="1" applyProtection="1">
      <alignment horizontal="center"/>
      <protection locked="0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/>
    </xf>
    <xf numFmtId="38" fontId="0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42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8" fontId="3" fillId="4" borderId="0" xfId="1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3" borderId="2" xfId="1" applyFont="1" applyFill="1" applyBorder="1" applyAlignment="1">
      <alignment horizontal="center"/>
    </xf>
    <xf numFmtId="38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8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8" fontId="3" fillId="5" borderId="1" xfId="1" applyFont="1" applyFill="1" applyBorder="1" applyAlignment="1">
      <alignment horizontal="center"/>
    </xf>
    <xf numFmtId="38" fontId="3" fillId="3" borderId="0" xfId="1" applyFont="1" applyFill="1" applyAlignment="1">
      <alignment horizontal="center"/>
    </xf>
    <xf numFmtId="176" fontId="0" fillId="0" borderId="0" xfId="0" applyNumberFormat="1" applyAlignment="1">
      <alignment horizontal="center"/>
    </xf>
    <xf numFmtId="40" fontId="0" fillId="0" borderId="0" xfId="1" applyNumberFormat="1" applyFont="1" applyAlignment="1">
      <alignment horizontal="center"/>
    </xf>
    <xf numFmtId="38" fontId="3" fillId="6" borderId="2" xfId="0" applyNumberFormat="1" applyFont="1" applyFill="1" applyBorder="1" applyAlignment="1">
      <alignment horizontal="center"/>
    </xf>
    <xf numFmtId="38" fontId="3" fillId="4" borderId="2" xfId="1" applyFont="1" applyFill="1" applyBorder="1" applyAlignment="1">
      <alignment horizontal="center"/>
    </xf>
    <xf numFmtId="38" fontId="0" fillId="0" borderId="0" xfId="1" applyFont="1" applyAlignment="1">
      <alignment horizontal="center" vertic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1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58" fontId="0" fillId="2" borderId="41" xfId="0" applyNumberFormat="1" applyFill="1" applyBorder="1" applyAlignment="1" applyProtection="1">
      <alignment horizontal="center" vertical="center"/>
      <protection locked="0"/>
    </xf>
    <xf numFmtId="58" fontId="0" fillId="2" borderId="54" xfId="0" applyNumberFormat="1" applyFill="1" applyBorder="1" applyAlignment="1" applyProtection="1">
      <alignment horizontal="center" vertical="center"/>
      <protection locked="0"/>
    </xf>
    <xf numFmtId="58" fontId="0" fillId="2" borderId="55" xfId="0" applyNumberForma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0" borderId="3" xfId="1" applyFont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58" fontId="0" fillId="2" borderId="42" xfId="0" applyNumberFormat="1" applyFill="1" applyBorder="1" applyAlignment="1" applyProtection="1">
      <alignment horizontal="center" vertical="center"/>
      <protection locked="0"/>
    </xf>
    <xf numFmtId="58" fontId="0" fillId="2" borderId="56" xfId="0" applyNumberFormat="1" applyFill="1" applyBorder="1" applyAlignment="1" applyProtection="1">
      <alignment horizontal="center" vertical="center"/>
      <protection locked="0"/>
    </xf>
    <xf numFmtId="58" fontId="0" fillId="2" borderId="57" xfId="0" applyNumberFormat="1" applyFill="1" applyBorder="1" applyAlignment="1" applyProtection="1">
      <alignment horizontal="center" vertical="center"/>
      <protection locked="0"/>
    </xf>
    <xf numFmtId="38" fontId="0" fillId="2" borderId="27" xfId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38" fontId="0" fillId="2" borderId="22" xfId="1" applyFont="1" applyFill="1" applyBorder="1" applyAlignment="1" applyProtection="1">
      <alignment horizontal="center"/>
      <protection locked="0"/>
    </xf>
    <xf numFmtId="38" fontId="0" fillId="2" borderId="22" xfId="1" applyFont="1" applyFill="1" applyBorder="1" applyAlignment="1" applyProtection="1">
      <alignment horizontal="center" vertical="center"/>
      <protection locked="0"/>
    </xf>
    <xf numFmtId="38" fontId="0" fillId="0" borderId="49" xfId="1" applyFont="1" applyBorder="1" applyAlignment="1">
      <alignment horizontal="center"/>
    </xf>
    <xf numFmtId="38" fontId="0" fillId="0" borderId="22" xfId="1" applyFont="1" applyFill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38" fontId="0" fillId="2" borderId="41" xfId="1" applyFont="1" applyFill="1" applyBorder="1" applyAlignment="1" applyProtection="1">
      <alignment horizontal="center"/>
      <protection locked="0"/>
    </xf>
    <xf numFmtId="38" fontId="0" fillId="2" borderId="54" xfId="1" applyFont="1" applyFill="1" applyBorder="1" applyAlignment="1" applyProtection="1">
      <alignment horizontal="center"/>
      <protection locked="0"/>
    </xf>
    <xf numFmtId="38" fontId="0" fillId="2" borderId="55" xfId="1" applyFont="1" applyFill="1" applyBorder="1" applyAlignment="1" applyProtection="1">
      <alignment horizontal="center"/>
      <protection locked="0"/>
    </xf>
    <xf numFmtId="38" fontId="0" fillId="2" borderId="41" xfId="1" applyFont="1" applyFill="1" applyBorder="1" applyAlignment="1" applyProtection="1">
      <alignment horizontal="center" vertical="center"/>
      <protection locked="0"/>
    </xf>
    <xf numFmtId="38" fontId="0" fillId="2" borderId="54" xfId="1" applyFont="1" applyFill="1" applyBorder="1" applyAlignment="1" applyProtection="1">
      <alignment horizontal="center" vertical="center"/>
      <protection locked="0"/>
    </xf>
    <xf numFmtId="38" fontId="0" fillId="2" borderId="55" xfId="1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38" fontId="0" fillId="2" borderId="42" xfId="1" applyFont="1" applyFill="1" applyBorder="1" applyAlignment="1" applyProtection="1">
      <alignment horizontal="center"/>
      <protection locked="0"/>
    </xf>
    <xf numFmtId="38" fontId="0" fillId="2" borderId="56" xfId="1" applyFont="1" applyFill="1" applyBorder="1" applyAlignment="1" applyProtection="1">
      <alignment horizontal="center"/>
      <protection locked="0"/>
    </xf>
    <xf numFmtId="38" fontId="0" fillId="2" borderId="57" xfId="1" applyFont="1" applyFill="1" applyBorder="1" applyAlignment="1" applyProtection="1">
      <alignment horizontal="center"/>
      <protection locked="0"/>
    </xf>
    <xf numFmtId="38" fontId="0" fillId="2" borderId="42" xfId="1" applyFont="1" applyFill="1" applyBorder="1" applyAlignment="1" applyProtection="1">
      <alignment horizontal="center" vertical="center"/>
      <protection locked="0"/>
    </xf>
    <xf numFmtId="38" fontId="0" fillId="2" borderId="56" xfId="1" applyFont="1" applyFill="1" applyBorder="1" applyAlignment="1" applyProtection="1">
      <alignment horizontal="center" vertical="center"/>
      <protection locked="0"/>
    </xf>
    <xf numFmtId="38" fontId="0" fillId="2" borderId="57" xfId="1" applyFont="1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38" fontId="0" fillId="0" borderId="22" xfId="1" applyFont="1" applyBorder="1" applyAlignment="1">
      <alignment horizontal="center"/>
    </xf>
    <xf numFmtId="38" fontId="0" fillId="0" borderId="10" xfId="1" applyFont="1" applyFill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58" fontId="0" fillId="2" borderId="4" xfId="0" applyNumberFormat="1" applyFill="1" applyBorder="1" applyAlignment="1" applyProtection="1">
      <alignment horizontal="center" vertical="center"/>
      <protection locked="0"/>
    </xf>
    <xf numFmtId="58" fontId="0" fillId="2" borderId="5" xfId="0" applyNumberFormat="1" applyFill="1" applyBorder="1" applyAlignment="1" applyProtection="1">
      <alignment horizontal="center" vertical="center"/>
      <protection locked="0"/>
    </xf>
    <xf numFmtId="58" fontId="0" fillId="2" borderId="6" xfId="0" applyNumberFormat="1" applyFill="1" applyBorder="1" applyAlignment="1" applyProtection="1">
      <alignment horizontal="center" vertical="center"/>
      <protection locked="0"/>
    </xf>
    <xf numFmtId="38" fontId="0" fillId="2" borderId="10" xfId="1" applyFont="1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19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2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2" borderId="10" xfId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7" fillId="5" borderId="35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38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85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9" fillId="8" borderId="49" xfId="0" applyFont="1" applyFill="1" applyBorder="1" applyAlignment="1">
      <alignment horizontal="center"/>
    </xf>
    <xf numFmtId="0" fontId="19" fillId="8" borderId="63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/>
    </xf>
    <xf numFmtId="38" fontId="3" fillId="8" borderId="2" xfId="1" applyFont="1" applyFill="1" applyBorder="1" applyAlignment="1">
      <alignment horizontal="center"/>
    </xf>
    <xf numFmtId="38" fontId="7" fillId="0" borderId="0" xfId="1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2" borderId="40" xfId="1" applyFont="1" applyFill="1" applyBorder="1" applyAlignment="1" applyProtection="1">
      <alignment horizontal="center"/>
      <protection locked="0"/>
    </xf>
    <xf numFmtId="38" fontId="0" fillId="2" borderId="52" xfId="1" applyFont="1" applyFill="1" applyBorder="1" applyAlignment="1" applyProtection="1">
      <alignment horizontal="center"/>
      <protection locked="0"/>
    </xf>
    <xf numFmtId="38" fontId="0" fillId="2" borderId="53" xfId="1" applyFont="1" applyFill="1" applyBorder="1" applyAlignment="1" applyProtection="1">
      <alignment horizontal="center"/>
      <protection locked="0"/>
    </xf>
    <xf numFmtId="38" fontId="0" fillId="2" borderId="40" xfId="1" applyFont="1" applyFill="1" applyBorder="1" applyAlignment="1" applyProtection="1">
      <alignment horizontal="center" vertical="center"/>
      <protection locked="0"/>
    </xf>
    <xf numFmtId="38" fontId="0" fillId="2" borderId="52" xfId="1" applyFont="1" applyFill="1" applyBorder="1" applyAlignment="1" applyProtection="1">
      <alignment horizontal="center" vertical="center"/>
      <protection locked="0"/>
    </xf>
    <xf numFmtId="38" fontId="0" fillId="2" borderId="53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44935</xdr:colOff>
      <xdr:row>88</xdr:row>
      <xdr:rowOff>142764</xdr:rowOff>
    </xdr:from>
    <xdr:to>
      <xdr:col>19</xdr:col>
      <xdr:colOff>63985</xdr:colOff>
      <xdr:row>90</xdr:row>
      <xdr:rowOff>69589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196464" y="13914793"/>
          <a:ext cx="1274109" cy="3974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105</xdr:row>
      <xdr:rowOff>27118</xdr:rowOff>
    </xdr:from>
    <xdr:to>
      <xdr:col>50</xdr:col>
      <xdr:colOff>60176</xdr:colOff>
      <xdr:row>106</xdr:row>
      <xdr:rowOff>194758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7750773" y="17194530"/>
          <a:ext cx="1274109" cy="3917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56</xdr:row>
      <xdr:rowOff>205528</xdr:rowOff>
    </xdr:from>
    <xdr:to>
      <xdr:col>129</xdr:col>
      <xdr:colOff>28753</xdr:colOff>
      <xdr:row>60</xdr:row>
      <xdr:rowOff>78421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96055" y="9955992"/>
          <a:ext cx="25934139" cy="761674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1"/>
            <a:t>↓自動計算のため削除等しないようにしてください。</a:t>
          </a:r>
        </a:p>
      </xdr:txBody>
    </xdr:sp>
    <xdr:clientData/>
  </xdr:twoCellAnchor>
  <xdr:twoCellAnchor>
    <xdr:from>
      <xdr:col>76</xdr:col>
      <xdr:colOff>44935</xdr:colOff>
      <xdr:row>88</xdr:row>
      <xdr:rowOff>142764</xdr:rowOff>
    </xdr:from>
    <xdr:to>
      <xdr:col>83</xdr:col>
      <xdr:colOff>63985</xdr:colOff>
      <xdr:row>90</xdr:row>
      <xdr:rowOff>69589</xdr:rowOff>
    </xdr:to>
    <xdr:sp macro="" textlink="">
      <xdr:nvSpPr>
        <xdr:cNvPr id="6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438765" y="16144764"/>
          <a:ext cx="1550239" cy="37971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105</xdr:row>
      <xdr:rowOff>27118</xdr:rowOff>
    </xdr:from>
    <xdr:to>
      <xdr:col>114</xdr:col>
      <xdr:colOff>60176</xdr:colOff>
      <xdr:row>106</xdr:row>
      <xdr:rowOff>194758</xdr:rowOff>
    </xdr:to>
    <xdr:sp macro="" textlink="">
      <xdr:nvSpPr>
        <xdr:cNvPr id="8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721456" y="19911004"/>
          <a:ext cx="1377710" cy="39408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52281</xdr:colOff>
      <xdr:row>0</xdr:row>
      <xdr:rowOff>117632</xdr:rowOff>
    </xdr:from>
    <xdr:to>
      <xdr:col>115</xdr:col>
      <xdr:colOff>117024</xdr:colOff>
      <xdr:row>6</xdr:row>
      <xdr:rowOff>104563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1632590" y="117632"/>
          <a:ext cx="11841107" cy="1503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 b="1">
              <a:solidFill>
                <a:srgbClr val="FF0000"/>
              </a:solidFill>
            </a:rPr>
            <a:t>黄色セルを入力してください。</a:t>
          </a:r>
          <a:endParaRPr kumimoji="1" lang="en-US" altLang="ja-JP" sz="3200" b="1">
            <a:solidFill>
              <a:srgbClr val="FF0000"/>
            </a:solidFill>
          </a:endParaRPr>
        </a:p>
        <a:p>
          <a:r>
            <a:rPr kumimoji="1" lang="en-US" altLang="ja-JP" sz="3200" b="1">
              <a:solidFill>
                <a:srgbClr val="FF0000"/>
              </a:solidFill>
            </a:rPr>
            <a:t>※</a:t>
          </a:r>
          <a:r>
            <a:rPr kumimoji="1" lang="ja-JP" altLang="en-US" sz="3200" b="1">
              <a:solidFill>
                <a:srgbClr val="FF0000"/>
              </a:solidFill>
            </a:rPr>
            <a:t>他の箇所は数式が入っているため入力しないでください。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44935</xdr:colOff>
      <xdr:row>88</xdr:row>
      <xdr:rowOff>142764</xdr:rowOff>
    </xdr:from>
    <xdr:to>
      <xdr:col>19</xdr:col>
      <xdr:colOff>63985</xdr:colOff>
      <xdr:row>90</xdr:row>
      <xdr:rowOff>69589</xdr:rowOff>
    </xdr:to>
    <xdr:sp macro="" textlink="">
      <xdr:nvSpPr>
        <xdr:cNvPr id="2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391320" y="20811655"/>
          <a:ext cx="1520046" cy="37539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105</xdr:row>
      <xdr:rowOff>27118</xdr:rowOff>
    </xdr:from>
    <xdr:to>
      <xdr:col>50</xdr:col>
      <xdr:colOff>60176</xdr:colOff>
      <xdr:row>106</xdr:row>
      <xdr:rowOff>194758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546771" y="24534763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79029</xdr:colOff>
      <xdr:row>0</xdr:row>
      <xdr:rowOff>130702</xdr:rowOff>
    </xdr:from>
    <xdr:to>
      <xdr:col>115</xdr:col>
      <xdr:colOff>143772</xdr:colOff>
      <xdr:row>6</xdr:row>
      <xdr:rowOff>117633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1659338" y="130702"/>
          <a:ext cx="11841107" cy="1503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 b="1">
              <a:solidFill>
                <a:srgbClr val="FF0000"/>
              </a:solidFill>
            </a:rPr>
            <a:t>黄色セルを入力してください。</a:t>
          </a:r>
          <a:endParaRPr kumimoji="1" lang="en-US" altLang="ja-JP" sz="3200" b="1">
            <a:solidFill>
              <a:srgbClr val="FF0000"/>
            </a:solidFill>
          </a:endParaRPr>
        </a:p>
        <a:p>
          <a:r>
            <a:rPr kumimoji="1" lang="en-US" altLang="ja-JP" sz="3200" b="1">
              <a:solidFill>
                <a:srgbClr val="FF0000"/>
              </a:solidFill>
            </a:rPr>
            <a:t>※</a:t>
          </a:r>
          <a:r>
            <a:rPr kumimoji="1" lang="ja-JP" altLang="en-US" sz="3200" b="1">
              <a:solidFill>
                <a:srgbClr val="FF0000"/>
              </a:solidFill>
            </a:rPr>
            <a:t>他の箇所は数式が入っているため入力しないでください。</a:t>
          </a:r>
        </a:p>
      </xdr:txBody>
    </xdr:sp>
    <xdr:clientData/>
  </xdr:twoCellAnchor>
  <xdr:twoCellAnchor>
    <xdr:from>
      <xdr:col>1</xdr:col>
      <xdr:colOff>0</xdr:colOff>
      <xdr:row>56</xdr:row>
      <xdr:rowOff>205528</xdr:rowOff>
    </xdr:from>
    <xdr:to>
      <xdr:col>129</xdr:col>
      <xdr:colOff>28753</xdr:colOff>
      <xdr:row>60</xdr:row>
      <xdr:rowOff>78421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89781" y="13481581"/>
          <a:ext cx="25183380" cy="77004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1"/>
            <a:t>↓自動計算のため削除等しないようにしてください。</a:t>
          </a:r>
        </a:p>
      </xdr:txBody>
    </xdr:sp>
    <xdr:clientData/>
  </xdr:twoCellAnchor>
  <xdr:twoCellAnchor>
    <xdr:from>
      <xdr:col>76</xdr:col>
      <xdr:colOff>44935</xdr:colOff>
      <xdr:row>88</xdr:row>
      <xdr:rowOff>142764</xdr:rowOff>
    </xdr:from>
    <xdr:to>
      <xdr:col>83</xdr:col>
      <xdr:colOff>63985</xdr:colOff>
      <xdr:row>90</xdr:row>
      <xdr:rowOff>69589</xdr:rowOff>
    </xdr:to>
    <xdr:sp macro="" textlink="">
      <xdr:nvSpPr>
        <xdr:cNvPr id="6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14968633" y="20811655"/>
          <a:ext cx="1520046" cy="37539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105</xdr:row>
      <xdr:rowOff>27118</xdr:rowOff>
    </xdr:from>
    <xdr:to>
      <xdr:col>114</xdr:col>
      <xdr:colOff>60176</xdr:colOff>
      <xdr:row>106</xdr:row>
      <xdr:rowOff>194758</xdr:rowOff>
    </xdr:to>
    <xdr:sp macro="" textlink="">
      <xdr:nvSpPr>
        <xdr:cNvPr id="7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21124084" y="24534763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44935</xdr:colOff>
      <xdr:row>136</xdr:row>
      <xdr:rowOff>142764</xdr:rowOff>
    </xdr:from>
    <xdr:to>
      <xdr:col>19</xdr:col>
      <xdr:colOff>63985</xdr:colOff>
      <xdr:row>138</xdr:row>
      <xdr:rowOff>69589</xdr:rowOff>
    </xdr:to>
    <xdr:sp macro="" textlink="">
      <xdr:nvSpPr>
        <xdr:cNvPr id="2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391320" y="20811655"/>
          <a:ext cx="1520046" cy="37539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154</xdr:row>
      <xdr:rowOff>27118</xdr:rowOff>
    </xdr:from>
    <xdr:to>
      <xdr:col>50</xdr:col>
      <xdr:colOff>60176</xdr:colOff>
      <xdr:row>155</xdr:row>
      <xdr:rowOff>194758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546771" y="24534763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74</xdr:row>
      <xdr:rowOff>205528</xdr:rowOff>
    </xdr:from>
    <xdr:to>
      <xdr:col>129</xdr:col>
      <xdr:colOff>28753</xdr:colOff>
      <xdr:row>78</xdr:row>
      <xdr:rowOff>78421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89781" y="13481581"/>
          <a:ext cx="25183380" cy="77004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1"/>
            <a:t>↓自動計算のため削除等しないようにしてください。</a:t>
          </a:r>
        </a:p>
      </xdr:txBody>
    </xdr:sp>
    <xdr:clientData/>
  </xdr:twoCellAnchor>
  <xdr:twoCellAnchor>
    <xdr:from>
      <xdr:col>76</xdr:col>
      <xdr:colOff>44935</xdr:colOff>
      <xdr:row>106</xdr:row>
      <xdr:rowOff>142764</xdr:rowOff>
    </xdr:from>
    <xdr:to>
      <xdr:col>83</xdr:col>
      <xdr:colOff>63985</xdr:colOff>
      <xdr:row>108</xdr:row>
      <xdr:rowOff>69589</xdr:rowOff>
    </xdr:to>
    <xdr:sp macro="" textlink="">
      <xdr:nvSpPr>
        <xdr:cNvPr id="6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14968633" y="20811655"/>
          <a:ext cx="1520046" cy="37539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123</xdr:row>
      <xdr:rowOff>27118</xdr:rowOff>
    </xdr:from>
    <xdr:to>
      <xdr:col>114</xdr:col>
      <xdr:colOff>60176</xdr:colOff>
      <xdr:row>124</xdr:row>
      <xdr:rowOff>194758</xdr:rowOff>
    </xdr:to>
    <xdr:sp macro="" textlink="">
      <xdr:nvSpPr>
        <xdr:cNvPr id="7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21124084" y="24534763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44935</xdr:colOff>
      <xdr:row>106</xdr:row>
      <xdr:rowOff>142764</xdr:rowOff>
    </xdr:from>
    <xdr:to>
      <xdr:col>19</xdr:col>
      <xdr:colOff>63985</xdr:colOff>
      <xdr:row>108</xdr:row>
      <xdr:rowOff>69589</xdr:rowOff>
    </xdr:to>
    <xdr:sp macro="" textlink="">
      <xdr:nvSpPr>
        <xdr:cNvPr id="8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462946" y="31472335"/>
          <a:ext cx="1561348" cy="37121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123</xdr:row>
      <xdr:rowOff>27118</xdr:rowOff>
    </xdr:from>
    <xdr:to>
      <xdr:col>50</xdr:col>
      <xdr:colOff>60176</xdr:colOff>
      <xdr:row>124</xdr:row>
      <xdr:rowOff>194758</xdr:rowOff>
    </xdr:to>
    <xdr:sp macro="" textlink="">
      <xdr:nvSpPr>
        <xdr:cNvPr id="9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798244" y="37003070"/>
          <a:ext cx="1391435" cy="4029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44935</xdr:colOff>
      <xdr:row>136</xdr:row>
      <xdr:rowOff>142764</xdr:rowOff>
    </xdr:from>
    <xdr:to>
      <xdr:col>83</xdr:col>
      <xdr:colOff>63985</xdr:colOff>
      <xdr:row>138</xdr:row>
      <xdr:rowOff>69589</xdr:rowOff>
    </xdr:to>
    <xdr:sp macro="" textlink="">
      <xdr:nvSpPr>
        <xdr:cNvPr id="10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462946" y="31472335"/>
          <a:ext cx="1561348" cy="37121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154</xdr:row>
      <xdr:rowOff>27118</xdr:rowOff>
    </xdr:from>
    <xdr:to>
      <xdr:col>114</xdr:col>
      <xdr:colOff>60176</xdr:colOff>
      <xdr:row>155</xdr:row>
      <xdr:rowOff>194758</xdr:rowOff>
    </xdr:to>
    <xdr:sp macro="" textlink="">
      <xdr:nvSpPr>
        <xdr:cNvPr id="11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798244" y="35421560"/>
          <a:ext cx="1391435" cy="38983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44935</xdr:colOff>
      <xdr:row>106</xdr:row>
      <xdr:rowOff>142764</xdr:rowOff>
    </xdr:from>
    <xdr:to>
      <xdr:col>83</xdr:col>
      <xdr:colOff>63985</xdr:colOff>
      <xdr:row>108</xdr:row>
      <xdr:rowOff>69589</xdr:rowOff>
    </xdr:to>
    <xdr:sp macro="" textlink="">
      <xdr:nvSpPr>
        <xdr:cNvPr id="12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462946" y="24728047"/>
          <a:ext cx="1561348" cy="37121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123</xdr:row>
      <xdr:rowOff>27118</xdr:rowOff>
    </xdr:from>
    <xdr:to>
      <xdr:col>114</xdr:col>
      <xdr:colOff>60176</xdr:colOff>
      <xdr:row>124</xdr:row>
      <xdr:rowOff>194758</xdr:rowOff>
    </xdr:to>
    <xdr:sp macro="" textlink="">
      <xdr:nvSpPr>
        <xdr:cNvPr id="13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798244" y="28428936"/>
          <a:ext cx="1391435" cy="38983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65352</xdr:colOff>
      <xdr:row>0</xdr:row>
      <xdr:rowOff>78422</xdr:rowOff>
    </xdr:from>
    <xdr:to>
      <xdr:col>115</xdr:col>
      <xdr:colOff>130095</xdr:colOff>
      <xdr:row>6</xdr:row>
      <xdr:rowOff>65353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1645661" y="78422"/>
          <a:ext cx="11841107" cy="1503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 b="1">
              <a:solidFill>
                <a:srgbClr val="FF0000"/>
              </a:solidFill>
            </a:rPr>
            <a:t>黄色セルを入力してください。</a:t>
          </a:r>
          <a:endParaRPr kumimoji="1" lang="en-US" altLang="ja-JP" sz="3200" b="1">
            <a:solidFill>
              <a:srgbClr val="FF0000"/>
            </a:solidFill>
          </a:endParaRPr>
        </a:p>
        <a:p>
          <a:r>
            <a:rPr kumimoji="1" lang="en-US" altLang="ja-JP" sz="3200" b="1">
              <a:solidFill>
                <a:srgbClr val="FF0000"/>
              </a:solidFill>
            </a:rPr>
            <a:t>※</a:t>
          </a:r>
          <a:r>
            <a:rPr kumimoji="1" lang="ja-JP" altLang="en-US" sz="3200" b="1">
              <a:solidFill>
                <a:srgbClr val="FF0000"/>
              </a:solidFill>
            </a:rPr>
            <a:t>他の箇所は数式が入っているため入力しないでください。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44935</xdr:colOff>
      <xdr:row>136</xdr:row>
      <xdr:rowOff>142764</xdr:rowOff>
    </xdr:from>
    <xdr:to>
      <xdr:col>19</xdr:col>
      <xdr:colOff>63985</xdr:colOff>
      <xdr:row>138</xdr:row>
      <xdr:rowOff>69589</xdr:rowOff>
    </xdr:to>
    <xdr:sp macro="" textlink="">
      <xdr:nvSpPr>
        <xdr:cNvPr id="2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391320" y="31542915"/>
          <a:ext cx="1520046" cy="3753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154</xdr:row>
      <xdr:rowOff>27118</xdr:rowOff>
    </xdr:from>
    <xdr:to>
      <xdr:col>50</xdr:col>
      <xdr:colOff>60176</xdr:colOff>
      <xdr:row>155</xdr:row>
      <xdr:rowOff>194758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546771" y="35498937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74</xdr:row>
      <xdr:rowOff>205528</xdr:rowOff>
    </xdr:from>
    <xdr:to>
      <xdr:col>129</xdr:col>
      <xdr:colOff>28753</xdr:colOff>
      <xdr:row>78</xdr:row>
      <xdr:rowOff>78421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89781" y="17466985"/>
          <a:ext cx="25183380" cy="77004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 b="1"/>
            <a:t>↓自動計算のため削除等しないようにしてください。</a:t>
          </a:r>
        </a:p>
      </xdr:txBody>
    </xdr:sp>
    <xdr:clientData/>
  </xdr:twoCellAnchor>
  <xdr:twoCellAnchor>
    <xdr:from>
      <xdr:col>76</xdr:col>
      <xdr:colOff>44935</xdr:colOff>
      <xdr:row>106</xdr:row>
      <xdr:rowOff>142764</xdr:rowOff>
    </xdr:from>
    <xdr:to>
      <xdr:col>83</xdr:col>
      <xdr:colOff>63985</xdr:colOff>
      <xdr:row>108</xdr:row>
      <xdr:rowOff>69589</xdr:rowOff>
    </xdr:to>
    <xdr:sp macro="" textlink="">
      <xdr:nvSpPr>
        <xdr:cNvPr id="6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14968633" y="24797058"/>
          <a:ext cx="1520046" cy="3753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123</xdr:row>
      <xdr:rowOff>27118</xdr:rowOff>
    </xdr:from>
    <xdr:to>
      <xdr:col>114</xdr:col>
      <xdr:colOff>60176</xdr:colOff>
      <xdr:row>124</xdr:row>
      <xdr:rowOff>194758</xdr:rowOff>
    </xdr:to>
    <xdr:sp macro="" textlink="">
      <xdr:nvSpPr>
        <xdr:cNvPr id="7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21124084" y="28502914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44935</xdr:colOff>
      <xdr:row>106</xdr:row>
      <xdr:rowOff>142764</xdr:rowOff>
    </xdr:from>
    <xdr:to>
      <xdr:col>19</xdr:col>
      <xdr:colOff>63985</xdr:colOff>
      <xdr:row>108</xdr:row>
      <xdr:rowOff>69589</xdr:rowOff>
    </xdr:to>
    <xdr:sp macro="" textlink="">
      <xdr:nvSpPr>
        <xdr:cNvPr id="8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2391320" y="24797058"/>
          <a:ext cx="1520046" cy="3753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41126</xdr:colOff>
      <xdr:row>123</xdr:row>
      <xdr:rowOff>27118</xdr:rowOff>
    </xdr:from>
    <xdr:to>
      <xdr:col>50</xdr:col>
      <xdr:colOff>60176</xdr:colOff>
      <xdr:row>124</xdr:row>
      <xdr:rowOff>194758</xdr:rowOff>
    </xdr:to>
    <xdr:sp macro="" textlink="">
      <xdr:nvSpPr>
        <xdr:cNvPr id="9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8546771" y="28502914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44935</xdr:colOff>
      <xdr:row>136</xdr:row>
      <xdr:rowOff>142764</xdr:rowOff>
    </xdr:from>
    <xdr:to>
      <xdr:col>83</xdr:col>
      <xdr:colOff>63985</xdr:colOff>
      <xdr:row>138</xdr:row>
      <xdr:rowOff>69589</xdr:rowOff>
    </xdr:to>
    <xdr:sp macro="" textlink="">
      <xdr:nvSpPr>
        <xdr:cNvPr id="10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14968633" y="31542915"/>
          <a:ext cx="1520046" cy="3753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154</xdr:row>
      <xdr:rowOff>27118</xdr:rowOff>
    </xdr:from>
    <xdr:to>
      <xdr:col>114</xdr:col>
      <xdr:colOff>60176</xdr:colOff>
      <xdr:row>155</xdr:row>
      <xdr:rowOff>194758</xdr:rowOff>
    </xdr:to>
    <xdr:sp macro="" textlink="">
      <xdr:nvSpPr>
        <xdr:cNvPr id="11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21124084" y="35498937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44935</xdr:colOff>
      <xdr:row>106</xdr:row>
      <xdr:rowOff>142764</xdr:rowOff>
    </xdr:from>
    <xdr:to>
      <xdr:col>83</xdr:col>
      <xdr:colOff>63985</xdr:colOff>
      <xdr:row>108</xdr:row>
      <xdr:rowOff>69589</xdr:rowOff>
    </xdr:to>
    <xdr:sp macro="" textlink="">
      <xdr:nvSpPr>
        <xdr:cNvPr id="12" name="矢印: 下 2">
          <a:extLst>
            <a:ext uri="{FF2B5EF4-FFF2-40B4-BE49-F238E27FC236}">
              <a16:creationId xmlns:a16="http://schemas.microsoft.com/office/drawing/2014/main" xmlns="" id="{E80E846F-4329-41E0-968B-E4146EA33117}"/>
            </a:ext>
          </a:extLst>
        </xdr:cNvPr>
        <xdr:cNvSpPr/>
      </xdr:nvSpPr>
      <xdr:spPr>
        <a:xfrm>
          <a:off x="14968633" y="24797058"/>
          <a:ext cx="1520046" cy="3753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107</xdr:col>
      <xdr:colOff>41126</xdr:colOff>
      <xdr:row>123</xdr:row>
      <xdr:rowOff>27118</xdr:rowOff>
    </xdr:from>
    <xdr:to>
      <xdr:col>114</xdr:col>
      <xdr:colOff>60176</xdr:colOff>
      <xdr:row>124</xdr:row>
      <xdr:rowOff>194758</xdr:rowOff>
    </xdr:to>
    <xdr:sp macro="" textlink="">
      <xdr:nvSpPr>
        <xdr:cNvPr id="13" name="矢印: 下 3">
          <a:extLst>
            <a:ext uri="{FF2B5EF4-FFF2-40B4-BE49-F238E27FC236}">
              <a16:creationId xmlns:a16="http://schemas.microsoft.com/office/drawing/2014/main" xmlns="" id="{541298BD-6AE3-443F-815C-C0397AFB16CB}"/>
            </a:ext>
          </a:extLst>
        </xdr:cNvPr>
        <xdr:cNvSpPr/>
      </xdr:nvSpPr>
      <xdr:spPr>
        <a:xfrm>
          <a:off x="21124084" y="28502914"/>
          <a:ext cx="1347518" cy="39192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65352</xdr:colOff>
      <xdr:row>0</xdr:row>
      <xdr:rowOff>78422</xdr:rowOff>
    </xdr:from>
    <xdr:to>
      <xdr:col>115</xdr:col>
      <xdr:colOff>130095</xdr:colOff>
      <xdr:row>6</xdr:row>
      <xdr:rowOff>65353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33A09D8B-1284-41B0-8534-E17550424071}"/>
            </a:ext>
          </a:extLst>
        </xdr:cNvPr>
        <xdr:cNvSpPr txBox="1"/>
      </xdr:nvSpPr>
      <xdr:spPr>
        <a:xfrm>
          <a:off x="11645661" y="78422"/>
          <a:ext cx="11841107" cy="150308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 b="1">
              <a:solidFill>
                <a:srgbClr val="FF0000"/>
              </a:solidFill>
            </a:rPr>
            <a:t>黄色セルを入力してください。</a:t>
          </a:r>
          <a:endParaRPr kumimoji="1" lang="en-US" altLang="ja-JP" sz="3200" b="1">
            <a:solidFill>
              <a:srgbClr val="FF0000"/>
            </a:solidFill>
          </a:endParaRPr>
        </a:p>
        <a:p>
          <a:r>
            <a:rPr kumimoji="1" lang="en-US" altLang="ja-JP" sz="3200" b="1">
              <a:solidFill>
                <a:srgbClr val="FF0000"/>
              </a:solidFill>
            </a:rPr>
            <a:t>※</a:t>
          </a:r>
          <a:r>
            <a:rPr kumimoji="1" lang="ja-JP" altLang="en-US" sz="3200" b="1">
              <a:solidFill>
                <a:srgbClr val="FF0000"/>
              </a:solidFill>
            </a:rPr>
            <a:t>他の箇所は数式が入っているため入力しないでください。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F148"/>
  <sheetViews>
    <sheetView tabSelected="1" view="pageBreakPreview" zoomScale="66" zoomScaleNormal="85" zoomScaleSheetLayoutView="66" workbookViewId="0">
      <selection activeCell="D3" sqref="D3"/>
    </sheetView>
  </sheetViews>
  <sheetFormatPr defaultColWidth="2.5" defaultRowHeight="18.75"/>
  <cols>
    <col min="12" max="12" width="3.375" customWidth="1"/>
    <col min="19" max="19" width="4.625" customWidth="1"/>
    <col min="43" max="43" width="3.75" customWidth="1"/>
    <col min="51" max="51" width="3.5" customWidth="1"/>
    <col min="76" max="76" width="3.375" customWidth="1"/>
    <col min="83" max="83" width="4.625" customWidth="1"/>
    <col min="107" max="107" width="3.75" customWidth="1"/>
    <col min="115" max="115" width="3.5" customWidth="1"/>
    <col min="133" max="133" width="2.5" customWidth="1"/>
    <col min="155" max="156" width="2.75" customWidth="1"/>
  </cols>
  <sheetData>
    <row r="1" spans="2:130">
      <c r="AS1" s="35"/>
      <c r="AT1" s="35"/>
      <c r="AU1" s="35"/>
      <c r="AV1" s="19"/>
      <c r="AW1" s="19"/>
      <c r="AX1" s="19"/>
      <c r="AY1" s="19"/>
      <c r="AZ1" s="19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E1" s="35"/>
      <c r="DF1" s="35"/>
      <c r="DG1" s="35"/>
      <c r="DH1" s="19"/>
      <c r="DI1" s="19"/>
      <c r="DJ1" s="19"/>
      <c r="DK1" s="19"/>
      <c r="DL1" s="19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</row>
    <row r="2" spans="2:130">
      <c r="AS2" s="35"/>
      <c r="AT2" s="35"/>
      <c r="AU2" s="35"/>
      <c r="AV2" s="19"/>
      <c r="AW2" s="19"/>
      <c r="AX2" s="19"/>
      <c r="AY2" s="19"/>
      <c r="AZ2" s="19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E2" s="35"/>
      <c r="DF2" s="35"/>
      <c r="DG2" s="35"/>
      <c r="DH2" s="19"/>
      <c r="DI2" s="19"/>
      <c r="DJ2" s="19"/>
      <c r="DK2" s="19"/>
      <c r="DL2" s="19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</row>
    <row r="3" spans="2:130" ht="33">
      <c r="B3" s="36" t="s">
        <v>79</v>
      </c>
      <c r="AS3" s="35"/>
      <c r="AT3" s="35"/>
      <c r="AU3" s="35"/>
      <c r="AV3" s="19"/>
      <c r="AW3" s="19"/>
      <c r="AX3" s="19"/>
      <c r="AY3" s="19"/>
      <c r="AZ3" s="19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N3" s="55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E3" s="35"/>
      <c r="DF3" s="35"/>
      <c r="DG3" s="35"/>
      <c r="DH3" s="19"/>
      <c r="DI3" s="19"/>
      <c r="DJ3" s="19"/>
      <c r="DK3" s="19"/>
      <c r="DL3" s="19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2:130">
      <c r="AS4" s="35"/>
      <c r="AT4" s="35"/>
      <c r="AU4" s="35"/>
      <c r="AV4" s="19"/>
      <c r="AW4" s="19"/>
      <c r="AX4" s="19"/>
      <c r="AY4" s="19"/>
      <c r="AZ4" s="19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E4" s="35"/>
      <c r="DF4" s="35"/>
      <c r="DG4" s="35"/>
      <c r="DH4" s="19"/>
      <c r="DI4" s="19"/>
      <c r="DJ4" s="19"/>
      <c r="DK4" s="19"/>
      <c r="DL4" s="19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2:130">
      <c r="AS5" s="35"/>
      <c r="AT5" s="35"/>
      <c r="AU5" s="35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E5" s="35"/>
      <c r="DF5" s="35"/>
      <c r="DG5" s="35"/>
      <c r="DH5" s="19"/>
      <c r="DI5" s="19"/>
      <c r="DJ5" s="19"/>
      <c r="DK5" s="19"/>
      <c r="DL5" s="19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2:130">
      <c r="AS6" s="35"/>
      <c r="AT6" s="35"/>
      <c r="AU6" s="35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E6" s="35"/>
      <c r="DF6" s="35"/>
      <c r="DG6" s="35"/>
      <c r="DH6" s="19"/>
      <c r="DI6" s="19"/>
      <c r="DJ6" s="19"/>
      <c r="DK6" s="19"/>
      <c r="DL6" s="19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</row>
    <row r="7" spans="2:130">
      <c r="AS7" s="35"/>
      <c r="AT7" s="35"/>
      <c r="AU7" s="35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35"/>
      <c r="DF7" s="35"/>
      <c r="DG7" s="35"/>
      <c r="DH7" s="19"/>
      <c r="DI7" s="19"/>
      <c r="DJ7" s="19"/>
      <c r="DK7" s="19"/>
      <c r="DL7" s="19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2:130">
      <c r="B8" t="s">
        <v>80</v>
      </c>
      <c r="C8" t="s">
        <v>82</v>
      </c>
      <c r="AS8" s="35"/>
      <c r="AT8" s="35"/>
      <c r="AU8" s="35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E8" s="35"/>
      <c r="DF8" s="35"/>
      <c r="DG8" s="35"/>
      <c r="DH8" s="19"/>
      <c r="DI8" s="19"/>
      <c r="DJ8" s="19"/>
      <c r="DK8" s="19"/>
      <c r="DL8" s="19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</row>
    <row r="9" spans="2:130" ht="19.5" thickBot="1"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AG9" s="19" t="s">
        <v>112</v>
      </c>
      <c r="AH9" s="19"/>
      <c r="AI9" s="19"/>
      <c r="AJ9" s="19"/>
      <c r="AK9" s="19"/>
      <c r="AL9" s="19"/>
      <c r="AM9" s="19"/>
      <c r="AN9" s="19"/>
      <c r="AO9" s="19"/>
      <c r="AS9" s="35"/>
      <c r="AT9" s="35"/>
      <c r="AU9" s="35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 t="s">
        <v>127</v>
      </c>
      <c r="BG9" s="17"/>
      <c r="BH9" s="17"/>
      <c r="BI9" s="17"/>
      <c r="BJ9" s="17"/>
      <c r="BK9" s="17"/>
      <c r="BL9" s="17"/>
      <c r="BN9" s="49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E9" s="35"/>
      <c r="DF9" s="35"/>
      <c r="DG9" s="35"/>
      <c r="DH9" s="19"/>
      <c r="DI9" s="19"/>
      <c r="DJ9" s="19"/>
      <c r="DK9" s="19"/>
      <c r="DL9" s="19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2:130" ht="19.5" thickBot="1">
      <c r="AG10" s="289" t="s">
        <v>7</v>
      </c>
      <c r="AH10" s="77"/>
      <c r="AI10" s="77"/>
      <c r="AJ10" s="276"/>
      <c r="AK10" s="76" t="s">
        <v>6</v>
      </c>
      <c r="AL10" s="77"/>
      <c r="AM10" s="77"/>
      <c r="AN10" s="77"/>
      <c r="AO10" s="77"/>
      <c r="AP10" s="77"/>
      <c r="AQ10" s="76" t="s">
        <v>113</v>
      </c>
      <c r="AR10" s="77"/>
      <c r="AS10" s="77"/>
      <c r="AT10" s="77"/>
      <c r="AU10" s="77"/>
      <c r="AV10" s="77"/>
      <c r="AW10" s="77"/>
      <c r="AX10" s="77"/>
      <c r="AY10" s="77"/>
      <c r="AZ10" s="78"/>
      <c r="BA10" s="19"/>
      <c r="BB10" s="19"/>
      <c r="BC10" s="19"/>
      <c r="BD10" s="19"/>
      <c r="BE10" s="19"/>
      <c r="BF10" s="344" t="s">
        <v>7</v>
      </c>
      <c r="BG10" s="345"/>
      <c r="BH10" s="345"/>
      <c r="BI10" s="345"/>
      <c r="BJ10" s="345" t="s">
        <v>124</v>
      </c>
      <c r="BK10" s="345"/>
      <c r="BL10" s="345"/>
      <c r="BM10" s="345"/>
      <c r="BN10" s="346" t="s">
        <v>125</v>
      </c>
      <c r="BO10" s="346"/>
      <c r="BP10" s="346"/>
      <c r="BQ10" s="346"/>
      <c r="BR10" s="347" t="s">
        <v>126</v>
      </c>
      <c r="BS10" s="347"/>
      <c r="BT10" s="347"/>
      <c r="BU10" s="3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E10" s="35"/>
      <c r="DF10" s="35"/>
      <c r="DG10" s="35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</row>
    <row r="11" spans="2:130" ht="19.5" thickBot="1">
      <c r="B11" t="s">
        <v>34</v>
      </c>
      <c r="C11" t="s">
        <v>1</v>
      </c>
      <c r="W11" s="16"/>
      <c r="AA11" s="19"/>
      <c r="AB11" s="19"/>
      <c r="AC11" s="19"/>
      <c r="AD11" s="19"/>
      <c r="AE11" s="19"/>
      <c r="AF11" s="19"/>
      <c r="AG11" s="80" t="s">
        <v>4</v>
      </c>
      <c r="AH11" s="81"/>
      <c r="AI11" s="81"/>
      <c r="AJ11" s="82"/>
      <c r="AK11" s="290" t="s">
        <v>2</v>
      </c>
      <c r="AL11" s="291"/>
      <c r="AM11" s="291"/>
      <c r="AN11" s="291"/>
      <c r="AO11" s="291"/>
      <c r="AP11" s="291"/>
      <c r="AQ11" s="74">
        <f>IFERROR(L99,0)</f>
        <v>0</v>
      </c>
      <c r="AR11" s="79"/>
      <c r="AS11" s="79"/>
      <c r="AT11" s="79"/>
      <c r="AU11" s="79"/>
      <c r="AV11" s="79"/>
      <c r="AW11" s="79"/>
      <c r="AX11" s="79"/>
      <c r="AY11" s="79"/>
      <c r="AZ11" s="66" t="s">
        <v>114</v>
      </c>
      <c r="BA11" s="19"/>
      <c r="BB11" s="19"/>
      <c r="BC11" s="19"/>
      <c r="BD11" s="19"/>
      <c r="BE11" s="19"/>
      <c r="BF11" s="349" t="s">
        <v>4</v>
      </c>
      <c r="BG11" s="350"/>
      <c r="BH11" s="350"/>
      <c r="BI11" s="350"/>
      <c r="BJ11" s="350" t="s">
        <v>128</v>
      </c>
      <c r="BK11" s="350"/>
      <c r="BL11" s="350"/>
      <c r="BM11" s="350"/>
      <c r="BN11" s="351">
        <f>M15</f>
        <v>0</v>
      </c>
      <c r="BO11" s="352"/>
      <c r="BP11" s="352"/>
      <c r="BQ11" s="352"/>
      <c r="BR11" s="353" t="str">
        <f>IF(BN11=BN13,"○","×")</f>
        <v>○</v>
      </c>
      <c r="BS11" s="353"/>
      <c r="BT11" s="353"/>
      <c r="BU11" s="354"/>
      <c r="BV11" s="49"/>
      <c r="BW11" s="49"/>
      <c r="BX11" s="49"/>
      <c r="BZ11" s="49"/>
      <c r="CA11" s="49"/>
      <c r="CB11" s="49"/>
      <c r="CC11" s="49"/>
      <c r="CD11" s="49"/>
      <c r="CE11" s="49"/>
      <c r="CF11" s="49"/>
      <c r="CG11" s="49"/>
      <c r="CH11" s="49"/>
      <c r="CI11" s="56"/>
      <c r="CJ11" s="49"/>
      <c r="CK11" s="49"/>
      <c r="CL11" s="49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49"/>
      <c r="DC11" s="49"/>
      <c r="DE11" s="35"/>
      <c r="DF11" s="35"/>
      <c r="DG11" s="35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2:130">
      <c r="C12" s="279" t="s">
        <v>7</v>
      </c>
      <c r="D12" s="277"/>
      <c r="E12" s="277"/>
      <c r="F12" s="277"/>
      <c r="G12" s="277" t="s">
        <v>6</v>
      </c>
      <c r="H12" s="277"/>
      <c r="I12" s="277"/>
      <c r="J12" s="277"/>
      <c r="K12" s="277"/>
      <c r="L12" s="277"/>
      <c r="M12" s="76" t="s">
        <v>1</v>
      </c>
      <c r="N12" s="77"/>
      <c r="O12" s="77"/>
      <c r="P12" s="78"/>
      <c r="Q12" s="276" t="s">
        <v>83</v>
      </c>
      <c r="R12" s="277"/>
      <c r="S12" s="277"/>
      <c r="T12" s="277"/>
      <c r="U12" s="277"/>
      <c r="V12" s="277"/>
      <c r="W12" s="278"/>
      <c r="AA12" s="19"/>
      <c r="AB12" s="19"/>
      <c r="AC12" s="19"/>
      <c r="AD12" s="19"/>
      <c r="AE12" s="19"/>
      <c r="AF12" s="19"/>
      <c r="AG12" s="83"/>
      <c r="AH12" s="84"/>
      <c r="AI12" s="84"/>
      <c r="AJ12" s="85"/>
      <c r="AK12" s="290" t="s">
        <v>3</v>
      </c>
      <c r="AL12" s="291"/>
      <c r="AM12" s="291"/>
      <c r="AN12" s="291"/>
      <c r="AO12" s="291"/>
      <c r="AP12" s="291"/>
      <c r="AQ12" s="74">
        <f>IFERROR(AP116,0)</f>
        <v>0</v>
      </c>
      <c r="AR12" s="75"/>
      <c r="AS12" s="75"/>
      <c r="AT12" s="75"/>
      <c r="AU12" s="75"/>
      <c r="AV12" s="75"/>
      <c r="AW12" s="75"/>
      <c r="AX12" s="75"/>
      <c r="AY12" s="75"/>
      <c r="AZ12" s="66" t="s">
        <v>114</v>
      </c>
      <c r="BF12" s="323"/>
      <c r="BG12" s="324"/>
      <c r="BH12" s="324"/>
      <c r="BI12" s="324"/>
      <c r="BJ12" s="324"/>
      <c r="BK12" s="324"/>
      <c r="BL12" s="324"/>
      <c r="BM12" s="324"/>
      <c r="BN12" s="335"/>
      <c r="BO12" s="335"/>
      <c r="BP12" s="335"/>
      <c r="BQ12" s="335"/>
      <c r="BR12" s="338"/>
      <c r="BS12" s="338"/>
      <c r="BT12" s="338"/>
      <c r="BU12" s="339"/>
      <c r="BV12" s="53"/>
      <c r="BW12" s="53"/>
      <c r="BX12" s="53"/>
      <c r="BY12" s="49"/>
      <c r="BZ12" s="49"/>
      <c r="CA12" s="49"/>
      <c r="CB12" s="49"/>
      <c r="CC12" s="53"/>
      <c r="CD12" s="53"/>
      <c r="CE12" s="53"/>
      <c r="CF12" s="53"/>
      <c r="CG12" s="53"/>
      <c r="CH12" s="53"/>
      <c r="CI12" s="53"/>
      <c r="CJ12" s="49"/>
      <c r="CK12" s="49"/>
      <c r="CL12" s="49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49"/>
      <c r="DC12" s="49"/>
      <c r="DG12" t="s">
        <v>39</v>
      </c>
    </row>
    <row r="13" spans="2:130">
      <c r="C13" s="80" t="s">
        <v>4</v>
      </c>
      <c r="D13" s="81"/>
      <c r="E13" s="81"/>
      <c r="F13" s="82"/>
      <c r="G13" s="294" t="s">
        <v>2</v>
      </c>
      <c r="H13" s="294"/>
      <c r="I13" s="294"/>
      <c r="J13" s="294"/>
      <c r="K13" s="294"/>
      <c r="L13" s="294"/>
      <c r="M13" s="203"/>
      <c r="N13" s="203"/>
      <c r="O13" s="236"/>
      <c r="P13" s="66" t="s">
        <v>8</v>
      </c>
      <c r="Q13" s="303"/>
      <c r="R13" s="304"/>
      <c r="S13" s="309" t="s">
        <v>81</v>
      </c>
      <c r="T13" s="307"/>
      <c r="U13" s="304"/>
      <c r="V13" s="309" t="s">
        <v>10</v>
      </c>
      <c r="W13" s="311"/>
      <c r="AA13" s="49"/>
      <c r="AB13" s="51"/>
      <c r="AC13" s="39"/>
      <c r="AD13" s="39"/>
      <c r="AE13" s="39"/>
      <c r="AF13" s="39"/>
      <c r="AG13" s="83"/>
      <c r="AH13" s="84"/>
      <c r="AI13" s="84"/>
      <c r="AJ13" s="85"/>
      <c r="AK13" s="89" t="s">
        <v>115</v>
      </c>
      <c r="AL13" s="90"/>
      <c r="AM13" s="90"/>
      <c r="AN13" s="90"/>
      <c r="AO13" s="90"/>
      <c r="AP13" s="90"/>
      <c r="AQ13" s="74">
        <f>IFERROR(L143,0)</f>
        <v>0</v>
      </c>
      <c r="AR13" s="75"/>
      <c r="AS13" s="75"/>
      <c r="AT13" s="75"/>
      <c r="AU13" s="75"/>
      <c r="AV13" s="75"/>
      <c r="AW13" s="75"/>
      <c r="AX13" s="75"/>
      <c r="AY13" s="75"/>
      <c r="AZ13" s="66" t="s">
        <v>114</v>
      </c>
      <c r="BF13" s="323"/>
      <c r="BG13" s="324"/>
      <c r="BH13" s="324"/>
      <c r="BI13" s="324"/>
      <c r="BJ13" s="324" t="s">
        <v>131</v>
      </c>
      <c r="BK13" s="324"/>
      <c r="BL13" s="324"/>
      <c r="BM13" s="324"/>
      <c r="BN13" s="342">
        <f>AG50</f>
        <v>0</v>
      </c>
      <c r="BO13" s="335"/>
      <c r="BP13" s="335"/>
      <c r="BQ13" s="335"/>
      <c r="BR13" s="338"/>
      <c r="BS13" s="338"/>
      <c r="BT13" s="338"/>
      <c r="BU13" s="339"/>
      <c r="BV13" s="57"/>
      <c r="BW13" s="57"/>
      <c r="BX13" s="57"/>
      <c r="BY13" s="53"/>
      <c r="BZ13" s="53"/>
      <c r="CA13" s="53"/>
      <c r="CB13" s="49"/>
      <c r="CC13" s="57"/>
      <c r="CD13" s="57"/>
      <c r="CE13" s="57"/>
      <c r="CF13" s="57"/>
      <c r="CG13" s="57"/>
      <c r="CH13" s="57"/>
      <c r="CI13" s="57"/>
      <c r="CJ13" s="49"/>
      <c r="CK13" s="49"/>
      <c r="CL13" s="49"/>
      <c r="CM13" s="49"/>
      <c r="CN13" s="51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51"/>
      <c r="DA13" s="49"/>
      <c r="DB13" s="49"/>
      <c r="DC13" s="49"/>
    </row>
    <row r="14" spans="2:130" ht="19.5" thickBot="1">
      <c r="C14" s="83"/>
      <c r="D14" s="84"/>
      <c r="E14" s="84"/>
      <c r="F14" s="85"/>
      <c r="G14" s="294" t="s">
        <v>3</v>
      </c>
      <c r="H14" s="294"/>
      <c r="I14" s="294"/>
      <c r="J14" s="294"/>
      <c r="K14" s="294"/>
      <c r="L14" s="294"/>
      <c r="M14" s="203"/>
      <c r="N14" s="203"/>
      <c r="O14" s="236"/>
      <c r="P14" s="66" t="s">
        <v>8</v>
      </c>
      <c r="Q14" s="303"/>
      <c r="R14" s="304"/>
      <c r="S14" s="309"/>
      <c r="T14" s="307"/>
      <c r="U14" s="304"/>
      <c r="V14" s="309"/>
      <c r="W14" s="311"/>
      <c r="AA14" s="49"/>
      <c r="AB14" s="51"/>
      <c r="AC14" s="39"/>
      <c r="AD14" s="39"/>
      <c r="AE14" s="39"/>
      <c r="AF14" s="39"/>
      <c r="AG14" s="86"/>
      <c r="AH14" s="87"/>
      <c r="AI14" s="87"/>
      <c r="AJ14" s="88"/>
      <c r="AK14" s="150" t="s">
        <v>94</v>
      </c>
      <c r="AL14" s="151"/>
      <c r="AM14" s="151"/>
      <c r="AN14" s="151"/>
      <c r="AO14" s="151"/>
      <c r="AP14" s="151"/>
      <c r="AQ14" s="74">
        <f>SUM(AQ11:AY13)</f>
        <v>0</v>
      </c>
      <c r="AR14" s="75"/>
      <c r="AS14" s="75"/>
      <c r="AT14" s="75"/>
      <c r="AU14" s="75"/>
      <c r="AV14" s="75"/>
      <c r="AW14" s="75"/>
      <c r="AX14" s="75"/>
      <c r="AY14" s="75"/>
      <c r="AZ14" s="66" t="s">
        <v>114</v>
      </c>
      <c r="BF14" s="325"/>
      <c r="BG14" s="326"/>
      <c r="BH14" s="326"/>
      <c r="BI14" s="326"/>
      <c r="BJ14" s="326"/>
      <c r="BK14" s="326"/>
      <c r="BL14" s="326"/>
      <c r="BM14" s="326"/>
      <c r="BN14" s="343"/>
      <c r="BO14" s="343"/>
      <c r="BP14" s="343"/>
      <c r="BQ14" s="343"/>
      <c r="BR14" s="340"/>
      <c r="BS14" s="340"/>
      <c r="BT14" s="340"/>
      <c r="BU14" s="341"/>
      <c r="BV14" s="57"/>
      <c r="BW14" s="57"/>
      <c r="BX14" s="57"/>
      <c r="BY14" s="53"/>
      <c r="BZ14" s="53"/>
      <c r="CA14" s="53"/>
      <c r="CB14" s="49"/>
      <c r="CC14" s="57"/>
      <c r="CD14" s="57"/>
      <c r="CE14" s="57"/>
      <c r="CF14" s="57"/>
      <c r="CG14" s="57"/>
      <c r="CH14" s="57"/>
      <c r="CI14" s="57"/>
      <c r="CJ14" s="49"/>
      <c r="CK14" s="49"/>
      <c r="CL14" s="49"/>
      <c r="CM14" s="49"/>
      <c r="CN14" s="51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51"/>
      <c r="DA14" s="49"/>
      <c r="DB14" s="49"/>
      <c r="DC14" s="49"/>
    </row>
    <row r="15" spans="2:130">
      <c r="C15" s="83"/>
      <c r="D15" s="84"/>
      <c r="E15" s="84"/>
      <c r="F15" s="85"/>
      <c r="G15" s="147" t="s">
        <v>94</v>
      </c>
      <c r="H15" s="148"/>
      <c r="I15" s="148"/>
      <c r="J15" s="148"/>
      <c r="K15" s="148"/>
      <c r="L15" s="149"/>
      <c r="M15" s="153">
        <f>SUM(M13:O14)</f>
        <v>0</v>
      </c>
      <c r="N15" s="154"/>
      <c r="O15" s="154"/>
      <c r="P15" s="67" t="s">
        <v>95</v>
      </c>
      <c r="Q15" s="303"/>
      <c r="R15" s="304"/>
      <c r="S15" s="309"/>
      <c r="T15" s="307"/>
      <c r="U15" s="304"/>
      <c r="V15" s="309"/>
      <c r="W15" s="311"/>
      <c r="AA15" s="49"/>
      <c r="AB15" s="51"/>
      <c r="AC15" s="38"/>
      <c r="AD15" s="38"/>
      <c r="AE15" s="38"/>
      <c r="AF15" s="38"/>
      <c r="AG15" s="83" t="s">
        <v>5</v>
      </c>
      <c r="AH15" s="84"/>
      <c r="AI15" s="84"/>
      <c r="AJ15" s="85"/>
      <c r="AK15" s="91" t="s">
        <v>2</v>
      </c>
      <c r="AL15" s="92"/>
      <c r="AM15" s="92"/>
      <c r="AN15" s="92"/>
      <c r="AO15" s="92"/>
      <c r="AP15" s="92"/>
      <c r="AQ15" s="74">
        <f>BX99</f>
        <v>0</v>
      </c>
      <c r="AR15" s="75"/>
      <c r="AS15" s="75"/>
      <c r="AT15" s="75"/>
      <c r="AU15" s="75"/>
      <c r="AV15" s="75"/>
      <c r="AW15" s="75"/>
      <c r="AX15" s="75"/>
      <c r="AY15" s="75"/>
      <c r="AZ15" s="66" t="s">
        <v>114</v>
      </c>
      <c r="BF15" s="321" t="s">
        <v>5</v>
      </c>
      <c r="BG15" s="322"/>
      <c r="BH15" s="322"/>
      <c r="BI15" s="322"/>
      <c r="BJ15" s="322" t="s">
        <v>129</v>
      </c>
      <c r="BK15" s="322"/>
      <c r="BL15" s="322"/>
      <c r="BM15" s="322"/>
      <c r="BN15" s="333">
        <f>M18</f>
        <v>0</v>
      </c>
      <c r="BO15" s="334"/>
      <c r="BP15" s="334"/>
      <c r="BQ15" s="334"/>
      <c r="BR15" s="336" t="str">
        <f>IF(BN15=BN17,"○","×")</f>
        <v>○</v>
      </c>
      <c r="BS15" s="336"/>
      <c r="BT15" s="336"/>
      <c r="BU15" s="337"/>
      <c r="BV15" s="57"/>
      <c r="BW15" s="57"/>
      <c r="BX15" s="57"/>
      <c r="BY15" s="53"/>
      <c r="BZ15" s="53"/>
      <c r="CA15" s="53"/>
      <c r="CB15" s="49"/>
      <c r="CC15" s="57"/>
      <c r="CD15" s="57"/>
      <c r="CE15" s="57"/>
      <c r="CF15" s="57"/>
      <c r="CG15" s="57"/>
      <c r="CH15" s="57"/>
      <c r="CI15" s="57"/>
      <c r="CJ15" s="49"/>
      <c r="CK15" s="49"/>
      <c r="CL15" s="49"/>
      <c r="CM15" s="49"/>
      <c r="CN15" s="51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51"/>
      <c r="DA15" s="49"/>
      <c r="DB15" s="49"/>
      <c r="DC15" s="49"/>
    </row>
    <row r="16" spans="2:130">
      <c r="C16" s="80" t="s">
        <v>5</v>
      </c>
      <c r="D16" s="81"/>
      <c r="E16" s="81"/>
      <c r="F16" s="82"/>
      <c r="G16" s="294" t="s">
        <v>2</v>
      </c>
      <c r="H16" s="294"/>
      <c r="I16" s="294"/>
      <c r="J16" s="294"/>
      <c r="K16" s="294"/>
      <c r="L16" s="294"/>
      <c r="M16" s="203"/>
      <c r="N16" s="203"/>
      <c r="O16" s="236"/>
      <c r="P16" s="66" t="s">
        <v>8</v>
      </c>
      <c r="Q16" s="303"/>
      <c r="R16" s="304"/>
      <c r="S16" s="309"/>
      <c r="T16" s="307"/>
      <c r="U16" s="304"/>
      <c r="V16" s="309"/>
      <c r="W16" s="311"/>
      <c r="AA16" s="49"/>
      <c r="AB16" s="51"/>
      <c r="AC16" s="39"/>
      <c r="AD16" s="39"/>
      <c r="AE16" s="39"/>
      <c r="AF16" s="39"/>
      <c r="AG16" s="83"/>
      <c r="AH16" s="84"/>
      <c r="AI16" s="84"/>
      <c r="AJ16" s="85"/>
      <c r="AK16" s="290" t="s">
        <v>3</v>
      </c>
      <c r="AL16" s="291"/>
      <c r="AM16" s="291"/>
      <c r="AN16" s="291"/>
      <c r="AO16" s="291"/>
      <c r="AP16" s="291"/>
      <c r="AQ16" s="74">
        <f>IFERROR(DB116,0)</f>
        <v>0</v>
      </c>
      <c r="AR16" s="75"/>
      <c r="AS16" s="75"/>
      <c r="AT16" s="75"/>
      <c r="AU16" s="75"/>
      <c r="AV16" s="75"/>
      <c r="AW16" s="75"/>
      <c r="AX16" s="75"/>
      <c r="AY16" s="75"/>
      <c r="AZ16" s="66" t="s">
        <v>114</v>
      </c>
      <c r="BF16" s="323"/>
      <c r="BG16" s="324"/>
      <c r="BH16" s="324"/>
      <c r="BI16" s="324"/>
      <c r="BJ16" s="324"/>
      <c r="BK16" s="324"/>
      <c r="BL16" s="324"/>
      <c r="BM16" s="324"/>
      <c r="BN16" s="335"/>
      <c r="BO16" s="335"/>
      <c r="BP16" s="335"/>
      <c r="BQ16" s="335"/>
      <c r="BR16" s="338"/>
      <c r="BS16" s="338"/>
      <c r="BT16" s="338"/>
      <c r="BU16" s="339"/>
      <c r="BV16" s="57"/>
      <c r="BW16" s="57"/>
      <c r="BX16" s="57"/>
      <c r="BY16" s="53"/>
      <c r="BZ16" s="53"/>
      <c r="CA16" s="53"/>
      <c r="CB16" s="49"/>
      <c r="CC16" s="57"/>
      <c r="CD16" s="57"/>
      <c r="CE16" s="57"/>
      <c r="CF16" s="57"/>
      <c r="CG16" s="57"/>
      <c r="CH16" s="57"/>
      <c r="CI16" s="57"/>
      <c r="CJ16" s="49"/>
      <c r="CK16" s="49"/>
      <c r="CL16" s="49"/>
      <c r="CM16" s="49"/>
      <c r="CN16" s="51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51"/>
      <c r="DA16" s="49"/>
      <c r="DB16" s="49"/>
      <c r="DC16" s="49"/>
    </row>
    <row r="17" spans="2:124">
      <c r="C17" s="83"/>
      <c r="D17" s="84"/>
      <c r="E17" s="84"/>
      <c r="F17" s="85"/>
      <c r="G17" s="294" t="s">
        <v>3</v>
      </c>
      <c r="H17" s="294"/>
      <c r="I17" s="294"/>
      <c r="J17" s="294"/>
      <c r="K17" s="294"/>
      <c r="L17" s="294"/>
      <c r="M17" s="203"/>
      <c r="N17" s="203"/>
      <c r="O17" s="236"/>
      <c r="P17" s="66" t="s">
        <v>8</v>
      </c>
      <c r="Q17" s="303"/>
      <c r="R17" s="304"/>
      <c r="S17" s="309"/>
      <c r="T17" s="307"/>
      <c r="U17" s="304"/>
      <c r="V17" s="309"/>
      <c r="W17" s="311"/>
      <c r="AA17" s="49"/>
      <c r="AB17" s="49"/>
      <c r="AC17" s="54"/>
      <c r="AD17" s="54"/>
      <c r="AE17" s="54"/>
      <c r="AF17" s="54"/>
      <c r="AG17" s="83"/>
      <c r="AH17" s="84"/>
      <c r="AI17" s="84"/>
      <c r="AJ17" s="85"/>
      <c r="AK17" s="89" t="s">
        <v>115</v>
      </c>
      <c r="AL17" s="90"/>
      <c r="AM17" s="90"/>
      <c r="AN17" s="90"/>
      <c r="AO17" s="90"/>
      <c r="AP17" s="90"/>
      <c r="AQ17" s="74">
        <f>IFERROR(BX143,0)</f>
        <v>0</v>
      </c>
      <c r="AR17" s="75"/>
      <c r="AS17" s="75"/>
      <c r="AT17" s="75"/>
      <c r="AU17" s="75"/>
      <c r="AV17" s="75"/>
      <c r="AW17" s="75"/>
      <c r="AX17" s="75"/>
      <c r="AY17" s="75"/>
      <c r="AZ17" s="66" t="s">
        <v>114</v>
      </c>
      <c r="BF17" s="323"/>
      <c r="BG17" s="324"/>
      <c r="BH17" s="324"/>
      <c r="BI17" s="324"/>
      <c r="BJ17" s="324" t="s">
        <v>130</v>
      </c>
      <c r="BK17" s="324"/>
      <c r="BL17" s="324"/>
      <c r="BM17" s="324"/>
      <c r="BN17" s="342">
        <f>CS50</f>
        <v>0</v>
      </c>
      <c r="BO17" s="335"/>
      <c r="BP17" s="335"/>
      <c r="BQ17" s="335"/>
      <c r="BR17" s="338"/>
      <c r="BS17" s="338"/>
      <c r="BT17" s="338"/>
      <c r="BU17" s="339"/>
      <c r="BV17" s="57"/>
      <c r="BW17" s="57"/>
      <c r="BX17" s="57"/>
      <c r="BY17" s="53"/>
      <c r="BZ17" s="53"/>
      <c r="CA17" s="53"/>
      <c r="CB17" s="49"/>
      <c r="CC17" s="57"/>
      <c r="CD17" s="57"/>
      <c r="CE17" s="57"/>
      <c r="CF17" s="57"/>
      <c r="CG17" s="57"/>
      <c r="CH17" s="57"/>
      <c r="CI17" s="57"/>
      <c r="CJ17" s="49"/>
      <c r="CK17" s="49"/>
      <c r="CL17" s="49"/>
      <c r="CM17" s="49"/>
      <c r="CN17" s="49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49"/>
      <c r="DA17" s="49"/>
      <c r="DB17" s="49"/>
      <c r="DC17" s="49"/>
    </row>
    <row r="18" spans="2:124" ht="19.5" thickBot="1">
      <c r="C18" s="86"/>
      <c r="D18" s="87"/>
      <c r="E18" s="87"/>
      <c r="F18" s="88"/>
      <c r="G18" s="150" t="s">
        <v>94</v>
      </c>
      <c r="H18" s="151"/>
      <c r="I18" s="151"/>
      <c r="J18" s="151"/>
      <c r="K18" s="151"/>
      <c r="L18" s="152"/>
      <c r="M18" s="155">
        <f>SUM(M16:O17)</f>
        <v>0</v>
      </c>
      <c r="N18" s="156"/>
      <c r="O18" s="156"/>
      <c r="P18" s="66" t="s">
        <v>95</v>
      </c>
      <c r="Q18" s="303"/>
      <c r="R18" s="304"/>
      <c r="S18" s="309"/>
      <c r="T18" s="307"/>
      <c r="U18" s="304"/>
      <c r="V18" s="309"/>
      <c r="W18" s="311"/>
      <c r="AA18" s="49"/>
      <c r="AB18" s="49"/>
      <c r="AC18" s="54"/>
      <c r="AD18" s="54"/>
      <c r="AE18" s="54"/>
      <c r="AF18" s="54"/>
      <c r="AG18" s="93"/>
      <c r="AH18" s="94"/>
      <c r="AI18" s="94"/>
      <c r="AJ18" s="95"/>
      <c r="AK18" s="292" t="s">
        <v>94</v>
      </c>
      <c r="AL18" s="293"/>
      <c r="AM18" s="293"/>
      <c r="AN18" s="293"/>
      <c r="AO18" s="293"/>
      <c r="AP18" s="293"/>
      <c r="AQ18" s="169">
        <f>SUM(AQ15:AY17)</f>
        <v>0</v>
      </c>
      <c r="AR18" s="170"/>
      <c r="AS18" s="170"/>
      <c r="AT18" s="170"/>
      <c r="AU18" s="170"/>
      <c r="AV18" s="170"/>
      <c r="AW18" s="170"/>
      <c r="AX18" s="170"/>
      <c r="AY18" s="170"/>
      <c r="AZ18" s="18" t="s">
        <v>114</v>
      </c>
      <c r="BF18" s="325"/>
      <c r="BG18" s="326"/>
      <c r="BH18" s="326"/>
      <c r="BI18" s="326"/>
      <c r="BJ18" s="326"/>
      <c r="BK18" s="326"/>
      <c r="BL18" s="326"/>
      <c r="BM18" s="326"/>
      <c r="BN18" s="343"/>
      <c r="BO18" s="343"/>
      <c r="BP18" s="343"/>
      <c r="BQ18" s="343"/>
      <c r="BR18" s="340"/>
      <c r="BS18" s="340"/>
      <c r="BT18" s="340"/>
      <c r="BU18" s="341"/>
      <c r="BV18" s="57"/>
      <c r="BW18" s="57"/>
      <c r="BX18" s="57"/>
      <c r="BY18" s="53"/>
      <c r="BZ18" s="53"/>
      <c r="CA18" s="53"/>
      <c r="CB18" s="49"/>
      <c r="CC18" s="57"/>
      <c r="CD18" s="57"/>
      <c r="CE18" s="57"/>
      <c r="CF18" s="57"/>
      <c r="CG18" s="57"/>
      <c r="CH18" s="57"/>
      <c r="CI18" s="57"/>
      <c r="CJ18" s="49"/>
      <c r="CK18" s="49"/>
      <c r="CL18" s="49"/>
      <c r="CM18" s="49"/>
      <c r="CN18" s="49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49"/>
      <c r="DA18" s="49"/>
      <c r="DB18" s="49"/>
      <c r="DC18" s="49"/>
    </row>
    <row r="19" spans="2:124">
      <c r="C19" s="83" t="s">
        <v>16</v>
      </c>
      <c r="D19" s="84"/>
      <c r="E19" s="84"/>
      <c r="F19" s="85"/>
      <c r="G19" s="300"/>
      <c r="H19" s="301"/>
      <c r="I19" s="301"/>
      <c r="J19" s="301"/>
      <c r="K19" s="301"/>
      <c r="L19" s="302"/>
      <c r="M19" s="280">
        <f>M15+M18</f>
        <v>0</v>
      </c>
      <c r="N19" s="281"/>
      <c r="O19" s="281"/>
      <c r="P19" s="319" t="s">
        <v>8</v>
      </c>
      <c r="Q19" s="303"/>
      <c r="R19" s="304"/>
      <c r="S19" s="309"/>
      <c r="T19" s="307"/>
      <c r="U19" s="304"/>
      <c r="V19" s="309"/>
      <c r="W19" s="311"/>
      <c r="AA19" s="58"/>
      <c r="AB19" s="58"/>
      <c r="AC19" s="39"/>
      <c r="AD19" s="39"/>
      <c r="AE19" s="39"/>
      <c r="AF19" s="39"/>
      <c r="AG19" s="106" t="s">
        <v>16</v>
      </c>
      <c r="AH19" s="107"/>
      <c r="AI19" s="107"/>
      <c r="AJ19" s="282"/>
      <c r="AK19" s="283"/>
      <c r="AL19" s="284"/>
      <c r="AM19" s="284"/>
      <c r="AN19" s="284"/>
      <c r="AO19" s="284"/>
      <c r="AP19" s="285"/>
      <c r="AQ19" s="327">
        <f>AQ14+AQ18</f>
        <v>0</v>
      </c>
      <c r="AR19" s="328"/>
      <c r="AS19" s="328"/>
      <c r="AT19" s="328"/>
      <c r="AU19" s="328"/>
      <c r="AV19" s="328"/>
      <c r="AW19" s="328"/>
      <c r="AX19" s="328"/>
      <c r="AY19" s="328"/>
      <c r="AZ19" s="331" t="s">
        <v>114</v>
      </c>
      <c r="BN19" s="49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49"/>
      <c r="CK19" s="49"/>
      <c r="CL19" s="49"/>
      <c r="CM19" s="58"/>
      <c r="CN19" s="5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51"/>
      <c r="DB19" s="49"/>
      <c r="DC19" s="49"/>
    </row>
    <row r="20" spans="2:124" ht="19.5" thickBot="1">
      <c r="C20" s="93"/>
      <c r="D20" s="94"/>
      <c r="E20" s="94"/>
      <c r="F20" s="95"/>
      <c r="G20" s="286"/>
      <c r="H20" s="287"/>
      <c r="I20" s="287"/>
      <c r="J20" s="287"/>
      <c r="K20" s="287"/>
      <c r="L20" s="288"/>
      <c r="M20" s="114"/>
      <c r="N20" s="115"/>
      <c r="O20" s="115"/>
      <c r="P20" s="320"/>
      <c r="Q20" s="305"/>
      <c r="R20" s="306"/>
      <c r="S20" s="310"/>
      <c r="T20" s="308"/>
      <c r="U20" s="306"/>
      <c r="V20" s="310"/>
      <c r="W20" s="312"/>
      <c r="AA20" s="17"/>
      <c r="AB20" s="17"/>
      <c r="AC20" s="17"/>
      <c r="AD20" s="17"/>
      <c r="AE20" s="17"/>
      <c r="AF20" s="17"/>
      <c r="AG20" s="93"/>
      <c r="AH20" s="94"/>
      <c r="AI20" s="94"/>
      <c r="AJ20" s="95"/>
      <c r="AK20" s="286"/>
      <c r="AL20" s="287"/>
      <c r="AM20" s="287"/>
      <c r="AN20" s="287"/>
      <c r="AO20" s="287"/>
      <c r="AP20" s="288"/>
      <c r="AQ20" s="329"/>
      <c r="AR20" s="330"/>
      <c r="AS20" s="330"/>
      <c r="AT20" s="330"/>
      <c r="AU20" s="330"/>
      <c r="AV20" s="330"/>
      <c r="AW20" s="330"/>
      <c r="AX20" s="330"/>
      <c r="AY20" s="330"/>
      <c r="AZ20" s="332"/>
      <c r="BN20" s="49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2:124">
      <c r="C21" s="37" t="s">
        <v>84</v>
      </c>
      <c r="D21" s="26"/>
      <c r="E21" s="26"/>
      <c r="F21" s="26"/>
      <c r="G21" s="21"/>
      <c r="H21" s="21"/>
      <c r="I21" s="21"/>
      <c r="J21" s="21"/>
      <c r="K21" s="21"/>
      <c r="L21" s="21"/>
      <c r="M21" s="22"/>
      <c r="N21" s="22"/>
      <c r="O21" s="22"/>
      <c r="P21" s="22"/>
      <c r="R21" s="22"/>
      <c r="S21" s="22"/>
      <c r="T21" s="22"/>
      <c r="U21" s="22"/>
      <c r="V21" s="26"/>
      <c r="W21" s="26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BN21" s="49"/>
      <c r="BO21" s="37"/>
      <c r="BP21" s="22"/>
      <c r="BQ21" s="22"/>
      <c r="BR21" s="22"/>
      <c r="BS21" s="37"/>
      <c r="BT21" s="37"/>
      <c r="BU21" s="37"/>
      <c r="BV21" s="37"/>
      <c r="BW21" s="37"/>
      <c r="BX21" s="37"/>
      <c r="BY21" s="22"/>
      <c r="BZ21" s="22"/>
      <c r="CA21" s="22"/>
      <c r="CB21" s="22"/>
      <c r="CC21" s="49"/>
      <c r="CD21" s="22"/>
      <c r="CE21" s="22"/>
      <c r="CF21" s="22"/>
      <c r="CG21" s="22"/>
      <c r="CH21" s="22"/>
      <c r="CI21" s="22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2:124">
      <c r="C22" s="37"/>
      <c r="D22" s="48"/>
      <c r="E22" s="48"/>
      <c r="F22" s="48"/>
      <c r="G22" s="21"/>
      <c r="H22" s="21"/>
      <c r="I22" s="21"/>
      <c r="J22" s="21"/>
      <c r="K22" s="21"/>
      <c r="L22" s="21"/>
      <c r="M22" s="22"/>
      <c r="N22" s="22"/>
      <c r="O22" s="22"/>
      <c r="P22" s="22"/>
      <c r="R22" s="22"/>
      <c r="S22" s="22"/>
      <c r="T22" s="22"/>
      <c r="U22" s="22"/>
      <c r="V22" s="48"/>
      <c r="W22" s="48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BN22" s="49"/>
      <c r="BO22" s="37"/>
      <c r="BP22" s="22"/>
      <c r="BQ22" s="22"/>
      <c r="BR22" s="22"/>
      <c r="BS22" s="37"/>
      <c r="BT22" s="37"/>
      <c r="BU22" s="37"/>
      <c r="BV22" s="37"/>
      <c r="BW22" s="37"/>
      <c r="BX22" s="37"/>
      <c r="BY22" s="22"/>
      <c r="BZ22" s="22"/>
      <c r="CA22" s="22"/>
      <c r="CB22" s="22"/>
      <c r="CC22" s="49"/>
      <c r="CD22" s="22"/>
      <c r="CE22" s="22"/>
      <c r="CF22" s="22"/>
      <c r="CG22" s="22"/>
      <c r="CH22" s="22"/>
      <c r="CI22" s="22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2:124">
      <c r="C23" s="37"/>
      <c r="D23" s="48"/>
      <c r="E23" s="48"/>
      <c r="F23" s="48"/>
      <c r="G23" s="21"/>
      <c r="H23" s="21"/>
      <c r="I23" s="21"/>
      <c r="J23" s="21"/>
      <c r="K23" s="21"/>
      <c r="L23" s="21"/>
      <c r="M23" s="22"/>
      <c r="N23" s="22"/>
      <c r="O23" s="22"/>
      <c r="P23" s="22"/>
      <c r="R23" s="22"/>
      <c r="S23" s="22"/>
      <c r="T23" s="22"/>
      <c r="U23" s="22"/>
      <c r="V23" s="48"/>
      <c r="W23" s="48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BN23" s="49"/>
      <c r="BO23" s="37"/>
      <c r="BP23" s="22"/>
      <c r="BQ23" s="22"/>
      <c r="BR23" s="22"/>
      <c r="BS23" s="37"/>
      <c r="BT23" s="37"/>
      <c r="BU23" s="37"/>
      <c r="BV23" s="37"/>
      <c r="BW23" s="37"/>
      <c r="BX23" s="37"/>
      <c r="BY23" s="22"/>
      <c r="BZ23" s="22"/>
      <c r="CA23" s="22"/>
      <c r="CB23" s="22"/>
      <c r="CC23" s="49"/>
      <c r="CD23" s="22"/>
      <c r="CE23" s="22"/>
      <c r="CF23" s="22"/>
      <c r="CG23" s="22"/>
      <c r="CH23" s="22"/>
      <c r="CI23" s="22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2:124">
      <c r="C24" s="37"/>
      <c r="D24" s="48"/>
      <c r="E24" s="48"/>
      <c r="F24" s="48"/>
      <c r="G24" s="21"/>
      <c r="H24" s="21"/>
      <c r="I24" s="21"/>
      <c r="J24" s="21"/>
      <c r="K24" s="21"/>
      <c r="L24" s="21"/>
      <c r="M24" s="22"/>
      <c r="N24" s="22"/>
      <c r="O24" s="22"/>
      <c r="P24" s="22"/>
      <c r="R24" s="22"/>
      <c r="S24" s="22"/>
      <c r="T24" s="22"/>
      <c r="U24" s="22"/>
      <c r="V24" s="48"/>
      <c r="W24" s="48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BN24" s="49"/>
      <c r="BO24" s="37"/>
      <c r="BP24" s="22"/>
      <c r="BQ24" s="22"/>
      <c r="BR24" s="22"/>
      <c r="BS24" s="37"/>
      <c r="BT24" s="37"/>
      <c r="BU24" s="37"/>
      <c r="BV24" s="37"/>
      <c r="BW24" s="37"/>
      <c r="BX24" s="37"/>
      <c r="BY24" s="22"/>
      <c r="BZ24" s="22"/>
      <c r="CA24" s="22"/>
      <c r="CB24" s="22"/>
      <c r="CC24" s="49"/>
      <c r="CD24" s="22"/>
      <c r="CE24" s="22"/>
      <c r="CF24" s="22"/>
      <c r="CG24" s="22"/>
      <c r="CH24" s="22"/>
      <c r="CI24" s="22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2:124">
      <c r="C25" s="37"/>
      <c r="D25" s="48"/>
      <c r="E25" s="48"/>
      <c r="F25" s="48"/>
      <c r="G25" s="21"/>
      <c r="H25" s="21"/>
      <c r="I25" s="21"/>
      <c r="J25" s="21"/>
      <c r="K25" s="21"/>
      <c r="L25" s="21"/>
      <c r="M25" s="22"/>
      <c r="N25" s="22"/>
      <c r="O25" s="22"/>
      <c r="P25" s="22"/>
      <c r="R25" s="22"/>
      <c r="S25" s="22"/>
      <c r="T25" s="22"/>
      <c r="U25" s="22"/>
      <c r="V25" s="48"/>
      <c r="W25" s="48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BN25" s="49"/>
      <c r="BO25" s="37"/>
      <c r="BP25" s="22"/>
      <c r="BQ25" s="22"/>
      <c r="BR25" s="22"/>
      <c r="BS25" s="37"/>
      <c r="BT25" s="37"/>
      <c r="BU25" s="37"/>
      <c r="BV25" s="37"/>
      <c r="BW25" s="37"/>
      <c r="BX25" s="37"/>
      <c r="BY25" s="22"/>
      <c r="BZ25" s="22"/>
      <c r="CA25" s="22"/>
      <c r="CB25" s="22"/>
      <c r="CC25" s="49"/>
      <c r="CD25" s="22"/>
      <c r="CE25" s="22"/>
      <c r="CF25" s="22"/>
      <c r="CG25" s="22"/>
      <c r="CH25" s="22"/>
      <c r="CI25" s="22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2:124">
      <c r="C26" s="37"/>
      <c r="D26" s="48"/>
      <c r="E26" s="48"/>
      <c r="F26" s="48"/>
      <c r="G26" s="21"/>
      <c r="H26" s="21"/>
      <c r="I26" s="21"/>
      <c r="J26" s="21"/>
      <c r="K26" s="21"/>
      <c r="L26" s="21"/>
      <c r="M26" s="22"/>
      <c r="N26" s="22"/>
      <c r="O26" s="22"/>
      <c r="P26" s="22"/>
      <c r="R26" s="22"/>
      <c r="S26" s="22"/>
      <c r="T26" s="22"/>
      <c r="U26" s="22"/>
      <c r="V26" s="48"/>
      <c r="W26" s="48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BN26" s="49"/>
      <c r="BO26" s="37"/>
      <c r="BP26" s="22"/>
      <c r="BQ26" s="22"/>
      <c r="BR26" s="22"/>
      <c r="BS26" s="37"/>
      <c r="BT26" s="37"/>
      <c r="BU26" s="37"/>
      <c r="BV26" s="37"/>
      <c r="BW26" s="37"/>
      <c r="BX26" s="37"/>
      <c r="BY26" s="22"/>
      <c r="BZ26" s="22"/>
      <c r="CA26" s="22"/>
      <c r="CB26" s="22"/>
      <c r="CC26" s="49"/>
      <c r="CD26" s="22"/>
      <c r="CE26" s="22"/>
      <c r="CF26" s="22"/>
      <c r="CG26" s="22"/>
      <c r="CH26" s="22"/>
      <c r="CI26" s="22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2:124">
      <c r="C27" s="37"/>
      <c r="D27" s="48"/>
      <c r="E27" s="48"/>
      <c r="F27" s="48"/>
      <c r="G27" s="21"/>
      <c r="H27" s="21"/>
      <c r="I27" s="21"/>
      <c r="J27" s="21"/>
      <c r="K27" s="21"/>
      <c r="L27" s="21"/>
      <c r="M27" s="22"/>
      <c r="N27" s="22"/>
      <c r="O27" s="22"/>
      <c r="P27" s="22"/>
      <c r="R27" s="22"/>
      <c r="S27" s="22"/>
      <c r="T27" s="22"/>
      <c r="U27" s="22"/>
      <c r="V27" s="48"/>
      <c r="W27" s="48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BN27" s="49"/>
      <c r="BO27" s="37"/>
      <c r="BP27" s="22"/>
      <c r="BQ27" s="22"/>
      <c r="BR27" s="22"/>
      <c r="BS27" s="37"/>
      <c r="BT27" s="37"/>
      <c r="BU27" s="37"/>
      <c r="BV27" s="37"/>
      <c r="BW27" s="37"/>
      <c r="BX27" s="37"/>
      <c r="BY27" s="22"/>
      <c r="BZ27" s="22"/>
      <c r="CA27" s="22"/>
      <c r="CB27" s="22"/>
      <c r="CC27" s="49"/>
      <c r="CD27" s="22"/>
      <c r="CE27" s="22"/>
      <c r="CF27" s="22"/>
      <c r="CG27" s="22"/>
      <c r="CH27" s="22"/>
      <c r="CI27" s="22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2:124">
      <c r="C28" s="37"/>
      <c r="D28" s="48"/>
      <c r="E28" s="48"/>
      <c r="F28" s="48"/>
      <c r="G28" s="21"/>
      <c r="H28" s="21"/>
      <c r="I28" s="21"/>
      <c r="J28" s="21"/>
      <c r="K28" s="21"/>
      <c r="L28" s="21"/>
      <c r="M28" s="22"/>
      <c r="N28" s="22"/>
      <c r="O28" s="22"/>
      <c r="P28" s="22"/>
      <c r="R28" s="22"/>
      <c r="S28" s="22"/>
      <c r="T28" s="22"/>
      <c r="U28" s="22"/>
      <c r="V28" s="48"/>
      <c r="W28" s="48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BN28" s="49"/>
      <c r="BO28" s="37"/>
      <c r="BP28" s="22"/>
      <c r="BQ28" s="22"/>
      <c r="BR28" s="22"/>
      <c r="BS28" s="37"/>
      <c r="BT28" s="37"/>
      <c r="BU28" s="37"/>
      <c r="BV28" s="37"/>
      <c r="BW28" s="37"/>
      <c r="BX28" s="37"/>
      <c r="BY28" s="22"/>
      <c r="BZ28" s="22"/>
      <c r="CA28" s="22"/>
      <c r="CB28" s="22"/>
      <c r="CC28" s="49"/>
      <c r="CD28" s="22"/>
      <c r="CE28" s="22"/>
      <c r="CF28" s="22"/>
      <c r="CG28" s="22"/>
      <c r="CH28" s="22"/>
      <c r="CI28" s="22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2:124">
      <c r="C29" s="34"/>
      <c r="D29" s="34"/>
      <c r="E29" s="34"/>
      <c r="F29" s="34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37"/>
      <c r="R29" s="22"/>
      <c r="S29" s="22"/>
      <c r="T29" s="22"/>
      <c r="U29" s="22"/>
      <c r="V29" s="34"/>
      <c r="W29" s="34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BO29" s="48"/>
      <c r="BP29" s="48"/>
      <c r="BQ29" s="48"/>
      <c r="BR29" s="48"/>
      <c r="BS29" s="21"/>
      <c r="BT29" s="21"/>
      <c r="BU29" s="21"/>
      <c r="BV29" s="21"/>
      <c r="BW29" s="21"/>
      <c r="BX29" s="21"/>
      <c r="BY29" s="22"/>
      <c r="BZ29" s="22"/>
      <c r="CA29" s="22"/>
      <c r="CB29" s="22"/>
      <c r="CC29" s="37"/>
      <c r="CD29" s="22"/>
      <c r="CE29" s="22"/>
      <c r="CF29" s="22"/>
      <c r="CG29" s="22"/>
      <c r="CH29" s="48"/>
      <c r="CI29" s="48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2:124" ht="26.25" thickBot="1">
      <c r="B30" s="64" t="s">
        <v>34</v>
      </c>
      <c r="C30" s="63" t="s">
        <v>100</v>
      </c>
      <c r="D30" s="26"/>
      <c r="E30" s="26"/>
      <c r="F30" s="26"/>
      <c r="G30" s="21"/>
      <c r="H30" s="21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6"/>
      <c r="AA30" s="17"/>
      <c r="AB30" s="17"/>
      <c r="AC30" s="17"/>
      <c r="AD30" s="17"/>
      <c r="AE30" s="17"/>
      <c r="AF30" s="17"/>
      <c r="AH30" s="17"/>
      <c r="AI30" s="17"/>
      <c r="AQ30" s="16"/>
      <c r="AT30" s="16"/>
      <c r="BH30" s="16" t="s">
        <v>92</v>
      </c>
      <c r="BN30" s="64" t="s">
        <v>34</v>
      </c>
      <c r="BO30" s="63" t="s">
        <v>101</v>
      </c>
      <c r="BP30" s="48"/>
      <c r="BQ30" s="48"/>
      <c r="BR30" s="48"/>
      <c r="BS30" s="21"/>
      <c r="BT30" s="21"/>
      <c r="BU30" s="21"/>
      <c r="BV30" s="21"/>
      <c r="BW30" s="21"/>
      <c r="BX30" s="21"/>
      <c r="BY30" s="22"/>
      <c r="BZ30" s="22"/>
      <c r="CA30" s="22"/>
      <c r="CB30" s="22"/>
      <c r="CC30" s="22"/>
      <c r="CD30" s="22"/>
      <c r="CE30" s="22"/>
      <c r="CF30" s="22"/>
      <c r="CG30" s="22"/>
      <c r="CH30" s="48"/>
      <c r="CI30" s="48"/>
      <c r="CM30" s="17"/>
      <c r="CN30" s="17"/>
      <c r="CO30" s="17"/>
      <c r="CP30" s="17"/>
      <c r="CQ30" s="17"/>
      <c r="CR30" s="17"/>
      <c r="CT30" s="17"/>
      <c r="CU30" s="17"/>
      <c r="DC30" s="16"/>
      <c r="DF30" s="16"/>
      <c r="DT30" s="16" t="s">
        <v>93</v>
      </c>
    </row>
    <row r="31" spans="2:124" ht="42.75" customHeight="1" thickBot="1">
      <c r="C31" s="160" t="s">
        <v>7</v>
      </c>
      <c r="D31" s="161"/>
      <c r="E31" s="161"/>
      <c r="F31" s="162"/>
      <c r="G31" s="160" t="s">
        <v>6</v>
      </c>
      <c r="H31" s="161"/>
      <c r="I31" s="161"/>
      <c r="J31" s="162"/>
      <c r="K31" s="160" t="s">
        <v>54</v>
      </c>
      <c r="L31" s="161"/>
      <c r="M31" s="161"/>
      <c r="N31" s="161"/>
      <c r="O31" s="295" t="s">
        <v>56</v>
      </c>
      <c r="P31" s="296"/>
      <c r="Q31" s="296"/>
      <c r="R31" s="296"/>
      <c r="S31" s="296"/>
      <c r="T31" s="297"/>
      <c r="U31" s="161" t="s">
        <v>59</v>
      </c>
      <c r="V31" s="161"/>
      <c r="W31" s="161"/>
      <c r="X31" s="161"/>
      <c r="Y31" s="273" t="s">
        <v>55</v>
      </c>
      <c r="Z31" s="274"/>
      <c r="AA31" s="274"/>
      <c r="AB31" s="275"/>
      <c r="AC31" s="273" t="s">
        <v>60</v>
      </c>
      <c r="AD31" s="274"/>
      <c r="AE31" s="274"/>
      <c r="AF31" s="275"/>
      <c r="AG31" s="161" t="s">
        <v>62</v>
      </c>
      <c r="AH31" s="161"/>
      <c r="AI31" s="161"/>
      <c r="AJ31" s="161"/>
      <c r="AK31" s="161" t="s">
        <v>61</v>
      </c>
      <c r="AL31" s="161"/>
      <c r="AM31" s="161"/>
      <c r="AN31" s="161"/>
      <c r="AO31" s="161"/>
      <c r="AP31" s="161"/>
      <c r="AQ31" s="23" t="s">
        <v>57</v>
      </c>
      <c r="AR31" s="45"/>
      <c r="AS31" s="42"/>
      <c r="AT31" s="42"/>
      <c r="AU31" s="43"/>
      <c r="AV31" s="44"/>
      <c r="AW31" s="42"/>
      <c r="AX31" s="43"/>
      <c r="AY31" s="254" t="s">
        <v>98</v>
      </c>
      <c r="AZ31" s="255"/>
      <c r="BA31" s="255"/>
      <c r="BB31" s="255"/>
      <c r="BC31" s="255"/>
      <c r="BD31" s="255"/>
      <c r="BE31" s="255"/>
      <c r="BF31" s="255"/>
      <c r="BG31" s="255"/>
      <c r="BH31" s="256"/>
      <c r="BO31" s="160" t="s">
        <v>7</v>
      </c>
      <c r="BP31" s="161"/>
      <c r="BQ31" s="161"/>
      <c r="BR31" s="162"/>
      <c r="BS31" s="160" t="s">
        <v>6</v>
      </c>
      <c r="BT31" s="161"/>
      <c r="BU31" s="161"/>
      <c r="BV31" s="162"/>
      <c r="BW31" s="160" t="s">
        <v>54</v>
      </c>
      <c r="BX31" s="161"/>
      <c r="BY31" s="161"/>
      <c r="BZ31" s="161"/>
      <c r="CA31" s="295" t="s">
        <v>56</v>
      </c>
      <c r="CB31" s="296"/>
      <c r="CC31" s="296"/>
      <c r="CD31" s="296"/>
      <c r="CE31" s="296"/>
      <c r="CF31" s="297"/>
      <c r="CG31" s="161" t="s">
        <v>59</v>
      </c>
      <c r="CH31" s="161"/>
      <c r="CI31" s="161"/>
      <c r="CJ31" s="161"/>
      <c r="CK31" s="273" t="s">
        <v>55</v>
      </c>
      <c r="CL31" s="274"/>
      <c r="CM31" s="274"/>
      <c r="CN31" s="275"/>
      <c r="CO31" s="273" t="s">
        <v>60</v>
      </c>
      <c r="CP31" s="274"/>
      <c r="CQ31" s="274"/>
      <c r="CR31" s="275"/>
      <c r="CS31" s="161" t="s">
        <v>62</v>
      </c>
      <c r="CT31" s="161"/>
      <c r="CU31" s="161"/>
      <c r="CV31" s="161"/>
      <c r="CW31" s="161" t="s">
        <v>61</v>
      </c>
      <c r="CX31" s="161"/>
      <c r="CY31" s="161"/>
      <c r="CZ31" s="161"/>
      <c r="DA31" s="161"/>
      <c r="DB31" s="161"/>
      <c r="DC31" s="23" t="s">
        <v>57</v>
      </c>
      <c r="DD31" s="47"/>
      <c r="DE31" s="42"/>
      <c r="DF31" s="42"/>
      <c r="DG31" s="43"/>
      <c r="DH31" s="44"/>
      <c r="DI31" s="42"/>
      <c r="DJ31" s="43"/>
      <c r="DK31" s="254" t="s">
        <v>98</v>
      </c>
      <c r="DL31" s="255"/>
      <c r="DM31" s="255"/>
      <c r="DN31" s="255"/>
      <c r="DO31" s="255"/>
      <c r="DP31" s="255"/>
      <c r="DQ31" s="255"/>
      <c r="DR31" s="255"/>
      <c r="DS31" s="255"/>
      <c r="DT31" s="256"/>
    </row>
    <row r="32" spans="2:124">
      <c r="C32" s="100" t="s">
        <v>99</v>
      </c>
      <c r="D32" s="101"/>
      <c r="E32" s="101"/>
      <c r="F32" s="101"/>
      <c r="G32" s="106" t="s">
        <v>58</v>
      </c>
      <c r="H32" s="107"/>
      <c r="I32" s="107"/>
      <c r="J32" s="108"/>
      <c r="K32" s="257"/>
      <c r="L32" s="258"/>
      <c r="M32" s="258"/>
      <c r="N32" s="259"/>
      <c r="O32" s="144"/>
      <c r="P32" s="145"/>
      <c r="Q32" s="145"/>
      <c r="R32" s="145"/>
      <c r="S32" s="145"/>
      <c r="T32" s="146"/>
      <c r="U32" s="219"/>
      <c r="V32" s="219"/>
      <c r="W32" s="219"/>
      <c r="X32" s="219"/>
      <c r="Y32" s="220"/>
      <c r="Z32" s="220"/>
      <c r="AA32" s="220"/>
      <c r="AB32" s="220"/>
      <c r="AC32" s="261">
        <f>U32*Y32</f>
        <v>0</v>
      </c>
      <c r="AD32" s="261"/>
      <c r="AE32" s="261"/>
      <c r="AF32" s="261"/>
      <c r="AG32" s="222">
        <f>SUM(Y32:AB35)</f>
        <v>0</v>
      </c>
      <c r="AH32" s="222"/>
      <c r="AI32" s="222"/>
      <c r="AJ32" s="222"/>
      <c r="AK32" s="223">
        <f>SUM(AC32:AF35)</f>
        <v>0</v>
      </c>
      <c r="AL32" s="224"/>
      <c r="AM32" s="224"/>
      <c r="AN32" s="224"/>
      <c r="AO32" s="224"/>
      <c r="AP32" s="225"/>
      <c r="AQ32" s="228" t="e">
        <f>ROUND(($AK$32)/$AG$32,0)</f>
        <v>#DIV/0!</v>
      </c>
      <c r="AR32" s="228"/>
      <c r="AS32" s="228"/>
      <c r="AT32" s="228"/>
      <c r="AU32" s="228"/>
      <c r="AV32" s="228"/>
      <c r="AW32" s="228"/>
      <c r="AX32" s="229"/>
      <c r="AY32" s="233"/>
      <c r="AZ32" s="234"/>
      <c r="BA32" s="234"/>
      <c r="BB32" s="234"/>
      <c r="BC32" s="234"/>
      <c r="BD32" s="234"/>
      <c r="BE32" s="234"/>
      <c r="BF32" s="234"/>
      <c r="BG32" s="234"/>
      <c r="BH32" s="235"/>
      <c r="BO32" s="100" t="s">
        <v>97</v>
      </c>
      <c r="BP32" s="101"/>
      <c r="BQ32" s="101"/>
      <c r="BR32" s="101"/>
      <c r="BS32" s="106" t="s">
        <v>58</v>
      </c>
      <c r="BT32" s="107"/>
      <c r="BU32" s="107"/>
      <c r="BV32" s="108"/>
      <c r="BW32" s="257"/>
      <c r="BX32" s="258"/>
      <c r="BY32" s="258"/>
      <c r="BZ32" s="259"/>
      <c r="CA32" s="144"/>
      <c r="CB32" s="145"/>
      <c r="CC32" s="145"/>
      <c r="CD32" s="145"/>
      <c r="CE32" s="145"/>
      <c r="CF32" s="146"/>
      <c r="CG32" s="219"/>
      <c r="CH32" s="219"/>
      <c r="CI32" s="219"/>
      <c r="CJ32" s="219"/>
      <c r="CK32" s="220"/>
      <c r="CL32" s="220"/>
      <c r="CM32" s="220"/>
      <c r="CN32" s="220"/>
      <c r="CO32" s="261">
        <f>CG32*CK32</f>
        <v>0</v>
      </c>
      <c r="CP32" s="261"/>
      <c r="CQ32" s="261"/>
      <c r="CR32" s="261"/>
      <c r="CS32" s="222">
        <f>SUM(CK32:CN35)</f>
        <v>0</v>
      </c>
      <c r="CT32" s="222"/>
      <c r="CU32" s="222"/>
      <c r="CV32" s="222"/>
      <c r="CW32" s="223">
        <f>SUM(CO32:CR35)</f>
        <v>0</v>
      </c>
      <c r="CX32" s="224"/>
      <c r="CY32" s="224"/>
      <c r="CZ32" s="224"/>
      <c r="DA32" s="224"/>
      <c r="DB32" s="225"/>
      <c r="DC32" s="228" t="e">
        <f>ROUND(($AK$32)/$AG$32,0)</f>
        <v>#DIV/0!</v>
      </c>
      <c r="DD32" s="228"/>
      <c r="DE32" s="228"/>
      <c r="DF32" s="228"/>
      <c r="DG32" s="228"/>
      <c r="DH32" s="228"/>
      <c r="DI32" s="228"/>
      <c r="DJ32" s="229"/>
      <c r="DK32" s="233"/>
      <c r="DL32" s="234"/>
      <c r="DM32" s="234"/>
      <c r="DN32" s="234"/>
      <c r="DO32" s="234"/>
      <c r="DP32" s="234"/>
      <c r="DQ32" s="234"/>
      <c r="DR32" s="234"/>
      <c r="DS32" s="234"/>
      <c r="DT32" s="235"/>
    </row>
    <row r="33" spans="3:124">
      <c r="C33" s="102"/>
      <c r="D33" s="103"/>
      <c r="E33" s="103"/>
      <c r="F33" s="103"/>
      <c r="G33" s="83"/>
      <c r="H33" s="84"/>
      <c r="I33" s="84"/>
      <c r="J33" s="109"/>
      <c r="K33" s="260"/>
      <c r="L33" s="140"/>
      <c r="M33" s="140"/>
      <c r="N33" s="141"/>
      <c r="O33" s="200"/>
      <c r="P33" s="201"/>
      <c r="Q33" s="201"/>
      <c r="R33" s="201"/>
      <c r="S33" s="201"/>
      <c r="T33" s="202"/>
      <c r="U33" s="203"/>
      <c r="V33" s="203"/>
      <c r="W33" s="203"/>
      <c r="X33" s="203"/>
      <c r="Y33" s="204"/>
      <c r="Z33" s="204"/>
      <c r="AA33" s="204"/>
      <c r="AB33" s="204"/>
      <c r="AC33" s="205">
        <f t="shared" ref="AC33:AC48" si="0">U33*Y33</f>
        <v>0</v>
      </c>
      <c r="AD33" s="205"/>
      <c r="AE33" s="205"/>
      <c r="AF33" s="205"/>
      <c r="AG33" s="167"/>
      <c r="AH33" s="167"/>
      <c r="AI33" s="167"/>
      <c r="AJ33" s="167"/>
      <c r="AK33" s="191"/>
      <c r="AL33" s="192"/>
      <c r="AM33" s="192"/>
      <c r="AN33" s="192"/>
      <c r="AO33" s="192"/>
      <c r="AP33" s="226"/>
      <c r="AQ33" s="189"/>
      <c r="AR33" s="189"/>
      <c r="AS33" s="189"/>
      <c r="AT33" s="189"/>
      <c r="AU33" s="189"/>
      <c r="AV33" s="189"/>
      <c r="AW33" s="189"/>
      <c r="AX33" s="230"/>
      <c r="AY33" s="242"/>
      <c r="AZ33" s="243"/>
      <c r="BA33" s="243"/>
      <c r="BB33" s="243"/>
      <c r="BC33" s="243"/>
      <c r="BD33" s="243"/>
      <c r="BE33" s="243"/>
      <c r="BF33" s="243"/>
      <c r="BG33" s="243"/>
      <c r="BH33" s="244"/>
      <c r="BO33" s="102"/>
      <c r="BP33" s="103"/>
      <c r="BQ33" s="103"/>
      <c r="BR33" s="103"/>
      <c r="BS33" s="83"/>
      <c r="BT33" s="84"/>
      <c r="BU33" s="84"/>
      <c r="BV33" s="109"/>
      <c r="BW33" s="260"/>
      <c r="BX33" s="140"/>
      <c r="BY33" s="140"/>
      <c r="BZ33" s="141"/>
      <c r="CA33" s="200"/>
      <c r="CB33" s="201"/>
      <c r="CC33" s="201"/>
      <c r="CD33" s="201"/>
      <c r="CE33" s="201"/>
      <c r="CF33" s="202"/>
      <c r="CG33" s="203"/>
      <c r="CH33" s="203"/>
      <c r="CI33" s="203"/>
      <c r="CJ33" s="203"/>
      <c r="CK33" s="204"/>
      <c r="CL33" s="204"/>
      <c r="CM33" s="204"/>
      <c r="CN33" s="204"/>
      <c r="CO33" s="205">
        <f t="shared" ref="CO33:CO39" si="1">CG33*CK33</f>
        <v>0</v>
      </c>
      <c r="CP33" s="205"/>
      <c r="CQ33" s="205"/>
      <c r="CR33" s="205"/>
      <c r="CS33" s="167"/>
      <c r="CT33" s="167"/>
      <c r="CU33" s="167"/>
      <c r="CV33" s="167"/>
      <c r="CW33" s="191"/>
      <c r="CX33" s="192"/>
      <c r="CY33" s="192"/>
      <c r="CZ33" s="192"/>
      <c r="DA33" s="192"/>
      <c r="DB33" s="226"/>
      <c r="DC33" s="189"/>
      <c r="DD33" s="189"/>
      <c r="DE33" s="189"/>
      <c r="DF33" s="189"/>
      <c r="DG33" s="189"/>
      <c r="DH33" s="189"/>
      <c r="DI33" s="189"/>
      <c r="DJ33" s="230"/>
      <c r="DK33" s="242"/>
      <c r="DL33" s="243"/>
      <c r="DM33" s="243"/>
      <c r="DN33" s="243"/>
      <c r="DO33" s="243"/>
      <c r="DP33" s="243"/>
      <c r="DQ33" s="243"/>
      <c r="DR33" s="243"/>
      <c r="DS33" s="243"/>
      <c r="DT33" s="244"/>
    </row>
    <row r="34" spans="3:124">
      <c r="C34" s="102"/>
      <c r="D34" s="103"/>
      <c r="E34" s="103"/>
      <c r="F34" s="103"/>
      <c r="G34" s="83"/>
      <c r="H34" s="84"/>
      <c r="I34" s="84"/>
      <c r="J34" s="109"/>
      <c r="K34" s="260"/>
      <c r="L34" s="140"/>
      <c r="M34" s="140"/>
      <c r="N34" s="141"/>
      <c r="O34" s="200"/>
      <c r="P34" s="201"/>
      <c r="Q34" s="201"/>
      <c r="R34" s="201"/>
      <c r="S34" s="201"/>
      <c r="T34" s="202"/>
      <c r="U34" s="203"/>
      <c r="V34" s="203"/>
      <c r="W34" s="203"/>
      <c r="X34" s="203"/>
      <c r="Y34" s="204"/>
      <c r="Z34" s="204"/>
      <c r="AA34" s="204"/>
      <c r="AB34" s="204"/>
      <c r="AC34" s="205">
        <f t="shared" si="0"/>
        <v>0</v>
      </c>
      <c r="AD34" s="205"/>
      <c r="AE34" s="205"/>
      <c r="AF34" s="205"/>
      <c r="AG34" s="167"/>
      <c r="AH34" s="167"/>
      <c r="AI34" s="167"/>
      <c r="AJ34" s="167"/>
      <c r="AK34" s="191"/>
      <c r="AL34" s="192"/>
      <c r="AM34" s="192"/>
      <c r="AN34" s="192"/>
      <c r="AO34" s="192"/>
      <c r="AP34" s="226"/>
      <c r="AQ34" s="189"/>
      <c r="AR34" s="189"/>
      <c r="AS34" s="189"/>
      <c r="AT34" s="189"/>
      <c r="AU34" s="189"/>
      <c r="AV34" s="189"/>
      <c r="AW34" s="189"/>
      <c r="AX34" s="230"/>
      <c r="AY34" s="242"/>
      <c r="AZ34" s="243"/>
      <c r="BA34" s="243"/>
      <c r="BB34" s="243"/>
      <c r="BC34" s="243"/>
      <c r="BD34" s="243"/>
      <c r="BE34" s="243"/>
      <c r="BF34" s="243"/>
      <c r="BG34" s="243"/>
      <c r="BH34" s="244"/>
      <c r="BO34" s="102"/>
      <c r="BP34" s="103"/>
      <c r="BQ34" s="103"/>
      <c r="BR34" s="103"/>
      <c r="BS34" s="83"/>
      <c r="BT34" s="84"/>
      <c r="BU34" s="84"/>
      <c r="BV34" s="109"/>
      <c r="BW34" s="260"/>
      <c r="BX34" s="140"/>
      <c r="BY34" s="140"/>
      <c r="BZ34" s="141"/>
      <c r="CA34" s="200"/>
      <c r="CB34" s="201"/>
      <c r="CC34" s="201"/>
      <c r="CD34" s="201"/>
      <c r="CE34" s="201"/>
      <c r="CF34" s="202"/>
      <c r="CG34" s="203"/>
      <c r="CH34" s="203"/>
      <c r="CI34" s="203"/>
      <c r="CJ34" s="203"/>
      <c r="CK34" s="204"/>
      <c r="CL34" s="204"/>
      <c r="CM34" s="204"/>
      <c r="CN34" s="204"/>
      <c r="CO34" s="205">
        <f t="shared" si="1"/>
        <v>0</v>
      </c>
      <c r="CP34" s="205"/>
      <c r="CQ34" s="205"/>
      <c r="CR34" s="205"/>
      <c r="CS34" s="167"/>
      <c r="CT34" s="167"/>
      <c r="CU34" s="167"/>
      <c r="CV34" s="167"/>
      <c r="CW34" s="191"/>
      <c r="CX34" s="192"/>
      <c r="CY34" s="192"/>
      <c r="CZ34" s="192"/>
      <c r="DA34" s="192"/>
      <c r="DB34" s="226"/>
      <c r="DC34" s="189"/>
      <c r="DD34" s="189"/>
      <c r="DE34" s="189"/>
      <c r="DF34" s="189"/>
      <c r="DG34" s="189"/>
      <c r="DH34" s="189"/>
      <c r="DI34" s="189"/>
      <c r="DJ34" s="230"/>
      <c r="DK34" s="242"/>
      <c r="DL34" s="243"/>
      <c r="DM34" s="243"/>
      <c r="DN34" s="243"/>
      <c r="DO34" s="243"/>
      <c r="DP34" s="243"/>
      <c r="DQ34" s="243"/>
      <c r="DR34" s="243"/>
      <c r="DS34" s="243"/>
      <c r="DT34" s="244"/>
    </row>
    <row r="35" spans="3:124" ht="19.5" thickBot="1">
      <c r="C35" s="102"/>
      <c r="D35" s="103"/>
      <c r="E35" s="103"/>
      <c r="F35" s="103"/>
      <c r="G35" s="83"/>
      <c r="H35" s="84"/>
      <c r="I35" s="84"/>
      <c r="J35" s="109"/>
      <c r="K35" s="299"/>
      <c r="L35" s="142"/>
      <c r="M35" s="142"/>
      <c r="N35" s="143"/>
      <c r="O35" s="209"/>
      <c r="P35" s="210"/>
      <c r="Q35" s="210"/>
      <c r="R35" s="210"/>
      <c r="S35" s="210"/>
      <c r="T35" s="211"/>
      <c r="U35" s="268"/>
      <c r="V35" s="268"/>
      <c r="W35" s="268"/>
      <c r="X35" s="268"/>
      <c r="Y35" s="298"/>
      <c r="Z35" s="298"/>
      <c r="AA35" s="298"/>
      <c r="AB35" s="298"/>
      <c r="AC35" s="232">
        <f t="shared" si="0"/>
        <v>0</v>
      </c>
      <c r="AD35" s="232"/>
      <c r="AE35" s="232"/>
      <c r="AF35" s="232"/>
      <c r="AG35" s="262"/>
      <c r="AH35" s="262"/>
      <c r="AI35" s="262"/>
      <c r="AJ35" s="262"/>
      <c r="AK35" s="191"/>
      <c r="AL35" s="192"/>
      <c r="AM35" s="192"/>
      <c r="AN35" s="192"/>
      <c r="AO35" s="192"/>
      <c r="AP35" s="226"/>
      <c r="AQ35" s="263"/>
      <c r="AR35" s="263"/>
      <c r="AS35" s="263"/>
      <c r="AT35" s="263"/>
      <c r="AU35" s="263"/>
      <c r="AV35" s="263"/>
      <c r="AW35" s="263"/>
      <c r="AX35" s="264"/>
      <c r="AY35" s="251"/>
      <c r="AZ35" s="252"/>
      <c r="BA35" s="252"/>
      <c r="BB35" s="252"/>
      <c r="BC35" s="252"/>
      <c r="BD35" s="252"/>
      <c r="BE35" s="252"/>
      <c r="BF35" s="252"/>
      <c r="BG35" s="252"/>
      <c r="BH35" s="253"/>
      <c r="BO35" s="102"/>
      <c r="BP35" s="103"/>
      <c r="BQ35" s="103"/>
      <c r="BR35" s="103"/>
      <c r="BS35" s="83"/>
      <c r="BT35" s="84"/>
      <c r="BU35" s="84"/>
      <c r="BV35" s="109"/>
      <c r="BW35" s="260"/>
      <c r="BX35" s="140"/>
      <c r="BY35" s="140"/>
      <c r="BZ35" s="141"/>
      <c r="CA35" s="265"/>
      <c r="CB35" s="266"/>
      <c r="CC35" s="266"/>
      <c r="CD35" s="266"/>
      <c r="CE35" s="266"/>
      <c r="CF35" s="267"/>
      <c r="CG35" s="268"/>
      <c r="CH35" s="268"/>
      <c r="CI35" s="268"/>
      <c r="CJ35" s="268"/>
      <c r="CK35" s="298"/>
      <c r="CL35" s="298"/>
      <c r="CM35" s="298"/>
      <c r="CN35" s="298"/>
      <c r="CO35" s="232">
        <f t="shared" si="1"/>
        <v>0</v>
      </c>
      <c r="CP35" s="232"/>
      <c r="CQ35" s="232"/>
      <c r="CR35" s="232"/>
      <c r="CS35" s="262"/>
      <c r="CT35" s="262"/>
      <c r="CU35" s="262"/>
      <c r="CV35" s="262"/>
      <c r="CW35" s="191"/>
      <c r="CX35" s="192"/>
      <c r="CY35" s="192"/>
      <c r="CZ35" s="192"/>
      <c r="DA35" s="192"/>
      <c r="DB35" s="226"/>
      <c r="DC35" s="263"/>
      <c r="DD35" s="263"/>
      <c r="DE35" s="263"/>
      <c r="DF35" s="263"/>
      <c r="DG35" s="263"/>
      <c r="DH35" s="263"/>
      <c r="DI35" s="263"/>
      <c r="DJ35" s="264"/>
      <c r="DK35" s="269"/>
      <c r="DL35" s="270"/>
      <c r="DM35" s="270"/>
      <c r="DN35" s="270"/>
      <c r="DO35" s="270"/>
      <c r="DP35" s="270"/>
      <c r="DQ35" s="270"/>
      <c r="DR35" s="270"/>
      <c r="DS35" s="270"/>
      <c r="DT35" s="271"/>
    </row>
    <row r="36" spans="3:124">
      <c r="C36" s="102"/>
      <c r="D36" s="103"/>
      <c r="E36" s="103"/>
      <c r="F36" s="103"/>
      <c r="G36" s="83"/>
      <c r="H36" s="84"/>
      <c r="I36" s="84"/>
      <c r="J36" s="109"/>
      <c r="K36" s="257"/>
      <c r="L36" s="258"/>
      <c r="M36" s="258"/>
      <c r="N36" s="259"/>
      <c r="O36" s="144"/>
      <c r="P36" s="145"/>
      <c r="Q36" s="145"/>
      <c r="R36" s="145"/>
      <c r="S36" s="145"/>
      <c r="T36" s="146"/>
      <c r="U36" s="219"/>
      <c r="V36" s="219"/>
      <c r="W36" s="219"/>
      <c r="X36" s="219"/>
      <c r="Y36" s="220"/>
      <c r="Z36" s="220"/>
      <c r="AA36" s="220"/>
      <c r="AB36" s="220"/>
      <c r="AC36" s="221">
        <f t="shared" si="0"/>
        <v>0</v>
      </c>
      <c r="AD36" s="221"/>
      <c r="AE36" s="221"/>
      <c r="AF36" s="221"/>
      <c r="AG36" s="222">
        <f>SUM(Y36:AB39)</f>
        <v>0</v>
      </c>
      <c r="AH36" s="222"/>
      <c r="AI36" s="222"/>
      <c r="AJ36" s="222"/>
      <c r="AK36" s="223">
        <f>SUM(AC36:AF39)</f>
        <v>0</v>
      </c>
      <c r="AL36" s="224"/>
      <c r="AM36" s="224"/>
      <c r="AN36" s="224"/>
      <c r="AO36" s="224"/>
      <c r="AP36" s="225"/>
      <c r="AQ36" s="228" t="e">
        <f>ROUND(($AK$36)/$AG$36,0)</f>
        <v>#DIV/0!</v>
      </c>
      <c r="AR36" s="228"/>
      <c r="AS36" s="228"/>
      <c r="AT36" s="228"/>
      <c r="AU36" s="228"/>
      <c r="AV36" s="228"/>
      <c r="AW36" s="228"/>
      <c r="AX36" s="229"/>
      <c r="AY36" s="233"/>
      <c r="AZ36" s="234"/>
      <c r="BA36" s="234"/>
      <c r="BB36" s="234"/>
      <c r="BC36" s="234"/>
      <c r="BD36" s="234"/>
      <c r="BE36" s="234"/>
      <c r="BF36" s="234"/>
      <c r="BG36" s="234"/>
      <c r="BH36" s="235"/>
      <c r="BO36" s="102"/>
      <c r="BP36" s="103"/>
      <c r="BQ36" s="103"/>
      <c r="BR36" s="103"/>
      <c r="BS36" s="83"/>
      <c r="BT36" s="84"/>
      <c r="BU36" s="84"/>
      <c r="BV36" s="109"/>
      <c r="BW36" s="257"/>
      <c r="BX36" s="258"/>
      <c r="BY36" s="258"/>
      <c r="BZ36" s="259"/>
      <c r="CA36" s="144"/>
      <c r="CB36" s="145"/>
      <c r="CC36" s="145"/>
      <c r="CD36" s="145"/>
      <c r="CE36" s="145"/>
      <c r="CF36" s="146"/>
      <c r="CG36" s="219"/>
      <c r="CH36" s="219"/>
      <c r="CI36" s="219"/>
      <c r="CJ36" s="219"/>
      <c r="CK36" s="220"/>
      <c r="CL36" s="220"/>
      <c r="CM36" s="220"/>
      <c r="CN36" s="220"/>
      <c r="CO36" s="221">
        <f t="shared" si="1"/>
        <v>0</v>
      </c>
      <c r="CP36" s="221"/>
      <c r="CQ36" s="221"/>
      <c r="CR36" s="221"/>
      <c r="CS36" s="222">
        <f>SUM(CK36:CN39)</f>
        <v>0</v>
      </c>
      <c r="CT36" s="222"/>
      <c r="CU36" s="222"/>
      <c r="CV36" s="222"/>
      <c r="CW36" s="223">
        <f>SUM(CO36:CR39)</f>
        <v>0</v>
      </c>
      <c r="CX36" s="224"/>
      <c r="CY36" s="224"/>
      <c r="CZ36" s="224"/>
      <c r="DA36" s="224"/>
      <c r="DB36" s="225"/>
      <c r="DC36" s="228" t="e">
        <f>ROUND(($AK$36)/$AG$36,0)</f>
        <v>#DIV/0!</v>
      </c>
      <c r="DD36" s="228"/>
      <c r="DE36" s="228"/>
      <c r="DF36" s="228"/>
      <c r="DG36" s="228"/>
      <c r="DH36" s="228"/>
      <c r="DI36" s="228"/>
      <c r="DJ36" s="229"/>
      <c r="DK36" s="233"/>
      <c r="DL36" s="234"/>
      <c r="DM36" s="234"/>
      <c r="DN36" s="234"/>
      <c r="DO36" s="234"/>
      <c r="DP36" s="234"/>
      <c r="DQ36" s="234"/>
      <c r="DR36" s="234"/>
      <c r="DS36" s="234"/>
      <c r="DT36" s="235"/>
    </row>
    <row r="37" spans="3:124">
      <c r="C37" s="102"/>
      <c r="D37" s="103"/>
      <c r="E37" s="103"/>
      <c r="F37" s="103"/>
      <c r="G37" s="83"/>
      <c r="H37" s="84"/>
      <c r="I37" s="84"/>
      <c r="J37" s="109"/>
      <c r="K37" s="260"/>
      <c r="L37" s="140"/>
      <c r="M37" s="140"/>
      <c r="N37" s="141"/>
      <c r="O37" s="200"/>
      <c r="P37" s="201"/>
      <c r="Q37" s="201"/>
      <c r="R37" s="201"/>
      <c r="S37" s="201"/>
      <c r="T37" s="202"/>
      <c r="U37" s="203"/>
      <c r="V37" s="203"/>
      <c r="W37" s="203"/>
      <c r="X37" s="203"/>
      <c r="Y37" s="204"/>
      <c r="Z37" s="204"/>
      <c r="AA37" s="204"/>
      <c r="AB37" s="204"/>
      <c r="AC37" s="232">
        <f t="shared" si="0"/>
        <v>0</v>
      </c>
      <c r="AD37" s="232"/>
      <c r="AE37" s="232"/>
      <c r="AF37" s="232"/>
      <c r="AG37" s="167"/>
      <c r="AH37" s="167"/>
      <c r="AI37" s="167"/>
      <c r="AJ37" s="167"/>
      <c r="AK37" s="191"/>
      <c r="AL37" s="192"/>
      <c r="AM37" s="192"/>
      <c r="AN37" s="192"/>
      <c r="AO37" s="192"/>
      <c r="AP37" s="226"/>
      <c r="AQ37" s="189"/>
      <c r="AR37" s="189"/>
      <c r="AS37" s="189"/>
      <c r="AT37" s="189"/>
      <c r="AU37" s="189"/>
      <c r="AV37" s="189"/>
      <c r="AW37" s="189"/>
      <c r="AX37" s="230"/>
      <c r="AY37" s="242"/>
      <c r="AZ37" s="243"/>
      <c r="BA37" s="243"/>
      <c r="BB37" s="243"/>
      <c r="BC37" s="243"/>
      <c r="BD37" s="243"/>
      <c r="BE37" s="243"/>
      <c r="BF37" s="243"/>
      <c r="BG37" s="243"/>
      <c r="BH37" s="244"/>
      <c r="BO37" s="102"/>
      <c r="BP37" s="103"/>
      <c r="BQ37" s="103"/>
      <c r="BR37" s="103"/>
      <c r="BS37" s="83"/>
      <c r="BT37" s="84"/>
      <c r="BU37" s="84"/>
      <c r="BV37" s="109"/>
      <c r="BW37" s="260"/>
      <c r="BX37" s="140"/>
      <c r="BY37" s="140"/>
      <c r="BZ37" s="141"/>
      <c r="CA37" s="200"/>
      <c r="CB37" s="201"/>
      <c r="CC37" s="201"/>
      <c r="CD37" s="201"/>
      <c r="CE37" s="201"/>
      <c r="CF37" s="202"/>
      <c r="CG37" s="236"/>
      <c r="CH37" s="237"/>
      <c r="CI37" s="237"/>
      <c r="CJ37" s="238"/>
      <c r="CK37" s="239"/>
      <c r="CL37" s="240"/>
      <c r="CM37" s="240"/>
      <c r="CN37" s="241"/>
      <c r="CO37" s="232">
        <f t="shared" si="1"/>
        <v>0</v>
      </c>
      <c r="CP37" s="232"/>
      <c r="CQ37" s="232"/>
      <c r="CR37" s="232"/>
      <c r="CS37" s="167"/>
      <c r="CT37" s="167"/>
      <c r="CU37" s="167"/>
      <c r="CV37" s="167"/>
      <c r="CW37" s="191"/>
      <c r="CX37" s="192"/>
      <c r="CY37" s="192"/>
      <c r="CZ37" s="192"/>
      <c r="DA37" s="192"/>
      <c r="DB37" s="226"/>
      <c r="DC37" s="189"/>
      <c r="DD37" s="189"/>
      <c r="DE37" s="189"/>
      <c r="DF37" s="189"/>
      <c r="DG37" s="189"/>
      <c r="DH37" s="189"/>
      <c r="DI37" s="189"/>
      <c r="DJ37" s="230"/>
      <c r="DK37" s="242"/>
      <c r="DL37" s="243"/>
      <c r="DM37" s="243"/>
      <c r="DN37" s="243"/>
      <c r="DO37" s="243"/>
      <c r="DP37" s="243"/>
      <c r="DQ37" s="243"/>
      <c r="DR37" s="243"/>
      <c r="DS37" s="243"/>
      <c r="DT37" s="244"/>
    </row>
    <row r="38" spans="3:124">
      <c r="C38" s="102"/>
      <c r="D38" s="103"/>
      <c r="E38" s="103"/>
      <c r="F38" s="103"/>
      <c r="G38" s="83"/>
      <c r="H38" s="84"/>
      <c r="I38" s="84"/>
      <c r="J38" s="109"/>
      <c r="K38" s="260"/>
      <c r="L38" s="140"/>
      <c r="M38" s="140"/>
      <c r="N38" s="141"/>
      <c r="O38" s="200"/>
      <c r="P38" s="201"/>
      <c r="Q38" s="201"/>
      <c r="R38" s="201"/>
      <c r="S38" s="201"/>
      <c r="T38" s="202"/>
      <c r="U38" s="203"/>
      <c r="V38" s="203"/>
      <c r="W38" s="203"/>
      <c r="X38" s="203"/>
      <c r="Y38" s="204"/>
      <c r="Z38" s="204"/>
      <c r="AA38" s="204"/>
      <c r="AB38" s="204"/>
      <c r="AC38" s="232">
        <f t="shared" si="0"/>
        <v>0</v>
      </c>
      <c r="AD38" s="232"/>
      <c r="AE38" s="232"/>
      <c r="AF38" s="232"/>
      <c r="AG38" s="167"/>
      <c r="AH38" s="167"/>
      <c r="AI38" s="167"/>
      <c r="AJ38" s="167"/>
      <c r="AK38" s="191"/>
      <c r="AL38" s="192"/>
      <c r="AM38" s="192"/>
      <c r="AN38" s="192"/>
      <c r="AO38" s="192"/>
      <c r="AP38" s="226"/>
      <c r="AQ38" s="189"/>
      <c r="AR38" s="189"/>
      <c r="AS38" s="189"/>
      <c r="AT38" s="189"/>
      <c r="AU38" s="189"/>
      <c r="AV38" s="189"/>
      <c r="AW38" s="189"/>
      <c r="AX38" s="230"/>
      <c r="AY38" s="242"/>
      <c r="AZ38" s="243"/>
      <c r="BA38" s="243"/>
      <c r="BB38" s="243"/>
      <c r="BC38" s="243"/>
      <c r="BD38" s="243"/>
      <c r="BE38" s="243"/>
      <c r="BF38" s="243"/>
      <c r="BG38" s="243"/>
      <c r="BH38" s="244"/>
      <c r="BO38" s="102"/>
      <c r="BP38" s="103"/>
      <c r="BQ38" s="103"/>
      <c r="BR38" s="103"/>
      <c r="BS38" s="83"/>
      <c r="BT38" s="84"/>
      <c r="BU38" s="84"/>
      <c r="BV38" s="109"/>
      <c r="BW38" s="260"/>
      <c r="BX38" s="140"/>
      <c r="BY38" s="140"/>
      <c r="BZ38" s="141"/>
      <c r="CA38" s="200"/>
      <c r="CB38" s="201"/>
      <c r="CC38" s="201"/>
      <c r="CD38" s="201"/>
      <c r="CE38" s="201"/>
      <c r="CF38" s="202"/>
      <c r="CG38" s="236"/>
      <c r="CH38" s="237"/>
      <c r="CI38" s="237"/>
      <c r="CJ38" s="238"/>
      <c r="CK38" s="239"/>
      <c r="CL38" s="240"/>
      <c r="CM38" s="240"/>
      <c r="CN38" s="241"/>
      <c r="CO38" s="232">
        <f t="shared" si="1"/>
        <v>0</v>
      </c>
      <c r="CP38" s="232"/>
      <c r="CQ38" s="232"/>
      <c r="CR38" s="232"/>
      <c r="CS38" s="167"/>
      <c r="CT38" s="167"/>
      <c r="CU38" s="167"/>
      <c r="CV38" s="167"/>
      <c r="CW38" s="191"/>
      <c r="CX38" s="192"/>
      <c r="CY38" s="192"/>
      <c r="CZ38" s="192"/>
      <c r="DA38" s="192"/>
      <c r="DB38" s="226"/>
      <c r="DC38" s="189"/>
      <c r="DD38" s="189"/>
      <c r="DE38" s="189"/>
      <c r="DF38" s="189"/>
      <c r="DG38" s="189"/>
      <c r="DH38" s="189"/>
      <c r="DI38" s="189"/>
      <c r="DJ38" s="230"/>
      <c r="DK38" s="242"/>
      <c r="DL38" s="243"/>
      <c r="DM38" s="243"/>
      <c r="DN38" s="243"/>
      <c r="DO38" s="243"/>
      <c r="DP38" s="243"/>
      <c r="DQ38" s="243"/>
      <c r="DR38" s="243"/>
      <c r="DS38" s="243"/>
      <c r="DT38" s="244"/>
    </row>
    <row r="39" spans="3:124" ht="19.5" thickBot="1">
      <c r="C39" s="102"/>
      <c r="D39" s="103"/>
      <c r="E39" s="103"/>
      <c r="F39" s="103"/>
      <c r="G39" s="83"/>
      <c r="H39" s="84"/>
      <c r="I39" s="84"/>
      <c r="J39" s="109"/>
      <c r="K39" s="299"/>
      <c r="L39" s="142"/>
      <c r="M39" s="142"/>
      <c r="N39" s="143"/>
      <c r="O39" s="209"/>
      <c r="P39" s="210"/>
      <c r="Q39" s="210"/>
      <c r="R39" s="210"/>
      <c r="S39" s="210"/>
      <c r="T39" s="211"/>
      <c r="U39" s="212"/>
      <c r="V39" s="212"/>
      <c r="W39" s="212"/>
      <c r="X39" s="212"/>
      <c r="Y39" s="135"/>
      <c r="Z39" s="135"/>
      <c r="AA39" s="135"/>
      <c r="AB39" s="135"/>
      <c r="AC39" s="136">
        <f t="shared" si="0"/>
        <v>0</v>
      </c>
      <c r="AD39" s="136"/>
      <c r="AE39" s="136"/>
      <c r="AF39" s="136"/>
      <c r="AG39" s="168"/>
      <c r="AH39" s="168"/>
      <c r="AI39" s="168"/>
      <c r="AJ39" s="168"/>
      <c r="AK39" s="194"/>
      <c r="AL39" s="195"/>
      <c r="AM39" s="195"/>
      <c r="AN39" s="195"/>
      <c r="AO39" s="195"/>
      <c r="AP39" s="227"/>
      <c r="AQ39" s="190"/>
      <c r="AR39" s="190"/>
      <c r="AS39" s="190"/>
      <c r="AT39" s="190"/>
      <c r="AU39" s="190"/>
      <c r="AV39" s="190"/>
      <c r="AW39" s="190"/>
      <c r="AX39" s="231"/>
      <c r="AY39" s="251"/>
      <c r="AZ39" s="252"/>
      <c r="BA39" s="252"/>
      <c r="BB39" s="252"/>
      <c r="BC39" s="252"/>
      <c r="BD39" s="252"/>
      <c r="BE39" s="252"/>
      <c r="BF39" s="252"/>
      <c r="BG39" s="252"/>
      <c r="BH39" s="253"/>
      <c r="BO39" s="102"/>
      <c r="BP39" s="103"/>
      <c r="BQ39" s="103"/>
      <c r="BR39" s="103"/>
      <c r="BS39" s="83"/>
      <c r="BT39" s="84"/>
      <c r="BU39" s="84"/>
      <c r="BV39" s="109"/>
      <c r="BW39" s="299"/>
      <c r="BX39" s="142"/>
      <c r="BY39" s="142"/>
      <c r="BZ39" s="143"/>
      <c r="CA39" s="209"/>
      <c r="CB39" s="210"/>
      <c r="CC39" s="210"/>
      <c r="CD39" s="210"/>
      <c r="CE39" s="210"/>
      <c r="CF39" s="211"/>
      <c r="CG39" s="245"/>
      <c r="CH39" s="246"/>
      <c r="CI39" s="246"/>
      <c r="CJ39" s="247"/>
      <c r="CK39" s="248"/>
      <c r="CL39" s="249"/>
      <c r="CM39" s="249"/>
      <c r="CN39" s="250"/>
      <c r="CO39" s="136">
        <f t="shared" si="1"/>
        <v>0</v>
      </c>
      <c r="CP39" s="136"/>
      <c r="CQ39" s="136"/>
      <c r="CR39" s="136"/>
      <c r="CS39" s="168"/>
      <c r="CT39" s="168"/>
      <c r="CU39" s="168"/>
      <c r="CV39" s="168"/>
      <c r="CW39" s="194"/>
      <c r="CX39" s="195"/>
      <c r="CY39" s="195"/>
      <c r="CZ39" s="195"/>
      <c r="DA39" s="195"/>
      <c r="DB39" s="227"/>
      <c r="DC39" s="190"/>
      <c r="DD39" s="190"/>
      <c r="DE39" s="190"/>
      <c r="DF39" s="190"/>
      <c r="DG39" s="190"/>
      <c r="DH39" s="190"/>
      <c r="DI39" s="190"/>
      <c r="DJ39" s="231"/>
      <c r="DK39" s="251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3:124" ht="19.5" thickBot="1">
      <c r="C40" s="102"/>
      <c r="D40" s="103"/>
      <c r="E40" s="103"/>
      <c r="F40" s="103"/>
      <c r="G40" s="93"/>
      <c r="H40" s="94"/>
      <c r="I40" s="94"/>
      <c r="J40" s="110"/>
      <c r="K40" s="111" t="s">
        <v>94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4">
        <f>SUM(AG32:AJ39)</f>
        <v>0</v>
      </c>
      <c r="AH40" s="115"/>
      <c r="AI40" s="115"/>
      <c r="AJ40" s="116"/>
      <c r="AK40" s="117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9"/>
      <c r="BO40" s="102"/>
      <c r="BP40" s="103"/>
      <c r="BQ40" s="103"/>
      <c r="BR40" s="103"/>
      <c r="BS40" s="93"/>
      <c r="BT40" s="94"/>
      <c r="BU40" s="94"/>
      <c r="BV40" s="110"/>
      <c r="BW40" s="111" t="s">
        <v>94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3"/>
      <c r="CS40" s="114">
        <f>SUM(CS32:CV39)</f>
        <v>0</v>
      </c>
      <c r="CT40" s="115"/>
      <c r="CU40" s="115"/>
      <c r="CV40" s="116"/>
      <c r="CW40" s="117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9"/>
    </row>
    <row r="41" spans="3:124" ht="17.649999999999999" customHeight="1">
      <c r="C41" s="102"/>
      <c r="D41" s="103"/>
      <c r="E41" s="103"/>
      <c r="F41" s="103"/>
      <c r="G41" s="120" t="s">
        <v>67</v>
      </c>
      <c r="H41" s="121"/>
      <c r="I41" s="121"/>
      <c r="J41" s="122"/>
      <c r="K41" s="313"/>
      <c r="L41" s="313"/>
      <c r="M41" s="313"/>
      <c r="N41" s="314"/>
      <c r="O41" s="144"/>
      <c r="P41" s="145"/>
      <c r="Q41" s="145"/>
      <c r="R41" s="145"/>
      <c r="S41" s="145"/>
      <c r="T41" s="146"/>
      <c r="U41" s="219"/>
      <c r="V41" s="219"/>
      <c r="W41" s="219"/>
      <c r="X41" s="219"/>
      <c r="Y41" s="220"/>
      <c r="Z41" s="220"/>
      <c r="AA41" s="220"/>
      <c r="AB41" s="220"/>
      <c r="AC41" s="221">
        <f t="shared" si="0"/>
        <v>0</v>
      </c>
      <c r="AD41" s="221"/>
      <c r="AE41" s="221"/>
      <c r="AF41" s="221"/>
      <c r="AG41" s="222">
        <f>SUM(Y41:AB44)</f>
        <v>0</v>
      </c>
      <c r="AH41" s="222"/>
      <c r="AI41" s="222"/>
      <c r="AJ41" s="222"/>
      <c r="AK41" s="223">
        <f t="shared" ref="AK41" si="2">SUM(AC41:AF44)</f>
        <v>0</v>
      </c>
      <c r="AL41" s="224"/>
      <c r="AM41" s="224"/>
      <c r="AN41" s="224"/>
      <c r="AO41" s="224"/>
      <c r="AP41" s="225"/>
      <c r="AQ41" s="228" t="e">
        <f>ROUND(($AK$41)/$AG$41,0)</f>
        <v>#DIV/0!</v>
      </c>
      <c r="AR41" s="228"/>
      <c r="AS41" s="228"/>
      <c r="AT41" s="228"/>
      <c r="AU41" s="228"/>
      <c r="AV41" s="228"/>
      <c r="AW41" s="228"/>
      <c r="AX41" s="229"/>
      <c r="AY41" s="197"/>
      <c r="AZ41" s="198"/>
      <c r="BA41" s="198"/>
      <c r="BB41" s="198"/>
      <c r="BC41" s="198"/>
      <c r="BD41" s="198"/>
      <c r="BE41" s="198"/>
      <c r="BF41" s="198"/>
      <c r="BG41" s="198"/>
      <c r="BH41" s="199"/>
      <c r="BO41" s="102"/>
      <c r="BP41" s="103"/>
      <c r="BQ41" s="103"/>
      <c r="BR41" s="103"/>
      <c r="BS41" s="120" t="s">
        <v>67</v>
      </c>
      <c r="BT41" s="121"/>
      <c r="BU41" s="121"/>
      <c r="BV41" s="122"/>
      <c r="BW41" s="213"/>
      <c r="BX41" s="213"/>
      <c r="BY41" s="213"/>
      <c r="BZ41" s="214"/>
      <c r="CA41" s="144"/>
      <c r="CB41" s="145"/>
      <c r="CC41" s="145"/>
      <c r="CD41" s="145"/>
      <c r="CE41" s="145"/>
      <c r="CF41" s="146"/>
      <c r="CG41" s="219"/>
      <c r="CH41" s="219"/>
      <c r="CI41" s="219"/>
      <c r="CJ41" s="219"/>
      <c r="CK41" s="220"/>
      <c r="CL41" s="220"/>
      <c r="CM41" s="220"/>
      <c r="CN41" s="220"/>
      <c r="CO41" s="221">
        <f t="shared" ref="CO41:CO48" si="3">CG41*CK41</f>
        <v>0</v>
      </c>
      <c r="CP41" s="221"/>
      <c r="CQ41" s="221"/>
      <c r="CR41" s="221"/>
      <c r="CS41" s="222">
        <f>SUM(CK41:CN44)</f>
        <v>0</v>
      </c>
      <c r="CT41" s="222"/>
      <c r="CU41" s="222"/>
      <c r="CV41" s="222"/>
      <c r="CW41" s="223">
        <f t="shared" ref="CW41" si="4">SUM(CO41:CR44)</f>
        <v>0</v>
      </c>
      <c r="CX41" s="224"/>
      <c r="CY41" s="224"/>
      <c r="CZ41" s="224"/>
      <c r="DA41" s="224"/>
      <c r="DB41" s="225"/>
      <c r="DC41" s="228" t="e">
        <f>ROUND(($AK$41)/$AG$41,0)</f>
        <v>#DIV/0!</v>
      </c>
      <c r="DD41" s="228"/>
      <c r="DE41" s="228"/>
      <c r="DF41" s="228"/>
      <c r="DG41" s="228"/>
      <c r="DH41" s="228"/>
      <c r="DI41" s="228"/>
      <c r="DJ41" s="229"/>
      <c r="DK41" s="197"/>
      <c r="DL41" s="198"/>
      <c r="DM41" s="198"/>
      <c r="DN41" s="198"/>
      <c r="DO41" s="198"/>
      <c r="DP41" s="198"/>
      <c r="DQ41" s="198"/>
      <c r="DR41" s="198"/>
      <c r="DS41" s="198"/>
      <c r="DT41" s="199"/>
    </row>
    <row r="42" spans="3:124">
      <c r="C42" s="102"/>
      <c r="D42" s="103"/>
      <c r="E42" s="103"/>
      <c r="F42" s="103"/>
      <c r="G42" s="123"/>
      <c r="H42" s="124"/>
      <c r="I42" s="124"/>
      <c r="J42" s="125"/>
      <c r="K42" s="315"/>
      <c r="L42" s="315"/>
      <c r="M42" s="315"/>
      <c r="N42" s="316"/>
      <c r="O42" s="200"/>
      <c r="P42" s="201"/>
      <c r="Q42" s="201"/>
      <c r="R42" s="201"/>
      <c r="S42" s="201"/>
      <c r="T42" s="202"/>
      <c r="U42" s="203"/>
      <c r="V42" s="203"/>
      <c r="W42" s="203"/>
      <c r="X42" s="203"/>
      <c r="Y42" s="204"/>
      <c r="Z42" s="204"/>
      <c r="AA42" s="204"/>
      <c r="AB42" s="204"/>
      <c r="AC42" s="232">
        <f t="shared" si="0"/>
        <v>0</v>
      </c>
      <c r="AD42" s="232"/>
      <c r="AE42" s="232"/>
      <c r="AF42" s="232"/>
      <c r="AG42" s="167"/>
      <c r="AH42" s="167"/>
      <c r="AI42" s="167"/>
      <c r="AJ42" s="167"/>
      <c r="AK42" s="191"/>
      <c r="AL42" s="192"/>
      <c r="AM42" s="192"/>
      <c r="AN42" s="192"/>
      <c r="AO42" s="192"/>
      <c r="AP42" s="226"/>
      <c r="AQ42" s="189"/>
      <c r="AR42" s="189"/>
      <c r="AS42" s="189"/>
      <c r="AT42" s="189"/>
      <c r="AU42" s="189"/>
      <c r="AV42" s="189"/>
      <c r="AW42" s="189"/>
      <c r="AX42" s="230"/>
      <c r="AY42" s="206"/>
      <c r="AZ42" s="207"/>
      <c r="BA42" s="207"/>
      <c r="BB42" s="207"/>
      <c r="BC42" s="207"/>
      <c r="BD42" s="207"/>
      <c r="BE42" s="207"/>
      <c r="BF42" s="207"/>
      <c r="BG42" s="207"/>
      <c r="BH42" s="208"/>
      <c r="BO42" s="102"/>
      <c r="BP42" s="103"/>
      <c r="BQ42" s="103"/>
      <c r="BR42" s="103"/>
      <c r="BS42" s="123"/>
      <c r="BT42" s="124"/>
      <c r="BU42" s="124"/>
      <c r="BV42" s="125"/>
      <c r="BW42" s="215"/>
      <c r="BX42" s="215"/>
      <c r="BY42" s="215"/>
      <c r="BZ42" s="216"/>
      <c r="CA42" s="200"/>
      <c r="CB42" s="201"/>
      <c r="CC42" s="201"/>
      <c r="CD42" s="201"/>
      <c r="CE42" s="201"/>
      <c r="CF42" s="202"/>
      <c r="CG42" s="203"/>
      <c r="CH42" s="203"/>
      <c r="CI42" s="203"/>
      <c r="CJ42" s="203"/>
      <c r="CK42" s="204"/>
      <c r="CL42" s="204"/>
      <c r="CM42" s="204"/>
      <c r="CN42" s="204"/>
      <c r="CO42" s="232">
        <f t="shared" si="3"/>
        <v>0</v>
      </c>
      <c r="CP42" s="232"/>
      <c r="CQ42" s="232"/>
      <c r="CR42" s="232"/>
      <c r="CS42" s="167"/>
      <c r="CT42" s="167"/>
      <c r="CU42" s="167"/>
      <c r="CV42" s="167"/>
      <c r="CW42" s="191"/>
      <c r="CX42" s="192"/>
      <c r="CY42" s="192"/>
      <c r="CZ42" s="192"/>
      <c r="DA42" s="192"/>
      <c r="DB42" s="226"/>
      <c r="DC42" s="189"/>
      <c r="DD42" s="189"/>
      <c r="DE42" s="189"/>
      <c r="DF42" s="189"/>
      <c r="DG42" s="189"/>
      <c r="DH42" s="189"/>
      <c r="DI42" s="189"/>
      <c r="DJ42" s="230"/>
      <c r="DK42" s="206"/>
      <c r="DL42" s="207"/>
      <c r="DM42" s="207"/>
      <c r="DN42" s="207"/>
      <c r="DO42" s="207"/>
      <c r="DP42" s="207"/>
      <c r="DQ42" s="207"/>
      <c r="DR42" s="207"/>
      <c r="DS42" s="207"/>
      <c r="DT42" s="208"/>
    </row>
    <row r="43" spans="3:124">
      <c r="C43" s="102"/>
      <c r="D43" s="103"/>
      <c r="E43" s="103"/>
      <c r="F43" s="103"/>
      <c r="G43" s="123"/>
      <c r="H43" s="124"/>
      <c r="I43" s="124"/>
      <c r="J43" s="125"/>
      <c r="K43" s="315"/>
      <c r="L43" s="315"/>
      <c r="M43" s="315"/>
      <c r="N43" s="316"/>
      <c r="O43" s="200"/>
      <c r="P43" s="201"/>
      <c r="Q43" s="201"/>
      <c r="R43" s="201"/>
      <c r="S43" s="201"/>
      <c r="T43" s="202"/>
      <c r="U43" s="203"/>
      <c r="V43" s="203"/>
      <c r="W43" s="203"/>
      <c r="X43" s="203"/>
      <c r="Y43" s="204"/>
      <c r="Z43" s="204"/>
      <c r="AA43" s="204"/>
      <c r="AB43" s="204"/>
      <c r="AC43" s="232">
        <f t="shared" si="0"/>
        <v>0</v>
      </c>
      <c r="AD43" s="232"/>
      <c r="AE43" s="232"/>
      <c r="AF43" s="232"/>
      <c r="AG43" s="167"/>
      <c r="AH43" s="167"/>
      <c r="AI43" s="167"/>
      <c r="AJ43" s="167"/>
      <c r="AK43" s="191"/>
      <c r="AL43" s="192"/>
      <c r="AM43" s="192"/>
      <c r="AN43" s="192"/>
      <c r="AO43" s="192"/>
      <c r="AP43" s="226"/>
      <c r="AQ43" s="189"/>
      <c r="AR43" s="189"/>
      <c r="AS43" s="189"/>
      <c r="AT43" s="189"/>
      <c r="AU43" s="189"/>
      <c r="AV43" s="189"/>
      <c r="AW43" s="189"/>
      <c r="AX43" s="230"/>
      <c r="AY43" s="206"/>
      <c r="AZ43" s="207"/>
      <c r="BA43" s="207"/>
      <c r="BB43" s="207"/>
      <c r="BC43" s="207"/>
      <c r="BD43" s="207"/>
      <c r="BE43" s="207"/>
      <c r="BF43" s="207"/>
      <c r="BG43" s="207"/>
      <c r="BH43" s="208"/>
      <c r="BO43" s="102"/>
      <c r="BP43" s="103"/>
      <c r="BQ43" s="103"/>
      <c r="BR43" s="103"/>
      <c r="BS43" s="123"/>
      <c r="BT43" s="124"/>
      <c r="BU43" s="124"/>
      <c r="BV43" s="125"/>
      <c r="BW43" s="215"/>
      <c r="BX43" s="215"/>
      <c r="BY43" s="215"/>
      <c r="BZ43" s="216"/>
      <c r="CA43" s="200"/>
      <c r="CB43" s="201"/>
      <c r="CC43" s="201"/>
      <c r="CD43" s="201"/>
      <c r="CE43" s="201"/>
      <c r="CF43" s="202"/>
      <c r="CG43" s="203"/>
      <c r="CH43" s="203"/>
      <c r="CI43" s="203"/>
      <c r="CJ43" s="203"/>
      <c r="CK43" s="204"/>
      <c r="CL43" s="204"/>
      <c r="CM43" s="204"/>
      <c r="CN43" s="204"/>
      <c r="CO43" s="232">
        <f t="shared" si="3"/>
        <v>0</v>
      </c>
      <c r="CP43" s="232"/>
      <c r="CQ43" s="232"/>
      <c r="CR43" s="232"/>
      <c r="CS43" s="167"/>
      <c r="CT43" s="167"/>
      <c r="CU43" s="167"/>
      <c r="CV43" s="167"/>
      <c r="CW43" s="191"/>
      <c r="CX43" s="192"/>
      <c r="CY43" s="192"/>
      <c r="CZ43" s="192"/>
      <c r="DA43" s="192"/>
      <c r="DB43" s="226"/>
      <c r="DC43" s="189"/>
      <c r="DD43" s="189"/>
      <c r="DE43" s="189"/>
      <c r="DF43" s="189"/>
      <c r="DG43" s="189"/>
      <c r="DH43" s="189"/>
      <c r="DI43" s="189"/>
      <c r="DJ43" s="230"/>
      <c r="DK43" s="206"/>
      <c r="DL43" s="207"/>
      <c r="DM43" s="207"/>
      <c r="DN43" s="207"/>
      <c r="DO43" s="207"/>
      <c r="DP43" s="207"/>
      <c r="DQ43" s="207"/>
      <c r="DR43" s="207"/>
      <c r="DS43" s="207"/>
      <c r="DT43" s="208"/>
    </row>
    <row r="44" spans="3:124" ht="19.5" thickBot="1">
      <c r="C44" s="102"/>
      <c r="D44" s="103"/>
      <c r="E44" s="103"/>
      <c r="F44" s="103"/>
      <c r="G44" s="123"/>
      <c r="H44" s="124"/>
      <c r="I44" s="124"/>
      <c r="J44" s="125"/>
      <c r="K44" s="317"/>
      <c r="L44" s="317"/>
      <c r="M44" s="317"/>
      <c r="N44" s="318"/>
      <c r="O44" s="209"/>
      <c r="P44" s="210"/>
      <c r="Q44" s="210"/>
      <c r="R44" s="210"/>
      <c r="S44" s="210"/>
      <c r="T44" s="211"/>
      <c r="U44" s="212"/>
      <c r="V44" s="212"/>
      <c r="W44" s="212"/>
      <c r="X44" s="212"/>
      <c r="Y44" s="135"/>
      <c r="Z44" s="135"/>
      <c r="AA44" s="135"/>
      <c r="AB44" s="135"/>
      <c r="AC44" s="136">
        <f t="shared" si="0"/>
        <v>0</v>
      </c>
      <c r="AD44" s="136"/>
      <c r="AE44" s="136"/>
      <c r="AF44" s="136"/>
      <c r="AG44" s="168"/>
      <c r="AH44" s="168"/>
      <c r="AI44" s="168"/>
      <c r="AJ44" s="168"/>
      <c r="AK44" s="194"/>
      <c r="AL44" s="195"/>
      <c r="AM44" s="195"/>
      <c r="AN44" s="195"/>
      <c r="AO44" s="195"/>
      <c r="AP44" s="227"/>
      <c r="AQ44" s="190"/>
      <c r="AR44" s="190"/>
      <c r="AS44" s="190"/>
      <c r="AT44" s="190"/>
      <c r="AU44" s="190"/>
      <c r="AV44" s="190"/>
      <c r="AW44" s="190"/>
      <c r="AX44" s="231"/>
      <c r="AY44" s="137"/>
      <c r="AZ44" s="138"/>
      <c r="BA44" s="138"/>
      <c r="BB44" s="138"/>
      <c r="BC44" s="138"/>
      <c r="BD44" s="138"/>
      <c r="BE44" s="138"/>
      <c r="BF44" s="138"/>
      <c r="BG44" s="138"/>
      <c r="BH44" s="139"/>
      <c r="BO44" s="102"/>
      <c r="BP44" s="103"/>
      <c r="BQ44" s="103"/>
      <c r="BR44" s="103"/>
      <c r="BS44" s="123"/>
      <c r="BT44" s="124"/>
      <c r="BU44" s="124"/>
      <c r="BV44" s="125"/>
      <c r="BW44" s="217"/>
      <c r="BX44" s="217"/>
      <c r="BY44" s="217"/>
      <c r="BZ44" s="218"/>
      <c r="CA44" s="209"/>
      <c r="CB44" s="210"/>
      <c r="CC44" s="210"/>
      <c r="CD44" s="210"/>
      <c r="CE44" s="210"/>
      <c r="CF44" s="211"/>
      <c r="CG44" s="212"/>
      <c r="CH44" s="212"/>
      <c r="CI44" s="212"/>
      <c r="CJ44" s="212"/>
      <c r="CK44" s="135"/>
      <c r="CL44" s="135"/>
      <c r="CM44" s="135"/>
      <c r="CN44" s="135"/>
      <c r="CO44" s="136">
        <f t="shared" si="3"/>
        <v>0</v>
      </c>
      <c r="CP44" s="136"/>
      <c r="CQ44" s="136"/>
      <c r="CR44" s="136"/>
      <c r="CS44" s="168"/>
      <c r="CT44" s="168"/>
      <c r="CU44" s="168"/>
      <c r="CV44" s="168"/>
      <c r="CW44" s="194"/>
      <c r="CX44" s="195"/>
      <c r="CY44" s="195"/>
      <c r="CZ44" s="195"/>
      <c r="DA44" s="195"/>
      <c r="DB44" s="227"/>
      <c r="DC44" s="190"/>
      <c r="DD44" s="190"/>
      <c r="DE44" s="190"/>
      <c r="DF44" s="190"/>
      <c r="DG44" s="190"/>
      <c r="DH44" s="190"/>
      <c r="DI44" s="190"/>
      <c r="DJ44" s="231"/>
      <c r="DK44" s="137"/>
      <c r="DL44" s="138"/>
      <c r="DM44" s="138"/>
      <c r="DN44" s="138"/>
      <c r="DO44" s="138"/>
      <c r="DP44" s="138"/>
      <c r="DQ44" s="138"/>
      <c r="DR44" s="138"/>
      <c r="DS44" s="138"/>
      <c r="DT44" s="139"/>
    </row>
    <row r="45" spans="3:124">
      <c r="C45" s="102"/>
      <c r="D45" s="103"/>
      <c r="E45" s="103"/>
      <c r="F45" s="103"/>
      <c r="G45" s="123"/>
      <c r="H45" s="124"/>
      <c r="I45" s="124"/>
      <c r="J45" s="125"/>
      <c r="K45" s="140"/>
      <c r="L45" s="140"/>
      <c r="M45" s="140"/>
      <c r="N45" s="141"/>
      <c r="O45" s="144"/>
      <c r="P45" s="145"/>
      <c r="Q45" s="145"/>
      <c r="R45" s="145"/>
      <c r="S45" s="145"/>
      <c r="T45" s="146"/>
      <c r="U45" s="163"/>
      <c r="V45" s="163"/>
      <c r="W45" s="163"/>
      <c r="X45" s="163"/>
      <c r="Y45" s="164"/>
      <c r="Z45" s="164"/>
      <c r="AA45" s="164"/>
      <c r="AB45" s="164"/>
      <c r="AC45" s="165">
        <f t="shared" si="0"/>
        <v>0</v>
      </c>
      <c r="AD45" s="165"/>
      <c r="AE45" s="165"/>
      <c r="AF45" s="165"/>
      <c r="AG45" s="166">
        <f>SUM(Y45:AB48)</f>
        <v>0</v>
      </c>
      <c r="AH45" s="166"/>
      <c r="AI45" s="166"/>
      <c r="AJ45" s="166"/>
      <c r="AK45" s="188">
        <f>SUM(AC45:AF48)</f>
        <v>0</v>
      </c>
      <c r="AL45" s="188"/>
      <c r="AM45" s="188"/>
      <c r="AN45" s="188"/>
      <c r="AO45" s="188"/>
      <c r="AP45" s="188"/>
      <c r="AQ45" s="191" t="e">
        <f>ROUND(($AK$45)/($AG$45),0)</f>
        <v>#DIV/0!</v>
      </c>
      <c r="AR45" s="192"/>
      <c r="AS45" s="192"/>
      <c r="AT45" s="192"/>
      <c r="AU45" s="192"/>
      <c r="AV45" s="192"/>
      <c r="AW45" s="192"/>
      <c r="AX45" s="193"/>
      <c r="AY45" s="197"/>
      <c r="AZ45" s="198"/>
      <c r="BA45" s="198"/>
      <c r="BB45" s="198"/>
      <c r="BC45" s="198"/>
      <c r="BD45" s="198"/>
      <c r="BE45" s="198"/>
      <c r="BF45" s="198"/>
      <c r="BG45" s="198"/>
      <c r="BH45" s="199"/>
      <c r="BO45" s="102"/>
      <c r="BP45" s="103"/>
      <c r="BQ45" s="103"/>
      <c r="BR45" s="103"/>
      <c r="BS45" s="123"/>
      <c r="BT45" s="124"/>
      <c r="BU45" s="124"/>
      <c r="BV45" s="125"/>
      <c r="BW45" s="140"/>
      <c r="BX45" s="140"/>
      <c r="BY45" s="140"/>
      <c r="BZ45" s="141"/>
      <c r="CA45" s="144"/>
      <c r="CB45" s="145"/>
      <c r="CC45" s="145"/>
      <c r="CD45" s="145"/>
      <c r="CE45" s="145"/>
      <c r="CF45" s="146"/>
      <c r="CG45" s="163"/>
      <c r="CH45" s="163"/>
      <c r="CI45" s="163"/>
      <c r="CJ45" s="163"/>
      <c r="CK45" s="164"/>
      <c r="CL45" s="164"/>
      <c r="CM45" s="164"/>
      <c r="CN45" s="164"/>
      <c r="CO45" s="165">
        <f t="shared" si="3"/>
        <v>0</v>
      </c>
      <c r="CP45" s="165"/>
      <c r="CQ45" s="165"/>
      <c r="CR45" s="165"/>
      <c r="CS45" s="166">
        <f>SUM(CK45:CN48)</f>
        <v>0</v>
      </c>
      <c r="CT45" s="166"/>
      <c r="CU45" s="166"/>
      <c r="CV45" s="166"/>
      <c r="CW45" s="188">
        <f>SUM(CO45:CR48)</f>
        <v>0</v>
      </c>
      <c r="CX45" s="188"/>
      <c r="CY45" s="188"/>
      <c r="CZ45" s="188"/>
      <c r="DA45" s="188"/>
      <c r="DB45" s="188"/>
      <c r="DC45" s="191" t="e">
        <f>ROUND(($AK$45)/($AG$45),0)</f>
        <v>#DIV/0!</v>
      </c>
      <c r="DD45" s="192"/>
      <c r="DE45" s="192"/>
      <c r="DF45" s="192"/>
      <c r="DG45" s="192"/>
      <c r="DH45" s="192"/>
      <c r="DI45" s="192"/>
      <c r="DJ45" s="193"/>
      <c r="DK45" s="197"/>
      <c r="DL45" s="198"/>
      <c r="DM45" s="198"/>
      <c r="DN45" s="198"/>
      <c r="DO45" s="198"/>
      <c r="DP45" s="198"/>
      <c r="DQ45" s="198"/>
      <c r="DR45" s="198"/>
      <c r="DS45" s="198"/>
      <c r="DT45" s="199"/>
    </row>
    <row r="46" spans="3:124">
      <c r="C46" s="102"/>
      <c r="D46" s="103"/>
      <c r="E46" s="103"/>
      <c r="F46" s="103"/>
      <c r="G46" s="123"/>
      <c r="H46" s="124"/>
      <c r="I46" s="124"/>
      <c r="J46" s="125"/>
      <c r="K46" s="140"/>
      <c r="L46" s="140"/>
      <c r="M46" s="140"/>
      <c r="N46" s="141"/>
      <c r="O46" s="200"/>
      <c r="P46" s="201"/>
      <c r="Q46" s="201"/>
      <c r="R46" s="201"/>
      <c r="S46" s="201"/>
      <c r="T46" s="202"/>
      <c r="U46" s="203"/>
      <c r="V46" s="203"/>
      <c r="W46" s="203"/>
      <c r="X46" s="203"/>
      <c r="Y46" s="204"/>
      <c r="Z46" s="204"/>
      <c r="AA46" s="204"/>
      <c r="AB46" s="204"/>
      <c r="AC46" s="205">
        <f t="shared" si="0"/>
        <v>0</v>
      </c>
      <c r="AD46" s="205"/>
      <c r="AE46" s="205"/>
      <c r="AF46" s="205"/>
      <c r="AG46" s="167"/>
      <c r="AH46" s="167"/>
      <c r="AI46" s="167"/>
      <c r="AJ46" s="167"/>
      <c r="AK46" s="189"/>
      <c r="AL46" s="189"/>
      <c r="AM46" s="189"/>
      <c r="AN46" s="189"/>
      <c r="AO46" s="189"/>
      <c r="AP46" s="189"/>
      <c r="AQ46" s="191"/>
      <c r="AR46" s="192"/>
      <c r="AS46" s="192"/>
      <c r="AT46" s="192"/>
      <c r="AU46" s="192"/>
      <c r="AV46" s="192"/>
      <c r="AW46" s="192"/>
      <c r="AX46" s="193"/>
      <c r="AY46" s="206"/>
      <c r="AZ46" s="207"/>
      <c r="BA46" s="207"/>
      <c r="BB46" s="207"/>
      <c r="BC46" s="207"/>
      <c r="BD46" s="207"/>
      <c r="BE46" s="207"/>
      <c r="BF46" s="207"/>
      <c r="BG46" s="207"/>
      <c r="BH46" s="208"/>
      <c r="BO46" s="102"/>
      <c r="BP46" s="103"/>
      <c r="BQ46" s="103"/>
      <c r="BR46" s="103"/>
      <c r="BS46" s="123"/>
      <c r="BT46" s="124"/>
      <c r="BU46" s="124"/>
      <c r="BV46" s="125"/>
      <c r="BW46" s="140"/>
      <c r="BX46" s="140"/>
      <c r="BY46" s="140"/>
      <c r="BZ46" s="141"/>
      <c r="CA46" s="200"/>
      <c r="CB46" s="201"/>
      <c r="CC46" s="201"/>
      <c r="CD46" s="201"/>
      <c r="CE46" s="201"/>
      <c r="CF46" s="202"/>
      <c r="CG46" s="203"/>
      <c r="CH46" s="203"/>
      <c r="CI46" s="203"/>
      <c r="CJ46" s="203"/>
      <c r="CK46" s="204"/>
      <c r="CL46" s="204"/>
      <c r="CM46" s="204"/>
      <c r="CN46" s="204"/>
      <c r="CO46" s="205">
        <f t="shared" si="3"/>
        <v>0</v>
      </c>
      <c r="CP46" s="205"/>
      <c r="CQ46" s="205"/>
      <c r="CR46" s="205"/>
      <c r="CS46" s="167"/>
      <c r="CT46" s="167"/>
      <c r="CU46" s="167"/>
      <c r="CV46" s="167"/>
      <c r="CW46" s="189"/>
      <c r="CX46" s="189"/>
      <c r="CY46" s="189"/>
      <c r="CZ46" s="189"/>
      <c r="DA46" s="189"/>
      <c r="DB46" s="189"/>
      <c r="DC46" s="191"/>
      <c r="DD46" s="192"/>
      <c r="DE46" s="192"/>
      <c r="DF46" s="192"/>
      <c r="DG46" s="192"/>
      <c r="DH46" s="192"/>
      <c r="DI46" s="192"/>
      <c r="DJ46" s="193"/>
      <c r="DK46" s="206"/>
      <c r="DL46" s="207"/>
      <c r="DM46" s="207"/>
      <c r="DN46" s="207"/>
      <c r="DO46" s="207"/>
      <c r="DP46" s="207"/>
      <c r="DQ46" s="207"/>
      <c r="DR46" s="207"/>
      <c r="DS46" s="207"/>
      <c r="DT46" s="208"/>
    </row>
    <row r="47" spans="3:124">
      <c r="C47" s="102"/>
      <c r="D47" s="103"/>
      <c r="E47" s="103"/>
      <c r="F47" s="103"/>
      <c r="G47" s="123"/>
      <c r="H47" s="124"/>
      <c r="I47" s="124"/>
      <c r="J47" s="125"/>
      <c r="K47" s="140"/>
      <c r="L47" s="140"/>
      <c r="M47" s="140"/>
      <c r="N47" s="141"/>
      <c r="O47" s="200"/>
      <c r="P47" s="201"/>
      <c r="Q47" s="201"/>
      <c r="R47" s="201"/>
      <c r="S47" s="201"/>
      <c r="T47" s="202"/>
      <c r="U47" s="203"/>
      <c r="V47" s="203"/>
      <c r="W47" s="203"/>
      <c r="X47" s="203"/>
      <c r="Y47" s="204"/>
      <c r="Z47" s="204"/>
      <c r="AA47" s="204"/>
      <c r="AB47" s="204"/>
      <c r="AC47" s="205">
        <f t="shared" si="0"/>
        <v>0</v>
      </c>
      <c r="AD47" s="205"/>
      <c r="AE47" s="205"/>
      <c r="AF47" s="205"/>
      <c r="AG47" s="167"/>
      <c r="AH47" s="167"/>
      <c r="AI47" s="167"/>
      <c r="AJ47" s="167"/>
      <c r="AK47" s="189"/>
      <c r="AL47" s="189"/>
      <c r="AM47" s="189"/>
      <c r="AN47" s="189"/>
      <c r="AO47" s="189"/>
      <c r="AP47" s="189"/>
      <c r="AQ47" s="191"/>
      <c r="AR47" s="192"/>
      <c r="AS47" s="192"/>
      <c r="AT47" s="192"/>
      <c r="AU47" s="192"/>
      <c r="AV47" s="192"/>
      <c r="AW47" s="192"/>
      <c r="AX47" s="193"/>
      <c r="AY47" s="206"/>
      <c r="AZ47" s="207"/>
      <c r="BA47" s="207"/>
      <c r="BB47" s="207"/>
      <c r="BC47" s="207"/>
      <c r="BD47" s="207"/>
      <c r="BE47" s="207"/>
      <c r="BF47" s="207"/>
      <c r="BG47" s="207"/>
      <c r="BH47" s="208"/>
      <c r="BO47" s="102"/>
      <c r="BP47" s="103"/>
      <c r="BQ47" s="103"/>
      <c r="BR47" s="103"/>
      <c r="BS47" s="123"/>
      <c r="BT47" s="124"/>
      <c r="BU47" s="124"/>
      <c r="BV47" s="125"/>
      <c r="BW47" s="140"/>
      <c r="BX47" s="140"/>
      <c r="BY47" s="140"/>
      <c r="BZ47" s="141"/>
      <c r="CA47" s="200"/>
      <c r="CB47" s="201"/>
      <c r="CC47" s="201"/>
      <c r="CD47" s="201"/>
      <c r="CE47" s="201"/>
      <c r="CF47" s="202"/>
      <c r="CG47" s="203"/>
      <c r="CH47" s="203"/>
      <c r="CI47" s="203"/>
      <c r="CJ47" s="203"/>
      <c r="CK47" s="204"/>
      <c r="CL47" s="204"/>
      <c r="CM47" s="204"/>
      <c r="CN47" s="204"/>
      <c r="CO47" s="205">
        <f t="shared" si="3"/>
        <v>0</v>
      </c>
      <c r="CP47" s="205"/>
      <c r="CQ47" s="205"/>
      <c r="CR47" s="205"/>
      <c r="CS47" s="167"/>
      <c r="CT47" s="167"/>
      <c r="CU47" s="167"/>
      <c r="CV47" s="167"/>
      <c r="CW47" s="189"/>
      <c r="CX47" s="189"/>
      <c r="CY47" s="189"/>
      <c r="CZ47" s="189"/>
      <c r="DA47" s="189"/>
      <c r="DB47" s="189"/>
      <c r="DC47" s="191"/>
      <c r="DD47" s="192"/>
      <c r="DE47" s="192"/>
      <c r="DF47" s="192"/>
      <c r="DG47" s="192"/>
      <c r="DH47" s="192"/>
      <c r="DI47" s="192"/>
      <c r="DJ47" s="193"/>
      <c r="DK47" s="206"/>
      <c r="DL47" s="207"/>
      <c r="DM47" s="207"/>
      <c r="DN47" s="207"/>
      <c r="DO47" s="207"/>
      <c r="DP47" s="207"/>
      <c r="DQ47" s="207"/>
      <c r="DR47" s="207"/>
      <c r="DS47" s="207"/>
      <c r="DT47" s="208"/>
    </row>
    <row r="48" spans="3:124" ht="19.5" thickBot="1">
      <c r="C48" s="102"/>
      <c r="D48" s="103"/>
      <c r="E48" s="103"/>
      <c r="F48" s="103"/>
      <c r="G48" s="123"/>
      <c r="H48" s="124"/>
      <c r="I48" s="124"/>
      <c r="J48" s="125"/>
      <c r="K48" s="142"/>
      <c r="L48" s="142"/>
      <c r="M48" s="142"/>
      <c r="N48" s="143"/>
      <c r="O48" s="209"/>
      <c r="P48" s="210"/>
      <c r="Q48" s="210"/>
      <c r="R48" s="210"/>
      <c r="S48" s="210"/>
      <c r="T48" s="211"/>
      <c r="U48" s="212"/>
      <c r="V48" s="212"/>
      <c r="W48" s="212"/>
      <c r="X48" s="212"/>
      <c r="Y48" s="135"/>
      <c r="Z48" s="135"/>
      <c r="AA48" s="135"/>
      <c r="AB48" s="135"/>
      <c r="AC48" s="136">
        <f t="shared" si="0"/>
        <v>0</v>
      </c>
      <c r="AD48" s="136"/>
      <c r="AE48" s="136"/>
      <c r="AF48" s="136"/>
      <c r="AG48" s="168"/>
      <c r="AH48" s="168"/>
      <c r="AI48" s="168"/>
      <c r="AJ48" s="168"/>
      <c r="AK48" s="190"/>
      <c r="AL48" s="190"/>
      <c r="AM48" s="190"/>
      <c r="AN48" s="190"/>
      <c r="AO48" s="190"/>
      <c r="AP48" s="190"/>
      <c r="AQ48" s="194"/>
      <c r="AR48" s="195"/>
      <c r="AS48" s="195"/>
      <c r="AT48" s="195"/>
      <c r="AU48" s="195"/>
      <c r="AV48" s="195"/>
      <c r="AW48" s="195"/>
      <c r="AX48" s="196"/>
      <c r="AY48" s="137"/>
      <c r="AZ48" s="138"/>
      <c r="BA48" s="138"/>
      <c r="BB48" s="138"/>
      <c r="BC48" s="138"/>
      <c r="BD48" s="138"/>
      <c r="BE48" s="138"/>
      <c r="BF48" s="138"/>
      <c r="BG48" s="138"/>
      <c r="BH48" s="139"/>
      <c r="BO48" s="102"/>
      <c r="BP48" s="103"/>
      <c r="BQ48" s="103"/>
      <c r="BR48" s="103"/>
      <c r="BS48" s="123"/>
      <c r="BT48" s="124"/>
      <c r="BU48" s="124"/>
      <c r="BV48" s="125"/>
      <c r="BW48" s="142"/>
      <c r="BX48" s="142"/>
      <c r="BY48" s="142"/>
      <c r="BZ48" s="143"/>
      <c r="CA48" s="209"/>
      <c r="CB48" s="210"/>
      <c r="CC48" s="210"/>
      <c r="CD48" s="210"/>
      <c r="CE48" s="210"/>
      <c r="CF48" s="211"/>
      <c r="CG48" s="212"/>
      <c r="CH48" s="212"/>
      <c r="CI48" s="212"/>
      <c r="CJ48" s="212"/>
      <c r="CK48" s="135"/>
      <c r="CL48" s="135"/>
      <c r="CM48" s="135"/>
      <c r="CN48" s="135"/>
      <c r="CO48" s="136">
        <f t="shared" si="3"/>
        <v>0</v>
      </c>
      <c r="CP48" s="136"/>
      <c r="CQ48" s="136"/>
      <c r="CR48" s="136"/>
      <c r="CS48" s="168"/>
      <c r="CT48" s="168"/>
      <c r="CU48" s="168"/>
      <c r="CV48" s="168"/>
      <c r="CW48" s="190"/>
      <c r="CX48" s="190"/>
      <c r="CY48" s="190"/>
      <c r="CZ48" s="190"/>
      <c r="DA48" s="190"/>
      <c r="DB48" s="190"/>
      <c r="DC48" s="194"/>
      <c r="DD48" s="195"/>
      <c r="DE48" s="195"/>
      <c r="DF48" s="195"/>
      <c r="DG48" s="195"/>
      <c r="DH48" s="195"/>
      <c r="DI48" s="195"/>
      <c r="DJ48" s="196"/>
      <c r="DK48" s="137"/>
      <c r="DL48" s="138"/>
      <c r="DM48" s="138"/>
      <c r="DN48" s="138"/>
      <c r="DO48" s="138"/>
      <c r="DP48" s="138"/>
      <c r="DQ48" s="138"/>
      <c r="DR48" s="138"/>
      <c r="DS48" s="138"/>
      <c r="DT48" s="139"/>
    </row>
    <row r="49" spans="2:129" ht="19.5" thickBot="1">
      <c r="C49" s="104"/>
      <c r="D49" s="105"/>
      <c r="E49" s="105"/>
      <c r="F49" s="105"/>
      <c r="G49" s="126"/>
      <c r="H49" s="127"/>
      <c r="I49" s="127"/>
      <c r="J49" s="128"/>
      <c r="K49" s="112" t="s">
        <v>94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29">
        <f>SUM(AG41:AJ48)</f>
        <v>0</v>
      </c>
      <c r="AH49" s="130"/>
      <c r="AI49" s="130"/>
      <c r="AJ49" s="131"/>
      <c r="AK49" s="117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  <c r="BO49" s="104"/>
      <c r="BP49" s="105"/>
      <c r="BQ49" s="105"/>
      <c r="BR49" s="105"/>
      <c r="BS49" s="126"/>
      <c r="BT49" s="127"/>
      <c r="BU49" s="127"/>
      <c r="BV49" s="128"/>
      <c r="BW49" s="112" t="s">
        <v>94</v>
      </c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29">
        <f>SUM(CS41:CV48)</f>
        <v>0</v>
      </c>
      <c r="CT49" s="130"/>
      <c r="CU49" s="130"/>
      <c r="CV49" s="131"/>
      <c r="CW49" s="117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9"/>
    </row>
    <row r="50" spans="2:129" ht="18" customHeight="1" thickBot="1">
      <c r="C50" s="26"/>
      <c r="D50" s="26"/>
      <c r="E50" s="26"/>
      <c r="F50" s="26"/>
      <c r="G50" s="21"/>
      <c r="H50" s="21"/>
      <c r="I50" s="21"/>
      <c r="J50" s="21"/>
      <c r="K50" s="21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AC50" s="132" t="s">
        <v>73</v>
      </c>
      <c r="AD50" s="133"/>
      <c r="AE50" s="133"/>
      <c r="AF50" s="134"/>
      <c r="AG50" s="98">
        <f>AG40+AG49</f>
        <v>0</v>
      </c>
      <c r="AH50" s="99"/>
      <c r="AI50" s="99"/>
      <c r="AJ50" s="99"/>
      <c r="AK50" s="65" t="s">
        <v>95</v>
      </c>
      <c r="AL50" s="17"/>
      <c r="AM50" s="17"/>
      <c r="AN50" s="17"/>
      <c r="AO50" s="17"/>
      <c r="AP50" s="17"/>
      <c r="AQ50" s="17"/>
      <c r="AR50" s="17"/>
      <c r="BO50" s="48"/>
      <c r="BP50" s="48"/>
      <c r="BQ50" s="48"/>
      <c r="BR50" s="48"/>
      <c r="BS50" s="21"/>
      <c r="BT50" s="21"/>
      <c r="BU50" s="21"/>
      <c r="BV50" s="21"/>
      <c r="BW50" s="21"/>
      <c r="BX50" s="21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O50" s="132" t="s">
        <v>16</v>
      </c>
      <c r="CP50" s="133"/>
      <c r="CQ50" s="133"/>
      <c r="CR50" s="134"/>
      <c r="CS50" s="98">
        <f>CS40+CS49</f>
        <v>0</v>
      </c>
      <c r="CT50" s="99"/>
      <c r="CU50" s="99"/>
      <c r="CV50" s="99"/>
      <c r="CW50" s="65" t="s">
        <v>95</v>
      </c>
      <c r="CX50" s="17"/>
      <c r="CY50" s="17"/>
      <c r="CZ50" s="17"/>
      <c r="DA50" s="17"/>
      <c r="DB50" s="17"/>
      <c r="DC50" s="17"/>
      <c r="DD50" s="17"/>
    </row>
    <row r="51" spans="2:129" ht="18" customHeight="1">
      <c r="C51" s="34"/>
      <c r="D51" s="34"/>
      <c r="E51" s="34"/>
      <c r="F51" s="34"/>
      <c r="G51" s="21"/>
      <c r="H51" s="21"/>
      <c r="I51" s="21"/>
      <c r="J51" s="21"/>
      <c r="K51" s="21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34"/>
      <c r="W51" s="34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BO51" s="48"/>
      <c r="BP51" s="48"/>
      <c r="BQ51" s="48"/>
      <c r="BR51" s="48"/>
      <c r="BS51" s="21"/>
      <c r="BT51" s="21"/>
      <c r="BU51" s="21"/>
      <c r="BV51" s="21"/>
      <c r="BW51" s="21"/>
      <c r="BX51" s="21"/>
      <c r="BY51" s="22"/>
      <c r="BZ51" s="22"/>
      <c r="CA51" s="22"/>
      <c r="CB51" s="22"/>
      <c r="CC51" s="22"/>
      <c r="CD51" s="22"/>
      <c r="CE51" s="22"/>
      <c r="CF51" s="22"/>
      <c r="CG51" s="22"/>
      <c r="CH51" s="48"/>
      <c r="CI51" s="48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</row>
    <row r="52" spans="2:129" ht="18" customHeight="1">
      <c r="C52" s="34"/>
      <c r="D52" s="34"/>
      <c r="E52" s="34"/>
      <c r="F52" s="34"/>
      <c r="G52" s="21"/>
      <c r="H52" s="21"/>
      <c r="I52" s="21"/>
      <c r="J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34"/>
      <c r="W52" s="34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BO52" s="48"/>
      <c r="BP52" s="48"/>
      <c r="BQ52" s="48"/>
      <c r="BR52" s="48"/>
      <c r="BS52" s="21"/>
      <c r="BT52" s="21"/>
      <c r="BU52" s="21"/>
      <c r="BV52" s="21"/>
      <c r="BW52" s="21"/>
      <c r="BX52" s="21"/>
      <c r="BY52" s="22"/>
      <c r="BZ52" s="22"/>
      <c r="CA52" s="22"/>
      <c r="CB52" s="22"/>
      <c r="CC52" s="22"/>
      <c r="CD52" s="22"/>
      <c r="CE52" s="22"/>
      <c r="CF52" s="22"/>
      <c r="CG52" s="22"/>
      <c r="CH52" s="48"/>
      <c r="CI52" s="48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</row>
    <row r="53" spans="2:129" ht="18" customHeight="1">
      <c r="C53" s="48"/>
      <c r="D53" s="48"/>
      <c r="E53" s="48"/>
      <c r="F53" s="48"/>
      <c r="G53" s="21"/>
      <c r="H53" s="21"/>
      <c r="I53" s="21"/>
      <c r="J53" s="21"/>
      <c r="K53" s="21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48"/>
      <c r="W53" s="48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BO53" s="48"/>
      <c r="BP53" s="48"/>
      <c r="BQ53" s="48"/>
      <c r="BR53" s="48"/>
      <c r="BS53" s="21"/>
      <c r="BT53" s="21"/>
      <c r="BU53" s="21"/>
      <c r="BV53" s="21"/>
      <c r="BW53" s="21"/>
      <c r="BX53" s="21"/>
      <c r="BY53" s="22"/>
      <c r="BZ53" s="22"/>
      <c r="CA53" s="22"/>
      <c r="CB53" s="22"/>
      <c r="CC53" s="22"/>
      <c r="CD53" s="22"/>
      <c r="CE53" s="22"/>
      <c r="CF53" s="22"/>
      <c r="CG53" s="22"/>
      <c r="CH53" s="48"/>
      <c r="CI53" s="48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</row>
    <row r="54" spans="2:129" ht="18" customHeight="1">
      <c r="C54" s="48"/>
      <c r="D54" s="48"/>
      <c r="E54" s="48"/>
      <c r="F54" s="48"/>
      <c r="G54" s="21"/>
      <c r="H54" s="21"/>
      <c r="I54" s="21"/>
      <c r="J54" s="21"/>
      <c r="K54" s="21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48"/>
      <c r="W54" s="48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BO54" s="48"/>
      <c r="BP54" s="48"/>
      <c r="BQ54" s="48"/>
      <c r="BR54" s="48"/>
      <c r="BS54" s="21"/>
      <c r="BT54" s="21"/>
      <c r="BU54" s="21"/>
      <c r="BV54" s="21"/>
      <c r="BW54" s="21"/>
      <c r="BX54" s="21"/>
      <c r="BY54" s="22"/>
      <c r="BZ54" s="22"/>
      <c r="CA54" s="22"/>
      <c r="CB54" s="22"/>
      <c r="CC54" s="22"/>
      <c r="CD54" s="22"/>
      <c r="CE54" s="22"/>
      <c r="CF54" s="22"/>
      <c r="CG54" s="22"/>
      <c r="CH54" s="48"/>
      <c r="CI54" s="48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2:129" ht="18" customHeight="1">
      <c r="C55" s="48"/>
      <c r="D55" s="48"/>
      <c r="E55" s="48"/>
      <c r="F55" s="48"/>
      <c r="G55" s="21"/>
      <c r="H55" s="21"/>
      <c r="I55" s="21"/>
      <c r="J55" s="21"/>
      <c r="K55" s="21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48"/>
      <c r="W55" s="48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BO55" s="48"/>
      <c r="BP55" s="48"/>
      <c r="BQ55" s="48"/>
      <c r="BR55" s="48"/>
      <c r="BS55" s="21"/>
      <c r="BT55" s="21"/>
      <c r="BU55" s="21"/>
      <c r="BV55" s="21"/>
      <c r="BW55" s="21"/>
      <c r="BX55" s="21"/>
      <c r="BY55" s="22"/>
      <c r="BZ55" s="22"/>
      <c r="CA55" s="22"/>
      <c r="CB55" s="22"/>
      <c r="CC55" s="22"/>
      <c r="CD55" s="22"/>
      <c r="CE55" s="22"/>
      <c r="CF55" s="22"/>
      <c r="CG55" s="22"/>
      <c r="CH55" s="48"/>
      <c r="CI55" s="48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</row>
    <row r="56" spans="2:129" ht="18" customHeight="1">
      <c r="C56" s="34"/>
      <c r="D56" s="34"/>
      <c r="E56" s="34"/>
      <c r="F56" s="34"/>
      <c r="G56" s="21"/>
      <c r="H56" s="21"/>
      <c r="I56" s="21"/>
      <c r="J56" s="21"/>
      <c r="K56" s="21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34"/>
      <c r="W56" s="34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BO56" s="48"/>
      <c r="BP56" s="48"/>
      <c r="BQ56" s="48"/>
      <c r="BR56" s="48"/>
      <c r="BS56" s="21"/>
      <c r="BT56" s="21"/>
      <c r="BU56" s="21"/>
      <c r="BV56" s="21"/>
      <c r="BW56" s="21"/>
      <c r="BX56" s="21"/>
      <c r="BY56" s="22"/>
      <c r="BZ56" s="22"/>
      <c r="CA56" s="22"/>
      <c r="CB56" s="22"/>
      <c r="CC56" s="22"/>
      <c r="CD56" s="22"/>
      <c r="CE56" s="22"/>
      <c r="CF56" s="22"/>
      <c r="CG56" s="22"/>
      <c r="CH56" s="48"/>
      <c r="CI56" s="48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</row>
    <row r="57" spans="2:129" ht="18" customHeight="1">
      <c r="C57" s="34"/>
      <c r="D57" s="34"/>
      <c r="E57" s="34"/>
      <c r="F57" s="34"/>
      <c r="G57" s="21"/>
      <c r="H57" s="21"/>
      <c r="I57" s="21"/>
      <c r="J57" s="21"/>
      <c r="K57" s="21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34"/>
      <c r="W57" s="34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BO57" s="48"/>
      <c r="BP57" s="48"/>
      <c r="BQ57" s="48"/>
      <c r="BR57" s="48"/>
      <c r="BS57" s="21"/>
      <c r="BT57" s="21"/>
      <c r="BU57" s="21"/>
      <c r="BV57" s="21"/>
      <c r="BW57" s="21"/>
      <c r="BX57" s="21"/>
      <c r="BY57" s="22"/>
      <c r="BZ57" s="22"/>
      <c r="CA57" s="22"/>
      <c r="CB57" s="22"/>
      <c r="CC57" s="22"/>
      <c r="CD57" s="22"/>
      <c r="CE57" s="22"/>
      <c r="CF57" s="22"/>
      <c r="CG57" s="22"/>
      <c r="CH57" s="48"/>
      <c r="CI57" s="48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</row>
    <row r="58" spans="2:129" ht="18" customHeight="1">
      <c r="C58" s="34"/>
      <c r="D58" s="34"/>
      <c r="E58" s="34"/>
      <c r="F58" s="34"/>
      <c r="G58" s="21"/>
      <c r="H58" s="21"/>
      <c r="I58" s="21"/>
      <c r="J58" s="21"/>
      <c r="K58" s="21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34"/>
      <c r="W58" s="34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BO58" s="48"/>
      <c r="BP58" s="48"/>
      <c r="BQ58" s="48"/>
      <c r="BR58" s="48"/>
      <c r="BS58" s="21"/>
      <c r="BT58" s="21"/>
      <c r="BU58" s="21"/>
      <c r="BV58" s="21"/>
      <c r="BW58" s="21"/>
      <c r="BX58" s="21"/>
      <c r="BY58" s="22"/>
      <c r="BZ58" s="22"/>
      <c r="CA58" s="22"/>
      <c r="CB58" s="22"/>
      <c r="CC58" s="22"/>
      <c r="CD58" s="22"/>
      <c r="CE58" s="22"/>
      <c r="CF58" s="22"/>
      <c r="CG58" s="22"/>
      <c r="CH58" s="48"/>
      <c r="CI58" s="48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</row>
    <row r="59" spans="2:129" ht="18" customHeight="1">
      <c r="C59" s="34"/>
      <c r="D59" s="34"/>
      <c r="E59" s="34"/>
      <c r="F59" s="34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34"/>
      <c r="W59" s="34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BO59" s="48"/>
      <c r="BP59" s="48"/>
      <c r="BQ59" s="48"/>
      <c r="BR59" s="48"/>
      <c r="BS59" s="21"/>
      <c r="BT59" s="21"/>
      <c r="BU59" s="21"/>
      <c r="BV59" s="21"/>
      <c r="BW59" s="21"/>
      <c r="BX59" s="21"/>
      <c r="BY59" s="22"/>
      <c r="BZ59" s="22"/>
      <c r="CA59" s="22"/>
      <c r="CB59" s="22"/>
      <c r="CC59" s="22"/>
      <c r="CD59" s="22"/>
      <c r="CE59" s="22"/>
      <c r="CF59" s="22"/>
      <c r="CG59" s="22"/>
      <c r="CH59" s="48"/>
      <c r="CI59" s="48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</row>
    <row r="60" spans="2:129" ht="18" customHeight="1">
      <c r="C60" s="48"/>
      <c r="D60" s="48"/>
      <c r="E60" s="48"/>
      <c r="F60" s="48"/>
      <c r="G60" s="21"/>
      <c r="H60" s="21"/>
      <c r="I60" s="21"/>
      <c r="J60" s="21"/>
      <c r="K60" s="21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48"/>
      <c r="W60" s="48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BO60" s="48"/>
      <c r="BP60" s="48"/>
      <c r="BQ60" s="48"/>
      <c r="BR60" s="48"/>
      <c r="BS60" s="21"/>
      <c r="BT60" s="21"/>
      <c r="BU60" s="21"/>
      <c r="BV60" s="21"/>
      <c r="BW60" s="21"/>
      <c r="BX60" s="21"/>
      <c r="BY60" s="22"/>
      <c r="BZ60" s="22"/>
      <c r="CA60" s="22"/>
      <c r="CB60" s="22"/>
      <c r="CC60" s="22"/>
      <c r="CD60" s="22"/>
      <c r="CE60" s="22"/>
      <c r="CF60" s="22"/>
      <c r="CG60" s="22"/>
      <c r="CH60" s="48"/>
      <c r="CI60" s="48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</row>
    <row r="61" spans="2:129" ht="18" customHeight="1">
      <c r="C61" s="48"/>
      <c r="D61" s="48"/>
      <c r="E61" s="48"/>
      <c r="F61" s="48"/>
      <c r="G61" s="21"/>
      <c r="H61" s="21"/>
      <c r="I61" s="21"/>
      <c r="J61" s="21"/>
      <c r="K61" s="21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48"/>
      <c r="W61" s="48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BO61" s="48"/>
      <c r="BP61" s="48"/>
      <c r="BQ61" s="48"/>
      <c r="BR61" s="48"/>
      <c r="BS61" s="21"/>
      <c r="BT61" s="21"/>
      <c r="BU61" s="21"/>
      <c r="BV61" s="21"/>
      <c r="BW61" s="21"/>
      <c r="BX61" s="21"/>
      <c r="BY61" s="22"/>
      <c r="BZ61" s="22"/>
      <c r="CA61" s="22"/>
      <c r="CB61" s="22"/>
      <c r="CC61" s="22"/>
      <c r="CD61" s="22"/>
      <c r="CE61" s="22"/>
      <c r="CF61" s="22"/>
      <c r="CG61" s="22"/>
      <c r="CH61" s="48"/>
      <c r="CI61" s="48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</row>
    <row r="62" spans="2:129" ht="33.950000000000003" customHeight="1">
      <c r="B62" s="157" t="s">
        <v>96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9"/>
      <c r="BM62" s="59"/>
      <c r="BN62" s="157" t="s">
        <v>97</v>
      </c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9"/>
    </row>
    <row r="63" spans="2:129">
      <c r="BM63" s="59"/>
    </row>
    <row r="64" spans="2:129">
      <c r="B64" s="14" t="s">
        <v>36</v>
      </c>
      <c r="C64" s="14" t="s">
        <v>11</v>
      </c>
      <c r="D64" s="14"/>
      <c r="E64" s="14"/>
      <c r="F64" s="14"/>
      <c r="G64" s="14"/>
      <c r="H64" s="14"/>
      <c r="I64" s="14"/>
      <c r="J64" s="14"/>
      <c r="AE64" s="14" t="s">
        <v>37</v>
      </c>
      <c r="AF64" s="14" t="s">
        <v>18</v>
      </c>
      <c r="AG64" s="14"/>
      <c r="AH64" s="14"/>
      <c r="AI64" s="14"/>
      <c r="AJ64" s="14"/>
      <c r="AK64" s="14"/>
      <c r="AL64" s="15"/>
      <c r="AX64" t="s">
        <v>102</v>
      </c>
      <c r="BA64" t="s">
        <v>103</v>
      </c>
      <c r="BM64" s="59"/>
      <c r="BN64" s="60" t="s">
        <v>36</v>
      </c>
      <c r="BO64" s="14" t="s">
        <v>11</v>
      </c>
      <c r="BP64" s="14"/>
      <c r="BQ64" s="14"/>
      <c r="BR64" s="14"/>
      <c r="BS64" s="14"/>
      <c r="BT64" s="14"/>
      <c r="BU64" s="14"/>
      <c r="BV64" s="14"/>
      <c r="CQ64" s="14" t="s">
        <v>37</v>
      </c>
      <c r="CR64" s="14" t="s">
        <v>18</v>
      </c>
      <c r="CS64" s="14"/>
      <c r="CT64" s="14"/>
      <c r="CU64" s="14"/>
      <c r="CV64" s="14"/>
      <c r="CW64" s="14"/>
      <c r="CX64" s="15"/>
      <c r="DJ64" t="s">
        <v>111</v>
      </c>
      <c r="DM64" t="s">
        <v>103</v>
      </c>
    </row>
    <row r="65" spans="3:162">
      <c r="C65" s="11">
        <v>1</v>
      </c>
      <c r="D65" s="12" t="s">
        <v>53</v>
      </c>
      <c r="E65" s="12"/>
      <c r="F65" s="12"/>
      <c r="G65" s="12"/>
      <c r="H65" s="12"/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F65" s="11">
        <v>1</v>
      </c>
      <c r="AG65" s="11" t="s">
        <v>51</v>
      </c>
      <c r="AH65" s="10"/>
      <c r="AI65" s="10"/>
      <c r="AJ65" s="10"/>
      <c r="AK65" s="10"/>
      <c r="AX65" t="s">
        <v>104</v>
      </c>
      <c r="BA65" t="s">
        <v>105</v>
      </c>
      <c r="BM65" s="59"/>
      <c r="BN65" s="17"/>
      <c r="BO65" s="11">
        <v>1</v>
      </c>
      <c r="BP65" s="12" t="s">
        <v>53</v>
      </c>
      <c r="BQ65" s="12"/>
      <c r="BR65" s="12"/>
      <c r="BS65" s="12"/>
      <c r="BT65" s="12"/>
      <c r="BU65" s="1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R65" s="11">
        <v>1</v>
      </c>
      <c r="CS65" s="11" t="s">
        <v>51</v>
      </c>
      <c r="CT65" s="10"/>
      <c r="CU65" s="10"/>
      <c r="CV65" s="10"/>
      <c r="CW65" s="10"/>
      <c r="DJ65" t="s">
        <v>104</v>
      </c>
      <c r="DM65" t="s">
        <v>105</v>
      </c>
    </row>
    <row r="66" spans="3:162">
      <c r="D66" t="s">
        <v>56</v>
      </c>
      <c r="G66" s="181">
        <f>O32</f>
        <v>0</v>
      </c>
      <c r="H66" s="181"/>
      <c r="I66" s="181"/>
      <c r="J66" s="181"/>
      <c r="K66" s="25" t="s">
        <v>63</v>
      </c>
      <c r="L66" s="2"/>
      <c r="M66" s="2" t="s">
        <v>13</v>
      </c>
      <c r="N66" s="2"/>
      <c r="O66" s="2" t="s">
        <v>33</v>
      </c>
      <c r="P66" s="2"/>
      <c r="Q66" s="2"/>
      <c r="R66" s="2"/>
      <c r="S66" s="2"/>
      <c r="T66" s="2"/>
      <c r="U66" s="2" t="s">
        <v>15</v>
      </c>
      <c r="V66" s="2"/>
      <c r="W66" s="96" t="s">
        <v>30</v>
      </c>
      <c r="X66" s="96"/>
      <c r="Y66" s="96"/>
      <c r="Z66" s="96"/>
      <c r="AA66" s="96"/>
      <c r="AB66" s="96"/>
      <c r="AG66" s="2" t="s">
        <v>0</v>
      </c>
      <c r="AH66" s="2" t="s">
        <v>41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 t="s">
        <v>74</v>
      </c>
      <c r="AX66" s="2" t="s">
        <v>72</v>
      </c>
      <c r="AY66" s="2"/>
      <c r="AZ66" s="2" t="s">
        <v>71</v>
      </c>
      <c r="BA66" s="2" t="s">
        <v>73</v>
      </c>
      <c r="BB66" s="2"/>
      <c r="BC66" s="2"/>
      <c r="BD66" s="2" t="s">
        <v>75</v>
      </c>
      <c r="BE66" s="2"/>
      <c r="BF66" s="2"/>
      <c r="BG66" s="2"/>
      <c r="BH66" s="2"/>
      <c r="BI66" s="2"/>
      <c r="BJ66" s="2"/>
      <c r="BM66" s="61"/>
      <c r="BN66" s="17"/>
      <c r="BP66" t="s">
        <v>56</v>
      </c>
      <c r="BS66" s="181">
        <f>CA32</f>
        <v>0</v>
      </c>
      <c r="BT66" s="181"/>
      <c r="BU66" s="181"/>
      <c r="BV66" s="181"/>
      <c r="BW66" s="25" t="s">
        <v>63</v>
      </c>
      <c r="BX66" s="2"/>
      <c r="BY66" s="2" t="s">
        <v>13</v>
      </c>
      <c r="BZ66" s="2"/>
      <c r="CA66" s="2" t="s">
        <v>33</v>
      </c>
      <c r="CB66" s="2"/>
      <c r="CC66" s="2"/>
      <c r="CD66" s="2"/>
      <c r="CE66" s="2"/>
      <c r="CF66" s="2"/>
      <c r="CG66" s="2" t="s">
        <v>15</v>
      </c>
      <c r="CH66" s="2"/>
      <c r="CI66" s="96" t="s">
        <v>30</v>
      </c>
      <c r="CJ66" s="96"/>
      <c r="CK66" s="96"/>
      <c r="CL66" s="96"/>
      <c r="CM66" s="96"/>
      <c r="CN66" s="96"/>
      <c r="CS66" s="2" t="s">
        <v>0</v>
      </c>
      <c r="CT66" s="2" t="s">
        <v>41</v>
      </c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 t="s">
        <v>32</v>
      </c>
      <c r="DJ66" s="2" t="s">
        <v>72</v>
      </c>
      <c r="DK66" s="2"/>
      <c r="DL66" s="2" t="s">
        <v>21</v>
      </c>
      <c r="DM66" s="2" t="s">
        <v>16</v>
      </c>
      <c r="DN66" s="2"/>
      <c r="DO66" s="2"/>
      <c r="DP66" s="2" t="s">
        <v>40</v>
      </c>
      <c r="DQ66" s="2"/>
      <c r="DR66" s="2"/>
      <c r="DS66" s="2"/>
      <c r="DT66" s="2"/>
      <c r="DU66" s="2"/>
      <c r="DV66" s="2"/>
      <c r="FC66" s="2"/>
      <c r="FD66" s="2"/>
    </row>
    <row r="67" spans="3:162">
      <c r="D67" s="97">
        <f>IF(U32&gt;=1500,1500,U32)</f>
        <v>0</v>
      </c>
      <c r="E67" s="97"/>
      <c r="F67" s="97"/>
      <c r="G67" s="97"/>
      <c r="H67" s="97"/>
      <c r="I67" s="97"/>
      <c r="J67" s="97" t="s">
        <v>12</v>
      </c>
      <c r="K67" s="97"/>
      <c r="L67" s="8"/>
      <c r="M67" s="8" t="s">
        <v>13</v>
      </c>
      <c r="N67" s="8"/>
      <c r="O67" s="97">
        <f>Y32</f>
        <v>0</v>
      </c>
      <c r="P67" s="97"/>
      <c r="Q67" s="97"/>
      <c r="R67" s="97"/>
      <c r="S67" s="2" t="s">
        <v>14</v>
      </c>
      <c r="T67" s="2"/>
      <c r="U67" s="2" t="s">
        <v>15</v>
      </c>
      <c r="V67" s="2"/>
      <c r="W67" s="96">
        <f>ROUND(D67*O67,0)</f>
        <v>0</v>
      </c>
      <c r="X67" s="96"/>
      <c r="Y67" s="96"/>
      <c r="Z67" s="96"/>
      <c r="AA67" s="96"/>
      <c r="AB67" s="2" t="s">
        <v>12</v>
      </c>
      <c r="AG67" s="2"/>
      <c r="AH67" s="2" t="s">
        <v>9</v>
      </c>
      <c r="AI67" s="96">
        <v>50</v>
      </c>
      <c r="AJ67" s="96"/>
      <c r="AK67" s="96"/>
      <c r="AL67" s="2" t="s">
        <v>14</v>
      </c>
      <c r="AM67" s="2"/>
      <c r="AN67" s="2" t="s">
        <v>13</v>
      </c>
      <c r="AO67" s="2"/>
      <c r="AP67" s="185">
        <f>$T$13</f>
        <v>0</v>
      </c>
      <c r="AQ67" s="185"/>
      <c r="AR67" s="2" t="s">
        <v>10</v>
      </c>
      <c r="AS67" s="2"/>
      <c r="AU67" s="2" t="s">
        <v>13</v>
      </c>
      <c r="AV67" s="2"/>
      <c r="AW67" t="s">
        <v>32</v>
      </c>
      <c r="AX67" s="186">
        <f>SUM(AG41:AJ48)</f>
        <v>0</v>
      </c>
      <c r="AY67" s="187"/>
      <c r="AZ67" t="s">
        <v>21</v>
      </c>
      <c r="BA67" s="186">
        <f>M19</f>
        <v>0</v>
      </c>
      <c r="BB67" s="187"/>
      <c r="BC67" s="187"/>
      <c r="BD67" s="2" t="s">
        <v>40</v>
      </c>
      <c r="BE67" s="2" t="s">
        <v>15</v>
      </c>
      <c r="BF67" s="2"/>
      <c r="BG67" s="182">
        <f>IFERROR(ROUNDDOWN(AI67*AP67*(AX67/BA67),0),0)</f>
        <v>0</v>
      </c>
      <c r="BH67" s="182"/>
      <c r="BI67" s="182"/>
      <c r="BJ67" s="182"/>
      <c r="BK67" t="s">
        <v>14</v>
      </c>
      <c r="BM67" s="61"/>
      <c r="BN67" s="17"/>
      <c r="BP67" s="97">
        <f>IF(CG32&gt;=1500,1500,CG32)</f>
        <v>0</v>
      </c>
      <c r="BQ67" s="97"/>
      <c r="BR67" s="97"/>
      <c r="BS67" s="97"/>
      <c r="BT67" s="97"/>
      <c r="BU67" s="97"/>
      <c r="BV67" s="97" t="s">
        <v>12</v>
      </c>
      <c r="BW67" s="97"/>
      <c r="BX67" s="8"/>
      <c r="BY67" s="8" t="s">
        <v>13</v>
      </c>
      <c r="BZ67" s="8"/>
      <c r="CA67" s="97">
        <f>CK32</f>
        <v>0</v>
      </c>
      <c r="CB67" s="97"/>
      <c r="CC67" s="97"/>
      <c r="CD67" s="97"/>
      <c r="CE67" s="2" t="s">
        <v>14</v>
      </c>
      <c r="CF67" s="2"/>
      <c r="CG67" s="2" t="s">
        <v>15</v>
      </c>
      <c r="CH67" s="2"/>
      <c r="CI67" s="96">
        <f>ROUND(BP67*CA67,0)</f>
        <v>0</v>
      </c>
      <c r="CJ67" s="96"/>
      <c r="CK67" s="96"/>
      <c r="CL67" s="96"/>
      <c r="CM67" s="96"/>
      <c r="CN67" s="2" t="s">
        <v>12</v>
      </c>
      <c r="CS67" s="2"/>
      <c r="CT67" s="2" t="s">
        <v>9</v>
      </c>
      <c r="CU67" s="96">
        <v>50</v>
      </c>
      <c r="CV67" s="96"/>
      <c r="CW67" s="96"/>
      <c r="CX67" s="2" t="s">
        <v>14</v>
      </c>
      <c r="CY67" s="2"/>
      <c r="CZ67" s="2" t="s">
        <v>13</v>
      </c>
      <c r="DA67" s="2"/>
      <c r="DB67" s="185">
        <f>$T$13</f>
        <v>0</v>
      </c>
      <c r="DC67" s="185"/>
      <c r="DD67" s="2" t="s">
        <v>10</v>
      </c>
      <c r="DE67" s="2"/>
      <c r="DG67" s="2" t="s">
        <v>13</v>
      </c>
      <c r="DH67" s="2"/>
      <c r="DI67" t="s">
        <v>32</v>
      </c>
      <c r="DJ67" s="186">
        <f>SUM(CS41:CV48)</f>
        <v>0</v>
      </c>
      <c r="DK67" s="187"/>
      <c r="DL67" t="s">
        <v>21</v>
      </c>
      <c r="DM67" s="186">
        <f>M19</f>
        <v>0</v>
      </c>
      <c r="DN67" s="187"/>
      <c r="DO67" s="187"/>
      <c r="DP67" s="2" t="s">
        <v>40</v>
      </c>
      <c r="DQ67" s="2" t="s">
        <v>15</v>
      </c>
      <c r="DR67" s="2"/>
      <c r="DS67" s="182">
        <f>IFERROR(ROUNDDOWN(CU67*DB67*(DJ67/DM67),0),0)</f>
        <v>0</v>
      </c>
      <c r="DT67" s="182"/>
      <c r="DU67" s="182"/>
      <c r="DV67" s="182"/>
      <c r="DW67" t="s">
        <v>14</v>
      </c>
      <c r="FC67" s="2"/>
      <c r="FD67" s="2"/>
    </row>
    <row r="68" spans="3:16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/>
      <c r="T68" s="2"/>
      <c r="U68" s="2"/>
      <c r="V68" s="2"/>
      <c r="W68" s="2"/>
      <c r="X68" s="2"/>
      <c r="Y68" s="2"/>
      <c r="Z68" s="2"/>
      <c r="AA68" s="2"/>
      <c r="AB68" s="2"/>
      <c r="AG68" s="2" t="s">
        <v>17</v>
      </c>
      <c r="AH68" s="2" t="s">
        <v>42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M68" s="61"/>
      <c r="BN68" s="17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2"/>
      <c r="CF68" s="2"/>
      <c r="CG68" s="2"/>
      <c r="CH68" s="2"/>
      <c r="CI68" s="2"/>
      <c r="CJ68" s="2"/>
      <c r="CK68" s="2"/>
      <c r="CL68" s="2"/>
      <c r="CM68" s="2"/>
      <c r="CN68" s="2"/>
      <c r="CS68" s="2" t="s">
        <v>17</v>
      </c>
      <c r="CT68" s="2" t="s">
        <v>42</v>
      </c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FC68" s="2"/>
      <c r="FD68" s="2"/>
    </row>
    <row r="69" spans="3:162">
      <c r="D69" s="24" t="s">
        <v>56</v>
      </c>
      <c r="E69" s="24"/>
      <c r="F69" s="24"/>
      <c r="G69" s="172">
        <f>O33</f>
        <v>0</v>
      </c>
      <c r="H69" s="172"/>
      <c r="I69" s="172"/>
      <c r="J69" s="172"/>
      <c r="K69" s="28" t="s">
        <v>63</v>
      </c>
      <c r="L69" s="8"/>
      <c r="M69" s="8" t="s">
        <v>13</v>
      </c>
      <c r="N69" s="8"/>
      <c r="O69" s="8" t="s">
        <v>33</v>
      </c>
      <c r="P69" s="8"/>
      <c r="Q69" s="8"/>
      <c r="R69" s="8"/>
      <c r="S69" s="2"/>
      <c r="T69" s="2"/>
      <c r="U69" s="2" t="s">
        <v>15</v>
      </c>
      <c r="V69" s="2"/>
      <c r="W69" s="96" t="s">
        <v>31</v>
      </c>
      <c r="X69" s="96"/>
      <c r="Y69" s="96"/>
      <c r="Z69" s="96"/>
      <c r="AA69" s="96"/>
      <c r="AB69" s="96"/>
      <c r="AG69" s="2"/>
      <c r="AH69" s="2" t="s">
        <v>9</v>
      </c>
      <c r="AI69" s="96">
        <v>100</v>
      </c>
      <c r="AJ69" s="96"/>
      <c r="AK69" s="96"/>
      <c r="AL69" s="2" t="s">
        <v>14</v>
      </c>
      <c r="AM69" s="2"/>
      <c r="AN69" s="2" t="s">
        <v>13</v>
      </c>
      <c r="AO69" s="2"/>
      <c r="AP69" s="185">
        <f>$T$13</f>
        <v>0</v>
      </c>
      <c r="AQ69" s="185"/>
      <c r="AR69" s="2" t="s">
        <v>10</v>
      </c>
      <c r="AS69" s="2"/>
      <c r="AU69" s="2" t="s">
        <v>13</v>
      </c>
      <c r="AV69" s="2"/>
      <c r="AW69" t="s">
        <v>32</v>
      </c>
      <c r="AX69" s="186">
        <f>AX67</f>
        <v>0</v>
      </c>
      <c r="AY69" s="187"/>
      <c r="AZ69" t="s">
        <v>21</v>
      </c>
      <c r="BA69" s="186">
        <f>BA67</f>
        <v>0</v>
      </c>
      <c r="BB69" s="187"/>
      <c r="BC69" s="187"/>
      <c r="BD69" s="2" t="s">
        <v>40</v>
      </c>
      <c r="BE69" s="2" t="s">
        <v>15</v>
      </c>
      <c r="BF69" s="2"/>
      <c r="BG69" s="182">
        <f>IFERROR(ROUNDDOWN(AI69*AP69*(AX69/BA69),0),0)</f>
        <v>0</v>
      </c>
      <c r="BH69" s="182"/>
      <c r="BI69" s="182"/>
      <c r="BJ69" s="182"/>
      <c r="BK69" t="s">
        <v>14</v>
      </c>
      <c r="BM69" s="61"/>
      <c r="BN69" s="17"/>
      <c r="BP69" s="24" t="s">
        <v>56</v>
      </c>
      <c r="BQ69" s="24"/>
      <c r="BR69" s="24"/>
      <c r="BS69" s="172">
        <f>CA33</f>
        <v>0</v>
      </c>
      <c r="BT69" s="172"/>
      <c r="BU69" s="172"/>
      <c r="BV69" s="172"/>
      <c r="BW69" s="28" t="s">
        <v>63</v>
      </c>
      <c r="BX69" s="8"/>
      <c r="BY69" s="8" t="s">
        <v>13</v>
      </c>
      <c r="BZ69" s="8"/>
      <c r="CA69" s="8" t="s">
        <v>33</v>
      </c>
      <c r="CB69" s="8"/>
      <c r="CC69" s="8"/>
      <c r="CD69" s="8"/>
      <c r="CE69" s="2"/>
      <c r="CF69" s="2"/>
      <c r="CG69" s="2" t="s">
        <v>15</v>
      </c>
      <c r="CH69" s="2"/>
      <c r="CI69" s="96" t="s">
        <v>31</v>
      </c>
      <c r="CJ69" s="96"/>
      <c r="CK69" s="96"/>
      <c r="CL69" s="96"/>
      <c r="CM69" s="96"/>
      <c r="CN69" s="96"/>
      <c r="CS69" s="2"/>
      <c r="CT69" s="2" t="s">
        <v>9</v>
      </c>
      <c r="CU69" s="96">
        <v>100</v>
      </c>
      <c r="CV69" s="96"/>
      <c r="CW69" s="96"/>
      <c r="CX69" s="2" t="s">
        <v>14</v>
      </c>
      <c r="CY69" s="2"/>
      <c r="CZ69" s="2" t="s">
        <v>13</v>
      </c>
      <c r="DA69" s="2"/>
      <c r="DB69" s="185">
        <f>$T$13</f>
        <v>0</v>
      </c>
      <c r="DC69" s="185"/>
      <c r="DD69" s="2" t="s">
        <v>10</v>
      </c>
      <c r="DE69" s="2"/>
      <c r="DG69" s="2" t="s">
        <v>13</v>
      </c>
      <c r="DH69" s="2"/>
      <c r="DI69" t="s">
        <v>32</v>
      </c>
      <c r="DJ69" s="186">
        <f>DJ67</f>
        <v>0</v>
      </c>
      <c r="DK69" s="187"/>
      <c r="DL69" t="s">
        <v>21</v>
      </c>
      <c r="DM69" s="186">
        <f>DM67</f>
        <v>0</v>
      </c>
      <c r="DN69" s="187"/>
      <c r="DO69" s="187"/>
      <c r="DP69" s="2" t="s">
        <v>40</v>
      </c>
      <c r="DQ69" s="2" t="s">
        <v>15</v>
      </c>
      <c r="DR69" s="2"/>
      <c r="DS69" s="182">
        <f>IFERROR(ROUNDDOWN(CU69*DB69*(DJ69/DM69),0),0)</f>
        <v>0</v>
      </c>
      <c r="DT69" s="182"/>
      <c r="DU69" s="182"/>
      <c r="DV69" s="182"/>
      <c r="DW69" t="s">
        <v>14</v>
      </c>
      <c r="FC69" s="2"/>
      <c r="FD69" s="2"/>
    </row>
    <row r="70" spans="3:162">
      <c r="D70" s="97">
        <f>IF(U33&gt;=1500,1500,U33)</f>
        <v>0</v>
      </c>
      <c r="E70" s="97"/>
      <c r="F70" s="97"/>
      <c r="G70" s="97"/>
      <c r="H70" s="97"/>
      <c r="I70" s="97"/>
      <c r="J70" s="97" t="s">
        <v>12</v>
      </c>
      <c r="K70" s="97"/>
      <c r="L70" s="8"/>
      <c r="M70" s="8" t="s">
        <v>13</v>
      </c>
      <c r="N70" s="8"/>
      <c r="O70" s="97">
        <f>Y33</f>
        <v>0</v>
      </c>
      <c r="P70" s="97"/>
      <c r="Q70" s="97"/>
      <c r="R70" s="97"/>
      <c r="S70" s="2" t="s">
        <v>14</v>
      </c>
      <c r="T70" s="2"/>
      <c r="U70" s="2" t="s">
        <v>15</v>
      </c>
      <c r="V70" s="2"/>
      <c r="W70" s="96">
        <f>ROUND(D70*O70,0)</f>
        <v>0</v>
      </c>
      <c r="X70" s="96"/>
      <c r="Y70" s="96"/>
      <c r="Z70" s="96"/>
      <c r="AA70" s="96"/>
      <c r="AB70" s="2" t="s">
        <v>12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1"/>
      <c r="BL70" s="1"/>
      <c r="BM70" s="61"/>
      <c r="BN70" s="17"/>
      <c r="BP70" s="97">
        <f>IF(CG33&gt;=1500,1500,CG33)</f>
        <v>0</v>
      </c>
      <c r="BQ70" s="97"/>
      <c r="BR70" s="97"/>
      <c r="BS70" s="97"/>
      <c r="BT70" s="97"/>
      <c r="BU70" s="97"/>
      <c r="BV70" s="97" t="s">
        <v>12</v>
      </c>
      <c r="BW70" s="97"/>
      <c r="BX70" s="8"/>
      <c r="BY70" s="8" t="s">
        <v>13</v>
      </c>
      <c r="BZ70" s="8"/>
      <c r="CA70" s="97">
        <f>CK33</f>
        <v>0</v>
      </c>
      <c r="CB70" s="97"/>
      <c r="CC70" s="97"/>
      <c r="CD70" s="97"/>
      <c r="CE70" s="2" t="s">
        <v>14</v>
      </c>
      <c r="CF70" s="2"/>
      <c r="CG70" s="2" t="s">
        <v>15</v>
      </c>
      <c r="CH70" s="2"/>
      <c r="CI70" s="96">
        <f>ROUND(BP70*CA70,0)</f>
        <v>0</v>
      </c>
      <c r="CJ70" s="96"/>
      <c r="CK70" s="96"/>
      <c r="CL70" s="96"/>
      <c r="CM70" s="96"/>
      <c r="CN70" s="2" t="s">
        <v>12</v>
      </c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3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1"/>
      <c r="DX70" s="1"/>
      <c r="FC70" s="2"/>
      <c r="FD70" s="2"/>
      <c r="FE70" s="1"/>
      <c r="FF70" s="1"/>
    </row>
    <row r="71" spans="3:16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/>
      <c r="T71" s="2"/>
      <c r="U71" s="2"/>
      <c r="V71" s="2"/>
      <c r="W71" s="2"/>
      <c r="X71" s="2"/>
      <c r="Y71" s="2"/>
      <c r="Z71" s="2"/>
      <c r="AA71" s="2"/>
      <c r="AB71" s="2"/>
      <c r="AG71" s="2" t="s">
        <v>0</v>
      </c>
      <c r="AH71" s="2" t="s">
        <v>43</v>
      </c>
      <c r="AI71" s="2"/>
      <c r="AJ71" s="2"/>
      <c r="AK71" s="2"/>
      <c r="AL71" s="2"/>
      <c r="AM71" s="2"/>
      <c r="AN71" s="2"/>
      <c r="AO71" s="2"/>
      <c r="AP71" s="2"/>
      <c r="AQ71" s="2"/>
      <c r="AR71" s="96" t="s">
        <v>46</v>
      </c>
      <c r="AS71" s="96"/>
      <c r="AT71" s="96"/>
      <c r="AU71" s="96"/>
      <c r="AV71" s="96"/>
      <c r="AW71" s="96"/>
      <c r="AX71" s="96"/>
      <c r="AY71" s="96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M71" s="61"/>
      <c r="BN71" s="17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2"/>
      <c r="CF71" s="2"/>
      <c r="CG71" s="2"/>
      <c r="CH71" s="2"/>
      <c r="CI71" s="2"/>
      <c r="CJ71" s="2"/>
      <c r="CK71" s="2"/>
      <c r="CL71" s="2"/>
      <c r="CM71" s="2"/>
      <c r="CN71" s="2"/>
      <c r="CS71" s="2" t="s">
        <v>0</v>
      </c>
      <c r="CT71" s="2" t="s">
        <v>43</v>
      </c>
      <c r="CU71" s="2"/>
      <c r="CV71" s="2"/>
      <c r="CW71" s="2"/>
      <c r="CX71" s="2"/>
      <c r="CY71" s="2"/>
      <c r="CZ71" s="2"/>
      <c r="DA71" s="2"/>
      <c r="DB71" s="2"/>
      <c r="DC71" s="2"/>
      <c r="DD71" s="96" t="s">
        <v>46</v>
      </c>
      <c r="DE71" s="96"/>
      <c r="DF71" s="96"/>
      <c r="DG71" s="96"/>
      <c r="DH71" s="96"/>
      <c r="DI71" s="96"/>
      <c r="DJ71" s="96"/>
      <c r="DK71" s="96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FC71" s="2"/>
      <c r="FD71" s="2"/>
    </row>
    <row r="72" spans="3:162">
      <c r="D72" s="24" t="s">
        <v>56</v>
      </c>
      <c r="E72" s="24"/>
      <c r="F72" s="24"/>
      <c r="G72" s="172">
        <f>O34</f>
        <v>0</v>
      </c>
      <c r="H72" s="172"/>
      <c r="I72" s="172"/>
      <c r="J72" s="172"/>
      <c r="K72" s="28" t="s">
        <v>63</v>
      </c>
      <c r="L72" s="8"/>
      <c r="M72" s="8" t="s">
        <v>13</v>
      </c>
      <c r="N72" s="8"/>
      <c r="O72" s="8" t="s">
        <v>33</v>
      </c>
      <c r="P72" s="8"/>
      <c r="Q72" s="8"/>
      <c r="R72" s="8"/>
      <c r="S72" s="2"/>
      <c r="T72" s="2"/>
      <c r="U72" s="2" t="s">
        <v>15</v>
      </c>
      <c r="V72" s="2"/>
      <c r="W72" s="96" t="s">
        <v>31</v>
      </c>
      <c r="X72" s="96"/>
      <c r="Y72" s="96"/>
      <c r="Z72" s="96"/>
      <c r="AA72" s="96"/>
      <c r="AB72" s="96"/>
      <c r="AG72" s="2"/>
      <c r="AH72" s="96">
        <v>7000</v>
      </c>
      <c r="AI72" s="96"/>
      <c r="AJ72" s="96"/>
      <c r="AK72" s="96"/>
      <c r="AL72" s="96"/>
      <c r="AM72" s="2" t="s">
        <v>12</v>
      </c>
      <c r="AN72" s="2" t="s">
        <v>21</v>
      </c>
      <c r="AO72" s="2" t="s">
        <v>14</v>
      </c>
      <c r="AP72" s="2"/>
      <c r="AQ72" s="2" t="s">
        <v>13</v>
      </c>
      <c r="AR72" s="2"/>
      <c r="AS72" s="2"/>
      <c r="AT72" s="182">
        <f>IF(AX67&gt;=BG67,BG67,AX67)</f>
        <v>0</v>
      </c>
      <c r="AU72" s="182"/>
      <c r="AV72" s="182"/>
      <c r="AW72" s="182"/>
      <c r="AX72" s="2" t="s">
        <v>14</v>
      </c>
      <c r="AY72" s="2"/>
      <c r="AZ72" s="2" t="s">
        <v>15</v>
      </c>
      <c r="BA72" s="2"/>
      <c r="BB72" s="96">
        <f>AH72*AT72</f>
        <v>0</v>
      </c>
      <c r="BC72" s="96"/>
      <c r="BD72" s="96"/>
      <c r="BE72" s="96"/>
      <c r="BF72" s="96"/>
      <c r="BG72" s="2" t="s">
        <v>12</v>
      </c>
      <c r="BH72" s="2"/>
      <c r="BI72" s="2"/>
      <c r="BJ72" s="2"/>
      <c r="BM72" s="61"/>
      <c r="BN72" s="17"/>
      <c r="BP72" s="24" t="s">
        <v>56</v>
      </c>
      <c r="BQ72" s="24"/>
      <c r="BR72" s="24"/>
      <c r="BS72" s="172">
        <f>CA34</f>
        <v>0</v>
      </c>
      <c r="BT72" s="172"/>
      <c r="BU72" s="172"/>
      <c r="BV72" s="172"/>
      <c r="BW72" s="28" t="s">
        <v>63</v>
      </c>
      <c r="BX72" s="8"/>
      <c r="BY72" s="8" t="s">
        <v>13</v>
      </c>
      <c r="BZ72" s="8"/>
      <c r="CA72" s="8" t="s">
        <v>33</v>
      </c>
      <c r="CB72" s="8"/>
      <c r="CC72" s="8"/>
      <c r="CD72" s="8"/>
      <c r="CE72" s="2"/>
      <c r="CF72" s="2"/>
      <c r="CG72" s="2" t="s">
        <v>15</v>
      </c>
      <c r="CH72" s="2"/>
      <c r="CI72" s="96" t="s">
        <v>31</v>
      </c>
      <c r="CJ72" s="96"/>
      <c r="CK72" s="96"/>
      <c r="CL72" s="96"/>
      <c r="CM72" s="96"/>
      <c r="CN72" s="96"/>
      <c r="CS72" s="2"/>
      <c r="CT72" s="96">
        <v>7000</v>
      </c>
      <c r="CU72" s="96"/>
      <c r="CV72" s="96"/>
      <c r="CW72" s="96"/>
      <c r="CX72" s="96"/>
      <c r="CY72" s="2" t="s">
        <v>12</v>
      </c>
      <c r="CZ72" s="2" t="s">
        <v>21</v>
      </c>
      <c r="DA72" s="2" t="s">
        <v>14</v>
      </c>
      <c r="DB72" s="2"/>
      <c r="DC72" s="2" t="s">
        <v>13</v>
      </c>
      <c r="DD72" s="2"/>
      <c r="DE72" s="2"/>
      <c r="DF72" s="182">
        <f>IF(DJ67&gt;=DS67,DS67,DJ67)</f>
        <v>0</v>
      </c>
      <c r="DG72" s="182"/>
      <c r="DH72" s="182"/>
      <c r="DI72" s="182"/>
      <c r="DJ72" s="2" t="s">
        <v>14</v>
      </c>
      <c r="DK72" s="2"/>
      <c r="DL72" s="2" t="s">
        <v>15</v>
      </c>
      <c r="DM72" s="2"/>
      <c r="DN72" s="96">
        <f>CT72*DF72</f>
        <v>0</v>
      </c>
      <c r="DO72" s="96"/>
      <c r="DP72" s="96"/>
      <c r="DQ72" s="96"/>
      <c r="DR72" s="96"/>
      <c r="DS72" s="2" t="s">
        <v>12</v>
      </c>
      <c r="DT72" s="2"/>
      <c r="DU72" s="2"/>
      <c r="DV72" s="2"/>
      <c r="FC72" s="2"/>
      <c r="FD72" s="2"/>
    </row>
    <row r="73" spans="3:162">
      <c r="D73" s="97">
        <f>IF(U34&gt;=1500,1500,U34)</f>
        <v>0</v>
      </c>
      <c r="E73" s="97"/>
      <c r="F73" s="97"/>
      <c r="G73" s="97"/>
      <c r="H73" s="97"/>
      <c r="I73" s="97"/>
      <c r="J73" s="97" t="s">
        <v>12</v>
      </c>
      <c r="K73" s="97"/>
      <c r="L73" s="8"/>
      <c r="M73" s="8" t="s">
        <v>13</v>
      </c>
      <c r="N73" s="8"/>
      <c r="O73" s="97">
        <f>Y34</f>
        <v>0</v>
      </c>
      <c r="P73" s="97"/>
      <c r="Q73" s="97"/>
      <c r="R73" s="97"/>
      <c r="S73" s="2" t="s">
        <v>14</v>
      </c>
      <c r="T73" s="2"/>
      <c r="U73" s="2" t="s">
        <v>15</v>
      </c>
      <c r="V73" s="2"/>
      <c r="W73" s="96">
        <f>ROUND(D73*O73,0)</f>
        <v>0</v>
      </c>
      <c r="X73" s="96"/>
      <c r="Y73" s="96"/>
      <c r="Z73" s="96"/>
      <c r="AA73" s="96"/>
      <c r="AB73" s="2" t="s">
        <v>12</v>
      </c>
      <c r="AG73" s="2" t="s">
        <v>17</v>
      </c>
      <c r="AH73" s="2" t="s">
        <v>44</v>
      </c>
      <c r="AI73" s="2"/>
      <c r="AJ73" s="2"/>
      <c r="AK73" s="2"/>
      <c r="AL73" s="2"/>
      <c r="AM73" s="2"/>
      <c r="AN73" s="2"/>
      <c r="AO73" s="2"/>
      <c r="AP73" s="2"/>
      <c r="AQ73" s="2"/>
      <c r="AR73" s="96" t="s">
        <v>46</v>
      </c>
      <c r="AS73" s="96"/>
      <c r="AT73" s="96"/>
      <c r="AU73" s="96"/>
      <c r="AV73" s="96"/>
      <c r="AW73" s="96"/>
      <c r="AX73" s="96"/>
      <c r="AY73" s="96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M73" s="61"/>
      <c r="BN73" s="17"/>
      <c r="BP73" s="97">
        <f>IF(CG34&gt;=1500,1500,CG34)</f>
        <v>0</v>
      </c>
      <c r="BQ73" s="97"/>
      <c r="BR73" s="97"/>
      <c r="BS73" s="97"/>
      <c r="BT73" s="97"/>
      <c r="BU73" s="97"/>
      <c r="BV73" s="97" t="s">
        <v>12</v>
      </c>
      <c r="BW73" s="97"/>
      <c r="BX73" s="8"/>
      <c r="BY73" s="8" t="s">
        <v>13</v>
      </c>
      <c r="BZ73" s="8"/>
      <c r="CA73" s="97">
        <f>CK34</f>
        <v>0</v>
      </c>
      <c r="CB73" s="97"/>
      <c r="CC73" s="97"/>
      <c r="CD73" s="97"/>
      <c r="CE73" s="2" t="s">
        <v>14</v>
      </c>
      <c r="CF73" s="2"/>
      <c r="CG73" s="2" t="s">
        <v>15</v>
      </c>
      <c r="CH73" s="2"/>
      <c r="CI73" s="96">
        <f>ROUND(BP73*CA73,0)</f>
        <v>0</v>
      </c>
      <c r="CJ73" s="96"/>
      <c r="CK73" s="96"/>
      <c r="CL73" s="96"/>
      <c r="CM73" s="96"/>
      <c r="CN73" s="2" t="s">
        <v>12</v>
      </c>
      <c r="CS73" s="2" t="s">
        <v>17</v>
      </c>
      <c r="CT73" s="2" t="s">
        <v>44</v>
      </c>
      <c r="CU73" s="2"/>
      <c r="CV73" s="2"/>
      <c r="CW73" s="2"/>
      <c r="CX73" s="2"/>
      <c r="CY73" s="2"/>
      <c r="CZ73" s="2"/>
      <c r="DA73" s="2"/>
      <c r="DB73" s="2"/>
      <c r="DC73" s="2"/>
      <c r="DD73" s="96" t="s">
        <v>46</v>
      </c>
      <c r="DE73" s="96"/>
      <c r="DF73" s="96"/>
      <c r="DG73" s="96"/>
      <c r="DH73" s="96"/>
      <c r="DI73" s="96"/>
      <c r="DJ73" s="96"/>
      <c r="DK73" s="96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FC73" s="2"/>
      <c r="FD73" s="2"/>
    </row>
    <row r="74" spans="3:16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/>
      <c r="T74" s="2"/>
      <c r="U74" s="2"/>
      <c r="V74" s="2"/>
      <c r="W74" s="2"/>
      <c r="X74" s="2"/>
      <c r="Y74" s="2"/>
      <c r="Z74" s="2"/>
      <c r="AA74" s="2"/>
      <c r="AB74" s="2"/>
      <c r="AG74" s="2"/>
      <c r="AH74" s="96">
        <v>5000</v>
      </c>
      <c r="AI74" s="96"/>
      <c r="AJ74" s="96"/>
      <c r="AK74" s="96"/>
      <c r="AL74" s="96"/>
      <c r="AM74" s="2" t="s">
        <v>12</v>
      </c>
      <c r="AN74" s="2" t="s">
        <v>21</v>
      </c>
      <c r="AO74" s="2" t="s">
        <v>14</v>
      </c>
      <c r="AP74" s="2"/>
      <c r="AQ74" s="2" t="s">
        <v>13</v>
      </c>
      <c r="AR74" s="2"/>
      <c r="AS74" s="2"/>
      <c r="AT74" s="182">
        <f>IF(AX67&gt;BG67,IF(AX69&gt;=BG69,BG69-BG67,AX67-BG67),0)</f>
        <v>0</v>
      </c>
      <c r="AU74" s="182"/>
      <c r="AV74" s="182"/>
      <c r="AW74" s="182"/>
      <c r="AX74" s="2" t="s">
        <v>14</v>
      </c>
      <c r="AY74" s="2"/>
      <c r="AZ74" s="2" t="s">
        <v>15</v>
      </c>
      <c r="BA74" s="2"/>
      <c r="BB74" s="96">
        <f>AH74*AT74</f>
        <v>0</v>
      </c>
      <c r="BC74" s="96"/>
      <c r="BD74" s="96"/>
      <c r="BE74" s="96"/>
      <c r="BF74" s="96"/>
      <c r="BG74" s="2" t="s">
        <v>12</v>
      </c>
      <c r="BM74" s="61"/>
      <c r="BN74" s="17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2"/>
      <c r="CF74" s="2"/>
      <c r="CG74" s="2"/>
      <c r="CH74" s="2"/>
      <c r="CI74" s="2"/>
      <c r="CJ74" s="2"/>
      <c r="CK74" s="2"/>
      <c r="CL74" s="2"/>
      <c r="CM74" s="2"/>
      <c r="CN74" s="2"/>
      <c r="CS74" s="2"/>
      <c r="CT74" s="96">
        <v>5000</v>
      </c>
      <c r="CU74" s="96"/>
      <c r="CV74" s="96"/>
      <c r="CW74" s="96"/>
      <c r="CX74" s="96"/>
      <c r="CY74" s="2" t="s">
        <v>12</v>
      </c>
      <c r="CZ74" s="2" t="s">
        <v>21</v>
      </c>
      <c r="DA74" s="2" t="s">
        <v>14</v>
      </c>
      <c r="DB74" s="2"/>
      <c r="DC74" s="2" t="s">
        <v>13</v>
      </c>
      <c r="DD74" s="2"/>
      <c r="DE74" s="2"/>
      <c r="DF74" s="182">
        <f>IF(DJ67&gt;DS67,IF(DJ69&gt;=DS69,DS69-DS67,DJ67-DS67),0)</f>
        <v>0</v>
      </c>
      <c r="DG74" s="182"/>
      <c r="DH74" s="182"/>
      <c r="DI74" s="182"/>
      <c r="DJ74" s="2" t="s">
        <v>14</v>
      </c>
      <c r="DK74" s="2"/>
      <c r="DL74" s="2" t="s">
        <v>15</v>
      </c>
      <c r="DM74" s="2"/>
      <c r="DN74" s="96">
        <f>CT74*DF74</f>
        <v>0</v>
      </c>
      <c r="DO74" s="96"/>
      <c r="DP74" s="96"/>
      <c r="DQ74" s="96"/>
      <c r="DR74" s="96"/>
      <c r="DS74" s="2" t="s">
        <v>12</v>
      </c>
      <c r="FC74" s="2"/>
      <c r="FD74" s="2"/>
    </row>
    <row r="75" spans="3:162">
      <c r="D75" s="24" t="s">
        <v>56</v>
      </c>
      <c r="E75" s="24"/>
      <c r="F75" s="24"/>
      <c r="G75" s="172">
        <f>O35</f>
        <v>0</v>
      </c>
      <c r="H75" s="172"/>
      <c r="I75" s="172"/>
      <c r="J75" s="172"/>
      <c r="K75" s="28" t="s">
        <v>63</v>
      </c>
      <c r="L75" s="8"/>
      <c r="M75" s="8" t="s">
        <v>13</v>
      </c>
      <c r="N75" s="8"/>
      <c r="O75" s="8" t="s">
        <v>33</v>
      </c>
      <c r="P75" s="8"/>
      <c r="Q75" s="8"/>
      <c r="R75" s="8"/>
      <c r="S75" s="2"/>
      <c r="T75" s="2"/>
      <c r="U75" s="2" t="s">
        <v>15</v>
      </c>
      <c r="V75" s="2"/>
      <c r="W75" s="96" t="s">
        <v>31</v>
      </c>
      <c r="X75" s="96"/>
      <c r="Y75" s="96"/>
      <c r="Z75" s="96"/>
      <c r="AA75" s="96"/>
      <c r="AB75" s="96"/>
      <c r="AG75" s="2" t="s">
        <v>19</v>
      </c>
      <c r="AH75" s="2" t="s">
        <v>45</v>
      </c>
      <c r="AI75" s="2"/>
      <c r="AJ75" s="2"/>
      <c r="AK75" s="2"/>
      <c r="AL75" s="2"/>
      <c r="AM75" s="2"/>
      <c r="AN75" s="2"/>
      <c r="AO75" s="2"/>
      <c r="AP75" s="2"/>
      <c r="AQ75" s="2"/>
      <c r="AR75" s="96" t="s">
        <v>46</v>
      </c>
      <c r="AS75" s="96"/>
      <c r="AT75" s="96"/>
      <c r="AU75" s="96"/>
      <c r="AV75" s="96"/>
      <c r="AW75" s="96"/>
      <c r="AX75" s="96"/>
      <c r="AY75" s="96"/>
      <c r="AZ75" s="2"/>
      <c r="BA75" s="2"/>
      <c r="BB75" s="2"/>
      <c r="BC75" s="2"/>
      <c r="BD75" s="2"/>
      <c r="BE75" s="2"/>
      <c r="BF75" s="2"/>
      <c r="BG75" s="2"/>
      <c r="BM75" s="61"/>
      <c r="BN75" s="17"/>
      <c r="BP75" s="24" t="s">
        <v>56</v>
      </c>
      <c r="BQ75" s="24"/>
      <c r="BR75" s="24"/>
      <c r="BS75" s="172">
        <f>CA35</f>
        <v>0</v>
      </c>
      <c r="BT75" s="172"/>
      <c r="BU75" s="172"/>
      <c r="BV75" s="172"/>
      <c r="BW75" s="28" t="s">
        <v>63</v>
      </c>
      <c r="BX75" s="8"/>
      <c r="BY75" s="8" t="s">
        <v>13</v>
      </c>
      <c r="BZ75" s="8"/>
      <c r="CA75" s="8" t="s">
        <v>33</v>
      </c>
      <c r="CB75" s="8"/>
      <c r="CC75" s="8"/>
      <c r="CD75" s="8"/>
      <c r="CE75" s="2"/>
      <c r="CF75" s="2"/>
      <c r="CG75" s="2" t="s">
        <v>15</v>
      </c>
      <c r="CH75" s="2"/>
      <c r="CI75" s="96" t="s">
        <v>31</v>
      </c>
      <c r="CJ75" s="96"/>
      <c r="CK75" s="96"/>
      <c r="CL75" s="96"/>
      <c r="CM75" s="96"/>
      <c r="CN75" s="96"/>
      <c r="CS75" s="2" t="s">
        <v>19</v>
      </c>
      <c r="CT75" s="2" t="s">
        <v>45</v>
      </c>
      <c r="CU75" s="2"/>
      <c r="CV75" s="2"/>
      <c r="CW75" s="2"/>
      <c r="CX75" s="2"/>
      <c r="CY75" s="2"/>
      <c r="CZ75" s="2"/>
      <c r="DA75" s="2"/>
      <c r="DB75" s="2"/>
      <c r="DC75" s="2"/>
      <c r="DD75" s="96" t="s">
        <v>46</v>
      </c>
      <c r="DE75" s="96"/>
      <c r="DF75" s="96"/>
      <c r="DG75" s="96"/>
      <c r="DH75" s="96"/>
      <c r="DI75" s="96"/>
      <c r="DJ75" s="96"/>
      <c r="DK75" s="96"/>
      <c r="DL75" s="2"/>
      <c r="DM75" s="2"/>
      <c r="DN75" s="2"/>
      <c r="DO75" s="2"/>
      <c r="DP75" s="2"/>
      <c r="DQ75" s="2"/>
      <c r="DR75" s="2"/>
      <c r="DS75" s="2"/>
      <c r="FC75" s="2"/>
      <c r="FD75" s="2"/>
    </row>
    <row r="76" spans="3:162">
      <c r="D76" s="97">
        <f>IF(U35&gt;=1500,1500,U35)</f>
        <v>0</v>
      </c>
      <c r="E76" s="97"/>
      <c r="F76" s="97"/>
      <c r="G76" s="97"/>
      <c r="H76" s="97"/>
      <c r="I76" s="97"/>
      <c r="J76" s="97" t="s">
        <v>12</v>
      </c>
      <c r="K76" s="97"/>
      <c r="L76" s="8"/>
      <c r="M76" s="8" t="s">
        <v>13</v>
      </c>
      <c r="N76" s="8"/>
      <c r="O76" s="97">
        <f>Y35</f>
        <v>0</v>
      </c>
      <c r="P76" s="97"/>
      <c r="Q76" s="97"/>
      <c r="R76" s="97"/>
      <c r="S76" s="2" t="s">
        <v>14</v>
      </c>
      <c r="T76" s="2"/>
      <c r="U76" s="2" t="s">
        <v>15</v>
      </c>
      <c r="V76" s="2"/>
      <c r="W76" s="96">
        <f>ROUND(D76*O76,0)</f>
        <v>0</v>
      </c>
      <c r="X76" s="96"/>
      <c r="Y76" s="96"/>
      <c r="Z76" s="96"/>
      <c r="AA76" s="96"/>
      <c r="AB76" s="2" t="s">
        <v>12</v>
      </c>
      <c r="AH76" s="96">
        <v>3000</v>
      </c>
      <c r="AI76" s="96"/>
      <c r="AJ76" s="96"/>
      <c r="AK76" s="96"/>
      <c r="AL76" s="96"/>
      <c r="AM76" s="2" t="s">
        <v>12</v>
      </c>
      <c r="AN76" s="2" t="s">
        <v>21</v>
      </c>
      <c r="AO76" s="2" t="s">
        <v>14</v>
      </c>
      <c r="AP76" s="2"/>
      <c r="AQ76" s="2" t="s">
        <v>13</v>
      </c>
      <c r="AR76" s="2"/>
      <c r="AS76" s="2"/>
      <c r="AT76" s="182">
        <f>IF(AX69&gt;=BG69,AX69-BG69,0)</f>
        <v>0</v>
      </c>
      <c r="AU76" s="182"/>
      <c r="AV76" s="182"/>
      <c r="AW76" s="182"/>
      <c r="AX76" s="2" t="s">
        <v>14</v>
      </c>
      <c r="AY76" s="2"/>
      <c r="AZ76" s="2" t="s">
        <v>15</v>
      </c>
      <c r="BA76" s="2"/>
      <c r="BB76" s="96">
        <f>AH76*AT76</f>
        <v>0</v>
      </c>
      <c r="BC76" s="96"/>
      <c r="BD76" s="96"/>
      <c r="BE76" s="96"/>
      <c r="BF76" s="96"/>
      <c r="BG76" s="2" t="s">
        <v>12</v>
      </c>
      <c r="BM76" s="61"/>
      <c r="BN76" s="17"/>
      <c r="BP76" s="97">
        <f>IF(CG35&gt;=1500,1500,CG35)</f>
        <v>0</v>
      </c>
      <c r="BQ76" s="97"/>
      <c r="BR76" s="97"/>
      <c r="BS76" s="97"/>
      <c r="BT76" s="97"/>
      <c r="BU76" s="97"/>
      <c r="BV76" s="97" t="s">
        <v>12</v>
      </c>
      <c r="BW76" s="97"/>
      <c r="BX76" s="8"/>
      <c r="BY76" s="8" t="s">
        <v>13</v>
      </c>
      <c r="BZ76" s="8"/>
      <c r="CA76" s="97">
        <f>CK35</f>
        <v>0</v>
      </c>
      <c r="CB76" s="97"/>
      <c r="CC76" s="97"/>
      <c r="CD76" s="97"/>
      <c r="CE76" s="2" t="s">
        <v>14</v>
      </c>
      <c r="CF76" s="2"/>
      <c r="CG76" s="2" t="s">
        <v>15</v>
      </c>
      <c r="CH76" s="2"/>
      <c r="CI76" s="96">
        <f>ROUND(BP76*CA76,0)</f>
        <v>0</v>
      </c>
      <c r="CJ76" s="96"/>
      <c r="CK76" s="96"/>
      <c r="CL76" s="96"/>
      <c r="CM76" s="96"/>
      <c r="CN76" s="2" t="s">
        <v>12</v>
      </c>
      <c r="CT76" s="96">
        <v>3000</v>
      </c>
      <c r="CU76" s="96"/>
      <c r="CV76" s="96"/>
      <c r="CW76" s="96"/>
      <c r="CX76" s="96"/>
      <c r="CY76" s="2" t="s">
        <v>12</v>
      </c>
      <c r="CZ76" s="2" t="s">
        <v>21</v>
      </c>
      <c r="DA76" s="2" t="s">
        <v>14</v>
      </c>
      <c r="DB76" s="2"/>
      <c r="DC76" s="2" t="s">
        <v>13</v>
      </c>
      <c r="DD76" s="2"/>
      <c r="DE76" s="2"/>
      <c r="DF76" s="182">
        <f>IF(DJ69&gt;=DS69,DJ69-DS69,0)</f>
        <v>0</v>
      </c>
      <c r="DG76" s="182"/>
      <c r="DH76" s="182"/>
      <c r="DI76" s="182"/>
      <c r="DJ76" s="2" t="s">
        <v>14</v>
      </c>
      <c r="DK76" s="2"/>
      <c r="DL76" s="2" t="s">
        <v>15</v>
      </c>
      <c r="DM76" s="2"/>
      <c r="DN76" s="96">
        <f>CT76*DF76</f>
        <v>0</v>
      </c>
      <c r="DO76" s="96"/>
      <c r="DP76" s="96"/>
      <c r="DQ76" s="96"/>
      <c r="DR76" s="96"/>
      <c r="DS76" s="2" t="s">
        <v>12</v>
      </c>
      <c r="FC76" s="2"/>
      <c r="FD76" s="2"/>
    </row>
    <row r="77" spans="3:162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BM77" s="61"/>
      <c r="BN77" s="17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FC77" s="2"/>
      <c r="FD77" s="2"/>
    </row>
    <row r="78" spans="3:162" ht="19.5" thickBot="1">
      <c r="D78" s="24" t="s">
        <v>56</v>
      </c>
      <c r="E78" s="24"/>
      <c r="F78" s="24"/>
      <c r="G78" s="172">
        <f>O36</f>
        <v>0</v>
      </c>
      <c r="H78" s="172"/>
      <c r="I78" s="172"/>
      <c r="J78" s="172"/>
      <c r="K78" s="28" t="s">
        <v>63</v>
      </c>
      <c r="L78" s="8"/>
      <c r="M78" s="8" t="s">
        <v>13</v>
      </c>
      <c r="N78" s="8"/>
      <c r="O78" s="8" t="s">
        <v>33</v>
      </c>
      <c r="P78" s="8"/>
      <c r="Q78" s="8"/>
      <c r="R78" s="8"/>
      <c r="S78" s="2"/>
      <c r="T78" s="2"/>
      <c r="U78" s="2" t="s">
        <v>15</v>
      </c>
      <c r="V78" s="2"/>
      <c r="W78" s="96" t="s">
        <v>31</v>
      </c>
      <c r="X78" s="96"/>
      <c r="Y78" s="96"/>
      <c r="Z78" s="96"/>
      <c r="AA78" s="96"/>
      <c r="AB78" s="96"/>
      <c r="AG78" s="6" t="s">
        <v>25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83">
        <f>BB72+BB74+BB76</f>
        <v>0</v>
      </c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32" t="s">
        <v>47</v>
      </c>
      <c r="BH78" s="29"/>
      <c r="BM78" s="61"/>
      <c r="BN78" s="17"/>
      <c r="BP78" s="24" t="s">
        <v>56</v>
      </c>
      <c r="BQ78" s="24"/>
      <c r="BR78" s="24"/>
      <c r="BS78" s="172">
        <f>CA36</f>
        <v>0</v>
      </c>
      <c r="BT78" s="172"/>
      <c r="BU78" s="172"/>
      <c r="BV78" s="172"/>
      <c r="BW78" s="28" t="s">
        <v>63</v>
      </c>
      <c r="BX78" s="8"/>
      <c r="BY78" s="8" t="s">
        <v>13</v>
      </c>
      <c r="BZ78" s="8"/>
      <c r="CA78" s="8" t="s">
        <v>33</v>
      </c>
      <c r="CB78" s="8"/>
      <c r="CC78" s="8"/>
      <c r="CD78" s="8"/>
      <c r="CE78" s="2"/>
      <c r="CF78" s="2"/>
      <c r="CG78" s="2" t="s">
        <v>15</v>
      </c>
      <c r="CH78" s="2"/>
      <c r="CI78" s="96" t="s">
        <v>31</v>
      </c>
      <c r="CJ78" s="96"/>
      <c r="CK78" s="96"/>
      <c r="CL78" s="96"/>
      <c r="CM78" s="96"/>
      <c r="CN78" s="96"/>
      <c r="CS78" s="6" t="s">
        <v>25</v>
      </c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183">
        <f>DN72+DN74+DN76</f>
        <v>0</v>
      </c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32" t="s">
        <v>12</v>
      </c>
      <c r="DT78" s="29"/>
      <c r="FC78" s="2"/>
      <c r="FD78" s="2"/>
    </row>
    <row r="79" spans="3:162">
      <c r="D79" s="97">
        <f>IF(U36&gt;=1500,1500,U36)</f>
        <v>0</v>
      </c>
      <c r="E79" s="97"/>
      <c r="F79" s="97"/>
      <c r="G79" s="97"/>
      <c r="H79" s="97"/>
      <c r="I79" s="97"/>
      <c r="J79" s="97" t="s">
        <v>12</v>
      </c>
      <c r="K79" s="97"/>
      <c r="L79" s="8"/>
      <c r="M79" s="8" t="s">
        <v>13</v>
      </c>
      <c r="N79" s="8"/>
      <c r="O79" s="97">
        <f>Y36</f>
        <v>0</v>
      </c>
      <c r="P79" s="97"/>
      <c r="Q79" s="97"/>
      <c r="R79" s="97"/>
      <c r="S79" s="2" t="s">
        <v>14</v>
      </c>
      <c r="T79" s="2"/>
      <c r="U79" s="2" t="s">
        <v>15</v>
      </c>
      <c r="V79" s="2"/>
      <c r="W79" s="96">
        <f>ROUND(D79*O79,0)</f>
        <v>0</v>
      </c>
      <c r="X79" s="96"/>
      <c r="Y79" s="96"/>
      <c r="Z79" s="96"/>
      <c r="AA79" s="96"/>
      <c r="AB79" s="2" t="s">
        <v>12</v>
      </c>
      <c r="AG79" s="2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49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1"/>
      <c r="BH79" s="29"/>
      <c r="BM79" s="61"/>
      <c r="BN79" s="17"/>
      <c r="BP79" s="97">
        <f>IF(CG36&gt;=1500,1500,CG36)</f>
        <v>0</v>
      </c>
      <c r="BQ79" s="97"/>
      <c r="BR79" s="97"/>
      <c r="BS79" s="97"/>
      <c r="BT79" s="97"/>
      <c r="BU79" s="97"/>
      <c r="BV79" s="97" t="s">
        <v>12</v>
      </c>
      <c r="BW79" s="97"/>
      <c r="BX79" s="8"/>
      <c r="BY79" s="8" t="s">
        <v>13</v>
      </c>
      <c r="BZ79" s="8"/>
      <c r="CA79" s="97">
        <f>CK36</f>
        <v>0</v>
      </c>
      <c r="CB79" s="97"/>
      <c r="CC79" s="97"/>
      <c r="CD79" s="97"/>
      <c r="CE79" s="2" t="s">
        <v>14</v>
      </c>
      <c r="CF79" s="2"/>
      <c r="CG79" s="2" t="s">
        <v>15</v>
      </c>
      <c r="CH79" s="2"/>
      <c r="CI79" s="96">
        <f>ROUND(BP79*CA79,0)</f>
        <v>0</v>
      </c>
      <c r="CJ79" s="96"/>
      <c r="CK79" s="96"/>
      <c r="CL79" s="96"/>
      <c r="CM79" s="96"/>
      <c r="CN79" s="2" t="s">
        <v>12</v>
      </c>
      <c r="CS79" s="20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49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1"/>
      <c r="DT79" s="52"/>
      <c r="DU79" s="24"/>
      <c r="FC79" s="2"/>
      <c r="FD79" s="2"/>
    </row>
    <row r="80" spans="3:162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BM80" s="59"/>
      <c r="BN80" s="17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FC80" s="2"/>
    </row>
    <row r="81" spans="3:122">
      <c r="D81" s="24" t="s">
        <v>56</v>
      </c>
      <c r="E81" s="24"/>
      <c r="F81" s="24"/>
      <c r="G81" s="172">
        <f>O37</f>
        <v>0</v>
      </c>
      <c r="H81" s="172"/>
      <c r="I81" s="172"/>
      <c r="J81" s="172"/>
      <c r="K81" s="28" t="s">
        <v>63</v>
      </c>
      <c r="L81" s="8"/>
      <c r="M81" s="8" t="s">
        <v>13</v>
      </c>
      <c r="N81" s="8"/>
      <c r="O81" s="8" t="s">
        <v>33</v>
      </c>
      <c r="P81" s="8"/>
      <c r="Q81" s="8"/>
      <c r="R81" s="8"/>
      <c r="S81" s="2"/>
      <c r="T81" s="2"/>
      <c r="U81" s="2" t="s">
        <v>15</v>
      </c>
      <c r="V81" s="2"/>
      <c r="W81" s="96" t="s">
        <v>31</v>
      </c>
      <c r="X81" s="96"/>
      <c r="Y81" s="96"/>
      <c r="Z81" s="96"/>
      <c r="AA81" s="96"/>
      <c r="AB81" s="96"/>
      <c r="AG81" s="11">
        <v>2</v>
      </c>
      <c r="AH81" s="12" t="s">
        <v>53</v>
      </c>
      <c r="AI81" s="12"/>
      <c r="AJ81" s="12"/>
      <c r="AK81" s="12"/>
      <c r="AL81" s="12"/>
      <c r="AM81" s="1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M81" s="59"/>
      <c r="BN81" s="17"/>
      <c r="BP81" s="24" t="s">
        <v>56</v>
      </c>
      <c r="BQ81" s="24"/>
      <c r="BR81" s="24"/>
      <c r="BS81" s="172">
        <f>CA37</f>
        <v>0</v>
      </c>
      <c r="BT81" s="172"/>
      <c r="BU81" s="172"/>
      <c r="BV81" s="172"/>
      <c r="BW81" s="28" t="s">
        <v>63</v>
      </c>
      <c r="BX81" s="8"/>
      <c r="BY81" s="8" t="s">
        <v>13</v>
      </c>
      <c r="BZ81" s="8"/>
      <c r="CA81" s="8" t="s">
        <v>33</v>
      </c>
      <c r="CB81" s="8"/>
      <c r="CC81" s="8"/>
      <c r="CD81" s="8"/>
      <c r="CE81" s="2"/>
      <c r="CF81" s="2"/>
      <c r="CG81" s="2" t="s">
        <v>15</v>
      </c>
      <c r="CH81" s="2"/>
      <c r="CI81" s="96" t="s">
        <v>31</v>
      </c>
      <c r="CJ81" s="96"/>
      <c r="CK81" s="96"/>
      <c r="CL81" s="96"/>
      <c r="CM81" s="96"/>
      <c r="CN81" s="96"/>
      <c r="CS81" s="11">
        <v>2</v>
      </c>
      <c r="CT81" s="12" t="s">
        <v>53</v>
      </c>
      <c r="CU81" s="12"/>
      <c r="CV81" s="12"/>
      <c r="CW81" s="12"/>
      <c r="CX81" s="12"/>
      <c r="CY81" s="1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</row>
    <row r="82" spans="3:122">
      <c r="D82" s="97">
        <f>IF(U37&gt;=1500,1500,U37)</f>
        <v>0</v>
      </c>
      <c r="E82" s="97"/>
      <c r="F82" s="97"/>
      <c r="G82" s="97"/>
      <c r="H82" s="97"/>
      <c r="I82" s="97"/>
      <c r="J82" s="97" t="s">
        <v>12</v>
      </c>
      <c r="K82" s="97"/>
      <c r="L82" s="8"/>
      <c r="M82" s="8" t="s">
        <v>13</v>
      </c>
      <c r="N82" s="8"/>
      <c r="O82" s="97">
        <f>Y37</f>
        <v>0</v>
      </c>
      <c r="P82" s="97"/>
      <c r="Q82" s="97"/>
      <c r="R82" s="97"/>
      <c r="S82" s="2" t="s">
        <v>14</v>
      </c>
      <c r="T82" s="2"/>
      <c r="U82" s="2" t="s">
        <v>15</v>
      </c>
      <c r="V82" s="2"/>
      <c r="W82" s="96">
        <f>ROUND(D82*O82,0)</f>
        <v>0</v>
      </c>
      <c r="X82" s="96"/>
      <c r="Y82" s="96"/>
      <c r="Z82" s="96"/>
      <c r="AA82" s="96"/>
      <c r="AB82" s="2" t="s">
        <v>12</v>
      </c>
      <c r="AH82" t="s">
        <v>56</v>
      </c>
      <c r="AK82" s="181">
        <f>O41</f>
        <v>0</v>
      </c>
      <c r="AL82" s="181"/>
      <c r="AM82" s="181"/>
      <c r="AN82" s="181"/>
      <c r="AO82" s="25" t="s">
        <v>63</v>
      </c>
      <c r="AP82" s="2"/>
      <c r="AQ82" s="2" t="s">
        <v>13</v>
      </c>
      <c r="AR82" s="2"/>
      <c r="AS82" s="2" t="s">
        <v>33</v>
      </c>
      <c r="AT82" s="2"/>
      <c r="AU82" s="2"/>
      <c r="AV82" s="2"/>
      <c r="AW82" s="2"/>
      <c r="AX82" s="2"/>
      <c r="AY82" s="2" t="s">
        <v>15</v>
      </c>
      <c r="AZ82" s="2"/>
      <c r="BA82" s="96" t="s">
        <v>30</v>
      </c>
      <c r="BB82" s="96"/>
      <c r="BC82" s="96"/>
      <c r="BD82" s="96"/>
      <c r="BE82" s="96"/>
      <c r="BF82" s="96"/>
      <c r="BM82" s="59"/>
      <c r="BN82" s="17"/>
      <c r="BP82" s="97">
        <f>IF(CG37&gt;=1500,1500,CG37)</f>
        <v>0</v>
      </c>
      <c r="BQ82" s="97"/>
      <c r="BR82" s="97"/>
      <c r="BS82" s="97"/>
      <c r="BT82" s="97"/>
      <c r="BU82" s="97"/>
      <c r="BV82" s="97" t="s">
        <v>12</v>
      </c>
      <c r="BW82" s="97"/>
      <c r="BX82" s="8"/>
      <c r="BY82" s="8" t="s">
        <v>13</v>
      </c>
      <c r="BZ82" s="8"/>
      <c r="CA82" s="97">
        <f>CK37</f>
        <v>0</v>
      </c>
      <c r="CB82" s="97"/>
      <c r="CC82" s="97"/>
      <c r="CD82" s="97"/>
      <c r="CE82" s="2" t="s">
        <v>14</v>
      </c>
      <c r="CF82" s="2"/>
      <c r="CG82" s="2" t="s">
        <v>15</v>
      </c>
      <c r="CH82" s="2"/>
      <c r="CI82" s="96">
        <f>ROUND(BP82*CA82,0)</f>
        <v>0</v>
      </c>
      <c r="CJ82" s="96"/>
      <c r="CK82" s="96"/>
      <c r="CL82" s="96"/>
      <c r="CM82" s="96"/>
      <c r="CN82" s="2" t="s">
        <v>12</v>
      </c>
      <c r="CT82" t="s">
        <v>56</v>
      </c>
      <c r="CW82" s="181">
        <f>CA41</f>
        <v>0</v>
      </c>
      <c r="CX82" s="181"/>
      <c r="CY82" s="181"/>
      <c r="CZ82" s="181"/>
      <c r="DA82" s="25" t="s">
        <v>63</v>
      </c>
      <c r="DB82" s="2"/>
      <c r="DC82" s="2" t="s">
        <v>13</v>
      </c>
      <c r="DD82" s="2"/>
      <c r="DE82" s="2" t="s">
        <v>33</v>
      </c>
      <c r="DF82" s="2"/>
      <c r="DG82" s="2"/>
      <c r="DH82" s="2"/>
      <c r="DI82" s="2"/>
      <c r="DJ82" s="2"/>
      <c r="DK82" s="2" t="s">
        <v>15</v>
      </c>
      <c r="DL82" s="2"/>
      <c r="DM82" s="96" t="s">
        <v>30</v>
      </c>
      <c r="DN82" s="96"/>
      <c r="DO82" s="96"/>
      <c r="DP82" s="96"/>
      <c r="DQ82" s="96"/>
      <c r="DR82" s="96"/>
    </row>
    <row r="83" spans="3:122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AH83" s="97">
        <f>U41</f>
        <v>0</v>
      </c>
      <c r="AI83" s="97"/>
      <c r="AJ83" s="97"/>
      <c r="AK83" s="97"/>
      <c r="AL83" s="97"/>
      <c r="AM83" s="97"/>
      <c r="AN83" s="97" t="s">
        <v>12</v>
      </c>
      <c r="AO83" s="97"/>
      <c r="AP83" s="8"/>
      <c r="AQ83" s="8" t="s">
        <v>13</v>
      </c>
      <c r="AR83" s="8"/>
      <c r="AS83" s="97">
        <f>Y41</f>
        <v>0</v>
      </c>
      <c r="AT83" s="97"/>
      <c r="AU83" s="97"/>
      <c r="AV83" s="97"/>
      <c r="AW83" s="2" t="s">
        <v>14</v>
      </c>
      <c r="AX83" s="2"/>
      <c r="AY83" s="2" t="s">
        <v>15</v>
      </c>
      <c r="AZ83" s="2"/>
      <c r="BA83" s="96">
        <f>ROUND(AH83*AS83,0)</f>
        <v>0</v>
      </c>
      <c r="BB83" s="96"/>
      <c r="BC83" s="96"/>
      <c r="BD83" s="96"/>
      <c r="BE83" s="96"/>
      <c r="BF83" s="2" t="s">
        <v>12</v>
      </c>
      <c r="BM83" s="59"/>
      <c r="BN83" s="17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T83" s="97">
        <f>CG41</f>
        <v>0</v>
      </c>
      <c r="CU83" s="97"/>
      <c r="CV83" s="97"/>
      <c r="CW83" s="97"/>
      <c r="CX83" s="97"/>
      <c r="CY83" s="97"/>
      <c r="CZ83" s="97" t="s">
        <v>12</v>
      </c>
      <c r="DA83" s="97"/>
      <c r="DB83" s="8"/>
      <c r="DC83" s="8" t="s">
        <v>13</v>
      </c>
      <c r="DD83" s="8"/>
      <c r="DE83" s="97">
        <f>CK41</f>
        <v>0</v>
      </c>
      <c r="DF83" s="97"/>
      <c r="DG83" s="97"/>
      <c r="DH83" s="97"/>
      <c r="DI83" s="2" t="s">
        <v>14</v>
      </c>
      <c r="DJ83" s="2"/>
      <c r="DK83" s="2" t="s">
        <v>15</v>
      </c>
      <c r="DL83" s="2"/>
      <c r="DM83" s="96">
        <f>ROUND(CT83*DE83,0)</f>
        <v>0</v>
      </c>
      <c r="DN83" s="96"/>
      <c r="DO83" s="96"/>
      <c r="DP83" s="96"/>
      <c r="DQ83" s="96"/>
      <c r="DR83" s="2" t="s">
        <v>12</v>
      </c>
    </row>
    <row r="84" spans="3:122">
      <c r="D84" s="24" t="s">
        <v>56</v>
      </c>
      <c r="E84" s="24"/>
      <c r="F84" s="24"/>
      <c r="G84" s="172">
        <f>O38</f>
        <v>0</v>
      </c>
      <c r="H84" s="172"/>
      <c r="I84" s="172"/>
      <c r="J84" s="172"/>
      <c r="K84" s="28" t="s">
        <v>63</v>
      </c>
      <c r="L84" s="8"/>
      <c r="M84" s="8" t="s">
        <v>13</v>
      </c>
      <c r="N84" s="8"/>
      <c r="O84" s="8" t="s">
        <v>33</v>
      </c>
      <c r="P84" s="8"/>
      <c r="Q84" s="8"/>
      <c r="R84" s="8"/>
      <c r="S84" s="2"/>
      <c r="T84" s="2"/>
      <c r="U84" s="2" t="s">
        <v>15</v>
      </c>
      <c r="V84" s="2"/>
      <c r="W84" s="96" t="s">
        <v>31</v>
      </c>
      <c r="X84" s="96"/>
      <c r="Y84" s="96"/>
      <c r="Z84" s="96"/>
      <c r="AA84" s="96"/>
      <c r="AB84" s="96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2"/>
      <c r="AX84" s="2"/>
      <c r="AY84" s="2"/>
      <c r="AZ84" s="2"/>
      <c r="BA84" s="2"/>
      <c r="BB84" s="2"/>
      <c r="BC84" s="2"/>
      <c r="BD84" s="2"/>
      <c r="BE84" s="2"/>
      <c r="BF84" s="2"/>
      <c r="BM84" s="59"/>
      <c r="BN84" s="17"/>
      <c r="BP84" s="24" t="s">
        <v>56</v>
      </c>
      <c r="BQ84" s="24"/>
      <c r="BR84" s="24"/>
      <c r="BS84" s="172">
        <f>CA38</f>
        <v>0</v>
      </c>
      <c r="BT84" s="172"/>
      <c r="BU84" s="172"/>
      <c r="BV84" s="172"/>
      <c r="BW84" s="28" t="s">
        <v>63</v>
      </c>
      <c r="BX84" s="8"/>
      <c r="BY84" s="8" t="s">
        <v>13</v>
      </c>
      <c r="BZ84" s="8"/>
      <c r="CA84" s="8" t="s">
        <v>33</v>
      </c>
      <c r="CB84" s="8"/>
      <c r="CC84" s="8"/>
      <c r="CD84" s="8"/>
      <c r="CE84" s="2"/>
      <c r="CF84" s="2"/>
      <c r="CG84" s="2" t="s">
        <v>15</v>
      </c>
      <c r="CH84" s="2"/>
      <c r="CI84" s="96" t="s">
        <v>31</v>
      </c>
      <c r="CJ84" s="96"/>
      <c r="CK84" s="96"/>
      <c r="CL84" s="96"/>
      <c r="CM84" s="96"/>
      <c r="CN84" s="96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2"/>
      <c r="DJ84" s="2"/>
      <c r="DK84" s="2"/>
      <c r="DL84" s="2"/>
      <c r="DM84" s="2"/>
      <c r="DN84" s="2"/>
      <c r="DO84" s="2"/>
      <c r="DP84" s="2"/>
      <c r="DQ84" s="2"/>
      <c r="DR84" s="2"/>
    </row>
    <row r="85" spans="3:122">
      <c r="D85" s="97">
        <f>IF(U38&gt;=1500,1500,U38)</f>
        <v>0</v>
      </c>
      <c r="E85" s="97"/>
      <c r="F85" s="97"/>
      <c r="G85" s="97"/>
      <c r="H85" s="97"/>
      <c r="I85" s="97"/>
      <c r="J85" s="97" t="s">
        <v>12</v>
      </c>
      <c r="K85" s="97"/>
      <c r="L85" s="8"/>
      <c r="M85" s="8" t="s">
        <v>13</v>
      </c>
      <c r="N85" s="8"/>
      <c r="O85" s="97">
        <f>Y38</f>
        <v>0</v>
      </c>
      <c r="P85" s="97"/>
      <c r="Q85" s="97"/>
      <c r="R85" s="97"/>
      <c r="S85" s="2" t="s">
        <v>14</v>
      </c>
      <c r="T85" s="2"/>
      <c r="U85" s="2" t="s">
        <v>15</v>
      </c>
      <c r="V85" s="2"/>
      <c r="W85" s="96">
        <f>ROUND(D85*O85,0)</f>
        <v>0</v>
      </c>
      <c r="X85" s="96"/>
      <c r="Y85" s="96"/>
      <c r="Z85" s="96"/>
      <c r="AA85" s="96"/>
      <c r="AB85" s="2" t="s">
        <v>12</v>
      </c>
      <c r="AH85" s="24" t="s">
        <v>56</v>
      </c>
      <c r="AI85" s="24"/>
      <c r="AJ85" s="24"/>
      <c r="AK85" s="172">
        <f>O42</f>
        <v>0</v>
      </c>
      <c r="AL85" s="172"/>
      <c r="AM85" s="172"/>
      <c r="AN85" s="172"/>
      <c r="AO85" s="28" t="s">
        <v>63</v>
      </c>
      <c r="AP85" s="8"/>
      <c r="AQ85" s="8" t="s">
        <v>13</v>
      </c>
      <c r="AR85" s="8"/>
      <c r="AS85" s="8" t="s">
        <v>33</v>
      </c>
      <c r="AT85" s="8"/>
      <c r="AU85" s="8"/>
      <c r="AV85" s="8"/>
      <c r="AW85" s="2"/>
      <c r="AX85" s="2"/>
      <c r="AY85" s="2" t="s">
        <v>15</v>
      </c>
      <c r="AZ85" s="2"/>
      <c r="BA85" s="96" t="s">
        <v>31</v>
      </c>
      <c r="BB85" s="96"/>
      <c r="BC85" s="96"/>
      <c r="BD85" s="96"/>
      <c r="BE85" s="96"/>
      <c r="BF85" s="96"/>
      <c r="BM85" s="59"/>
      <c r="BN85" s="17"/>
      <c r="BP85" s="97">
        <f>IF(CG38&gt;=1500,1500,CG38)</f>
        <v>0</v>
      </c>
      <c r="BQ85" s="97"/>
      <c r="BR85" s="97"/>
      <c r="BS85" s="97"/>
      <c r="BT85" s="97"/>
      <c r="BU85" s="97"/>
      <c r="BV85" s="97" t="s">
        <v>12</v>
      </c>
      <c r="BW85" s="97"/>
      <c r="BX85" s="8"/>
      <c r="BY85" s="8" t="s">
        <v>13</v>
      </c>
      <c r="BZ85" s="8"/>
      <c r="CA85" s="97">
        <f>CK38</f>
        <v>0</v>
      </c>
      <c r="CB85" s="97"/>
      <c r="CC85" s="97"/>
      <c r="CD85" s="97"/>
      <c r="CE85" s="2" t="s">
        <v>14</v>
      </c>
      <c r="CF85" s="2"/>
      <c r="CG85" s="2" t="s">
        <v>15</v>
      </c>
      <c r="CH85" s="2"/>
      <c r="CI85" s="96">
        <f>ROUND(BP85*CA85,0)</f>
        <v>0</v>
      </c>
      <c r="CJ85" s="96"/>
      <c r="CK85" s="96"/>
      <c r="CL85" s="96"/>
      <c r="CM85" s="96"/>
      <c r="CN85" s="2" t="s">
        <v>12</v>
      </c>
      <c r="CT85" s="24" t="s">
        <v>56</v>
      </c>
      <c r="CU85" s="24"/>
      <c r="CV85" s="24"/>
      <c r="CW85" s="172">
        <f>CA42</f>
        <v>0</v>
      </c>
      <c r="CX85" s="172"/>
      <c r="CY85" s="172"/>
      <c r="CZ85" s="172"/>
      <c r="DA85" s="28" t="s">
        <v>63</v>
      </c>
      <c r="DB85" s="8"/>
      <c r="DC85" s="8" t="s">
        <v>13</v>
      </c>
      <c r="DD85" s="8"/>
      <c r="DE85" s="8" t="s">
        <v>33</v>
      </c>
      <c r="DF85" s="8"/>
      <c r="DG85" s="8"/>
      <c r="DH85" s="8"/>
      <c r="DI85" s="2"/>
      <c r="DJ85" s="2"/>
      <c r="DK85" s="2" t="s">
        <v>15</v>
      </c>
      <c r="DL85" s="2"/>
      <c r="DM85" s="96" t="s">
        <v>31</v>
      </c>
      <c r="DN85" s="96"/>
      <c r="DO85" s="96"/>
      <c r="DP85" s="96"/>
      <c r="DQ85" s="96"/>
      <c r="DR85" s="96"/>
    </row>
    <row r="86" spans="3:122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AH86" s="97">
        <f>U42</f>
        <v>0</v>
      </c>
      <c r="AI86" s="97"/>
      <c r="AJ86" s="97"/>
      <c r="AK86" s="97"/>
      <c r="AL86" s="97"/>
      <c r="AM86" s="97"/>
      <c r="AN86" s="97" t="s">
        <v>12</v>
      </c>
      <c r="AO86" s="97"/>
      <c r="AP86" s="8"/>
      <c r="AQ86" s="8" t="s">
        <v>13</v>
      </c>
      <c r="AR86" s="8"/>
      <c r="AS86" s="97">
        <f>Y42</f>
        <v>0</v>
      </c>
      <c r="AT86" s="97"/>
      <c r="AU86" s="97"/>
      <c r="AV86" s="97"/>
      <c r="AW86" s="2" t="s">
        <v>14</v>
      </c>
      <c r="AX86" s="2"/>
      <c r="AY86" s="2" t="s">
        <v>15</v>
      </c>
      <c r="AZ86" s="2"/>
      <c r="BA86" s="96">
        <f>ROUND(AH86*AS86,0)</f>
        <v>0</v>
      </c>
      <c r="BB86" s="96"/>
      <c r="BC86" s="96"/>
      <c r="BD86" s="96"/>
      <c r="BE86" s="96"/>
      <c r="BF86" s="2" t="s">
        <v>12</v>
      </c>
      <c r="BM86" s="59"/>
      <c r="BN86" s="17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T86" s="97">
        <f>CG42</f>
        <v>0</v>
      </c>
      <c r="CU86" s="97"/>
      <c r="CV86" s="97"/>
      <c r="CW86" s="97"/>
      <c r="CX86" s="97"/>
      <c r="CY86" s="97"/>
      <c r="CZ86" s="97" t="s">
        <v>12</v>
      </c>
      <c r="DA86" s="97"/>
      <c r="DB86" s="8"/>
      <c r="DC86" s="8" t="s">
        <v>13</v>
      </c>
      <c r="DD86" s="8"/>
      <c r="DE86" s="97">
        <f>CK42</f>
        <v>0</v>
      </c>
      <c r="DF86" s="97"/>
      <c r="DG86" s="97"/>
      <c r="DH86" s="97"/>
      <c r="DI86" s="2" t="s">
        <v>14</v>
      </c>
      <c r="DJ86" s="2"/>
      <c r="DK86" s="2" t="s">
        <v>15</v>
      </c>
      <c r="DL86" s="2"/>
      <c r="DM86" s="96">
        <f>ROUND(CT86*DE86,0)</f>
        <v>0</v>
      </c>
      <c r="DN86" s="96"/>
      <c r="DO86" s="96"/>
      <c r="DP86" s="96"/>
      <c r="DQ86" s="96"/>
      <c r="DR86" s="2" t="s">
        <v>12</v>
      </c>
    </row>
    <row r="87" spans="3:122">
      <c r="D87" s="24" t="s">
        <v>56</v>
      </c>
      <c r="E87" s="24"/>
      <c r="F87" s="24"/>
      <c r="G87" s="172">
        <f>O39</f>
        <v>0</v>
      </c>
      <c r="H87" s="172"/>
      <c r="I87" s="172"/>
      <c r="J87" s="172"/>
      <c r="K87" s="28" t="s">
        <v>63</v>
      </c>
      <c r="L87" s="8"/>
      <c r="M87" s="8" t="s">
        <v>13</v>
      </c>
      <c r="N87" s="8"/>
      <c r="O87" s="8" t="s">
        <v>33</v>
      </c>
      <c r="P87" s="8"/>
      <c r="Q87" s="8"/>
      <c r="R87" s="8"/>
      <c r="S87" s="2"/>
      <c r="T87" s="2"/>
      <c r="U87" s="2" t="s">
        <v>15</v>
      </c>
      <c r="V87" s="2"/>
      <c r="W87" s="96" t="s">
        <v>31</v>
      </c>
      <c r="X87" s="96"/>
      <c r="Y87" s="96"/>
      <c r="Z87" s="96"/>
      <c r="AA87" s="96"/>
      <c r="AB87" s="96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2"/>
      <c r="AX87" s="2"/>
      <c r="AY87" s="2"/>
      <c r="AZ87" s="2"/>
      <c r="BA87" s="2"/>
      <c r="BB87" s="2"/>
      <c r="BC87" s="2"/>
      <c r="BD87" s="2"/>
      <c r="BE87" s="2"/>
      <c r="BF87" s="2"/>
      <c r="BM87" s="59"/>
      <c r="BN87" s="17"/>
      <c r="BP87" s="24" t="s">
        <v>56</v>
      </c>
      <c r="BQ87" s="24"/>
      <c r="BR87" s="24"/>
      <c r="BS87" s="172">
        <f>CA39</f>
        <v>0</v>
      </c>
      <c r="BT87" s="172"/>
      <c r="BU87" s="172"/>
      <c r="BV87" s="172"/>
      <c r="BW87" s="28" t="s">
        <v>63</v>
      </c>
      <c r="BX87" s="8"/>
      <c r="BY87" s="8" t="s">
        <v>13</v>
      </c>
      <c r="BZ87" s="8"/>
      <c r="CA87" s="8" t="s">
        <v>33</v>
      </c>
      <c r="CB87" s="8"/>
      <c r="CC87" s="8"/>
      <c r="CD87" s="8"/>
      <c r="CE87" s="2"/>
      <c r="CF87" s="2"/>
      <c r="CG87" s="2" t="s">
        <v>15</v>
      </c>
      <c r="CH87" s="2"/>
      <c r="CI87" s="96" t="s">
        <v>31</v>
      </c>
      <c r="CJ87" s="96"/>
      <c r="CK87" s="96"/>
      <c r="CL87" s="96"/>
      <c r="CM87" s="96"/>
      <c r="CN87" s="96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2"/>
      <c r="DJ87" s="2"/>
      <c r="DK87" s="2"/>
      <c r="DL87" s="2"/>
      <c r="DM87" s="2"/>
      <c r="DN87" s="2"/>
      <c r="DO87" s="2"/>
      <c r="DP87" s="2"/>
      <c r="DQ87" s="2"/>
      <c r="DR87" s="2"/>
    </row>
    <row r="88" spans="3:122">
      <c r="D88" s="97">
        <f>IF(U39&gt;=1500,1500,U39)</f>
        <v>0</v>
      </c>
      <c r="E88" s="97"/>
      <c r="F88" s="97"/>
      <c r="G88" s="97"/>
      <c r="H88" s="97"/>
      <c r="I88" s="97"/>
      <c r="J88" s="97" t="s">
        <v>12</v>
      </c>
      <c r="K88" s="97"/>
      <c r="L88" s="8"/>
      <c r="M88" s="8" t="s">
        <v>13</v>
      </c>
      <c r="N88" s="8"/>
      <c r="O88" s="97">
        <f>Y39</f>
        <v>0</v>
      </c>
      <c r="P88" s="97"/>
      <c r="Q88" s="97"/>
      <c r="R88" s="97"/>
      <c r="S88" s="2" t="s">
        <v>14</v>
      </c>
      <c r="T88" s="2"/>
      <c r="U88" s="2" t="s">
        <v>15</v>
      </c>
      <c r="V88" s="2"/>
      <c r="W88" s="96">
        <f>ROUND(D88*O88,0)</f>
        <v>0</v>
      </c>
      <c r="X88" s="96"/>
      <c r="Y88" s="96"/>
      <c r="Z88" s="96"/>
      <c r="AA88" s="96"/>
      <c r="AB88" s="2" t="s">
        <v>12</v>
      </c>
      <c r="AH88" s="24" t="s">
        <v>56</v>
      </c>
      <c r="AI88" s="24"/>
      <c r="AJ88" s="24"/>
      <c r="AK88" s="172">
        <f>O43</f>
        <v>0</v>
      </c>
      <c r="AL88" s="172"/>
      <c r="AM88" s="172"/>
      <c r="AN88" s="172"/>
      <c r="AO88" s="28" t="s">
        <v>63</v>
      </c>
      <c r="AP88" s="8"/>
      <c r="AQ88" s="8" t="s">
        <v>13</v>
      </c>
      <c r="AR88" s="8"/>
      <c r="AS88" s="8" t="s">
        <v>33</v>
      </c>
      <c r="AT88" s="8"/>
      <c r="AU88" s="8"/>
      <c r="AV88" s="8"/>
      <c r="AW88" s="2"/>
      <c r="AX88" s="2"/>
      <c r="AY88" s="2" t="s">
        <v>15</v>
      </c>
      <c r="AZ88" s="2"/>
      <c r="BA88" s="96" t="s">
        <v>31</v>
      </c>
      <c r="BB88" s="96"/>
      <c r="BC88" s="96"/>
      <c r="BD88" s="96"/>
      <c r="BE88" s="96"/>
      <c r="BF88" s="96"/>
      <c r="BM88" s="59"/>
      <c r="BN88" s="17"/>
      <c r="BP88" s="97">
        <f>IF(CG39&gt;=1500,1500,CG39)</f>
        <v>0</v>
      </c>
      <c r="BQ88" s="97"/>
      <c r="BR88" s="97"/>
      <c r="BS88" s="97"/>
      <c r="BT88" s="97"/>
      <c r="BU88" s="97"/>
      <c r="BV88" s="97" t="s">
        <v>12</v>
      </c>
      <c r="BW88" s="97"/>
      <c r="BX88" s="8"/>
      <c r="BY88" s="8" t="s">
        <v>13</v>
      </c>
      <c r="BZ88" s="8"/>
      <c r="CA88" s="97">
        <f>CK39</f>
        <v>0</v>
      </c>
      <c r="CB88" s="97"/>
      <c r="CC88" s="97"/>
      <c r="CD88" s="97"/>
      <c r="CE88" s="2" t="s">
        <v>14</v>
      </c>
      <c r="CF88" s="2"/>
      <c r="CG88" s="2" t="s">
        <v>15</v>
      </c>
      <c r="CH88" s="2"/>
      <c r="CI88" s="96">
        <f>ROUND(BP88*CA88,0)</f>
        <v>0</v>
      </c>
      <c r="CJ88" s="96"/>
      <c r="CK88" s="96"/>
      <c r="CL88" s="96"/>
      <c r="CM88" s="96"/>
      <c r="CN88" s="2" t="s">
        <v>12</v>
      </c>
      <c r="CT88" s="24" t="s">
        <v>56</v>
      </c>
      <c r="CU88" s="24"/>
      <c r="CV88" s="24"/>
      <c r="CW88" s="172">
        <f>CA43</f>
        <v>0</v>
      </c>
      <c r="CX88" s="172"/>
      <c r="CY88" s="172"/>
      <c r="CZ88" s="172"/>
      <c r="DA88" s="28" t="s">
        <v>63</v>
      </c>
      <c r="DB88" s="8"/>
      <c r="DC88" s="8" t="s">
        <v>13</v>
      </c>
      <c r="DD88" s="8"/>
      <c r="DE88" s="8" t="s">
        <v>33</v>
      </c>
      <c r="DF88" s="8"/>
      <c r="DG88" s="8"/>
      <c r="DH88" s="8"/>
      <c r="DI88" s="2"/>
      <c r="DJ88" s="2"/>
      <c r="DK88" s="2" t="s">
        <v>15</v>
      </c>
      <c r="DL88" s="2"/>
      <c r="DM88" s="96" t="s">
        <v>31</v>
      </c>
      <c r="DN88" s="96"/>
      <c r="DO88" s="96"/>
      <c r="DP88" s="96"/>
      <c r="DQ88" s="96"/>
      <c r="DR88" s="96"/>
    </row>
    <row r="89" spans="3:122">
      <c r="AH89" s="97">
        <f>U43</f>
        <v>0</v>
      </c>
      <c r="AI89" s="97"/>
      <c r="AJ89" s="97"/>
      <c r="AK89" s="97"/>
      <c r="AL89" s="97"/>
      <c r="AM89" s="97"/>
      <c r="AN89" s="97" t="s">
        <v>12</v>
      </c>
      <c r="AO89" s="97"/>
      <c r="AP89" s="8"/>
      <c r="AQ89" s="8" t="s">
        <v>13</v>
      </c>
      <c r="AR89" s="8"/>
      <c r="AS89" s="97">
        <f>Y43</f>
        <v>0</v>
      </c>
      <c r="AT89" s="97"/>
      <c r="AU89" s="97"/>
      <c r="AV89" s="97"/>
      <c r="AW89" s="2" t="s">
        <v>14</v>
      </c>
      <c r="AX89" s="2"/>
      <c r="AY89" s="2" t="s">
        <v>15</v>
      </c>
      <c r="AZ89" s="2"/>
      <c r="BA89" s="96">
        <f>ROUND(AH89*AS89,0)</f>
        <v>0</v>
      </c>
      <c r="BB89" s="96"/>
      <c r="BC89" s="96"/>
      <c r="BD89" s="96"/>
      <c r="BE89" s="96"/>
      <c r="BF89" s="2" t="s">
        <v>12</v>
      </c>
      <c r="BM89" s="59"/>
      <c r="BN89" s="17"/>
      <c r="CT89" s="97">
        <f>CG43</f>
        <v>0</v>
      </c>
      <c r="CU89" s="97"/>
      <c r="CV89" s="97"/>
      <c r="CW89" s="97"/>
      <c r="CX89" s="97"/>
      <c r="CY89" s="97"/>
      <c r="CZ89" s="97" t="s">
        <v>12</v>
      </c>
      <c r="DA89" s="97"/>
      <c r="DB89" s="8"/>
      <c r="DC89" s="8" t="s">
        <v>13</v>
      </c>
      <c r="DD89" s="8"/>
      <c r="DE89" s="97">
        <f>CK43</f>
        <v>0</v>
      </c>
      <c r="DF89" s="97"/>
      <c r="DG89" s="97"/>
      <c r="DH89" s="97"/>
      <c r="DI89" s="2" t="s">
        <v>14</v>
      </c>
      <c r="DJ89" s="2"/>
      <c r="DK89" s="2" t="s">
        <v>15</v>
      </c>
      <c r="DL89" s="2"/>
      <c r="DM89" s="96">
        <f>ROUND(CT89*DE89,0)</f>
        <v>0</v>
      </c>
      <c r="DN89" s="96"/>
      <c r="DO89" s="96"/>
      <c r="DP89" s="96"/>
      <c r="DQ89" s="96"/>
      <c r="DR89" s="2" t="s">
        <v>12</v>
      </c>
    </row>
    <row r="90" spans="3:122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2"/>
      <c r="AX90" s="2"/>
      <c r="AY90" s="2"/>
      <c r="AZ90" s="2"/>
      <c r="BA90" s="2"/>
      <c r="BB90" s="2"/>
      <c r="BC90" s="2"/>
      <c r="BD90" s="2"/>
      <c r="BE90" s="2"/>
      <c r="BF90" s="2"/>
      <c r="BM90" s="59"/>
      <c r="BN90" s="17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2"/>
      <c r="DJ90" s="2"/>
      <c r="DK90" s="2"/>
      <c r="DL90" s="2"/>
      <c r="DM90" s="2"/>
      <c r="DN90" s="2"/>
      <c r="DO90" s="2"/>
      <c r="DP90" s="2"/>
      <c r="DQ90" s="2"/>
      <c r="DR90" s="2"/>
    </row>
    <row r="91" spans="3:122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H91" s="24" t="s">
        <v>56</v>
      </c>
      <c r="AI91" s="24"/>
      <c r="AJ91" s="24"/>
      <c r="AK91" s="172">
        <f>O44</f>
        <v>0</v>
      </c>
      <c r="AL91" s="172"/>
      <c r="AM91" s="172"/>
      <c r="AN91" s="172"/>
      <c r="AO91" s="28" t="s">
        <v>63</v>
      </c>
      <c r="AP91" s="8"/>
      <c r="AQ91" s="8" t="s">
        <v>13</v>
      </c>
      <c r="AR91" s="8"/>
      <c r="AS91" s="8" t="s">
        <v>33</v>
      </c>
      <c r="AT91" s="8"/>
      <c r="AU91" s="8"/>
      <c r="AV91" s="8"/>
      <c r="AW91" s="2"/>
      <c r="AX91" s="2"/>
      <c r="AY91" s="2" t="s">
        <v>15</v>
      </c>
      <c r="AZ91" s="2"/>
      <c r="BA91" s="96" t="s">
        <v>31</v>
      </c>
      <c r="BB91" s="96"/>
      <c r="BC91" s="96"/>
      <c r="BD91" s="96"/>
      <c r="BE91" s="96"/>
      <c r="BF91" s="96"/>
      <c r="BM91" s="59"/>
      <c r="BN91" s="17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T91" s="24" t="s">
        <v>56</v>
      </c>
      <c r="CU91" s="24"/>
      <c r="CV91" s="24"/>
      <c r="CW91" s="172">
        <f>CA44</f>
        <v>0</v>
      </c>
      <c r="CX91" s="172"/>
      <c r="CY91" s="172"/>
      <c r="CZ91" s="172"/>
      <c r="DA91" s="28" t="s">
        <v>63</v>
      </c>
      <c r="DB91" s="8"/>
      <c r="DC91" s="8" t="s">
        <v>13</v>
      </c>
      <c r="DD91" s="8"/>
      <c r="DE91" s="8" t="s">
        <v>33</v>
      </c>
      <c r="DF91" s="8"/>
      <c r="DG91" s="8"/>
      <c r="DH91" s="8"/>
      <c r="DI91" s="2"/>
      <c r="DJ91" s="2"/>
      <c r="DK91" s="2" t="s">
        <v>15</v>
      </c>
      <c r="DL91" s="2"/>
      <c r="DM91" s="96" t="s">
        <v>31</v>
      </c>
      <c r="DN91" s="96"/>
      <c r="DO91" s="96"/>
      <c r="DP91" s="96"/>
      <c r="DQ91" s="96"/>
      <c r="DR91" s="96"/>
    </row>
    <row r="92" spans="3:122" ht="19.5" thickBot="1">
      <c r="D92" s="173" t="s">
        <v>26</v>
      </c>
      <c r="E92" s="173"/>
      <c r="F92" s="173"/>
      <c r="G92" s="173"/>
      <c r="H92" s="173"/>
      <c r="I92" s="6"/>
      <c r="J92" s="6"/>
      <c r="K92" s="174">
        <f>W67+W70+W73+W76+W79+W82+W85+W88</f>
        <v>0</v>
      </c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6" t="s">
        <v>12</v>
      </c>
      <c r="AH92" s="97">
        <f>U44</f>
        <v>0</v>
      </c>
      <c r="AI92" s="97"/>
      <c r="AJ92" s="97"/>
      <c r="AK92" s="97"/>
      <c r="AL92" s="97"/>
      <c r="AM92" s="97"/>
      <c r="AN92" s="97" t="s">
        <v>12</v>
      </c>
      <c r="AO92" s="97"/>
      <c r="AP92" s="8"/>
      <c r="AQ92" s="8" t="s">
        <v>13</v>
      </c>
      <c r="AR92" s="8"/>
      <c r="AS92" s="97">
        <f>Y44</f>
        <v>0</v>
      </c>
      <c r="AT92" s="97"/>
      <c r="AU92" s="97"/>
      <c r="AV92" s="97"/>
      <c r="AW92" s="2" t="s">
        <v>14</v>
      </c>
      <c r="AX92" s="2"/>
      <c r="AY92" s="2" t="s">
        <v>15</v>
      </c>
      <c r="AZ92" s="2"/>
      <c r="BA92" s="96">
        <f>ROUND(AH92*AS92,0)</f>
        <v>0</v>
      </c>
      <c r="BB92" s="96"/>
      <c r="BC92" s="96"/>
      <c r="BD92" s="96"/>
      <c r="BE92" s="96"/>
      <c r="BF92" s="2" t="s">
        <v>12</v>
      </c>
      <c r="BM92" s="59"/>
      <c r="BN92" s="17"/>
      <c r="BP92" s="173" t="s">
        <v>26</v>
      </c>
      <c r="BQ92" s="173"/>
      <c r="BR92" s="173"/>
      <c r="BS92" s="173"/>
      <c r="BT92" s="173"/>
      <c r="BU92" s="6"/>
      <c r="BV92" s="6"/>
      <c r="BW92" s="174">
        <f>CI67+CI70+CI73+CI76+CI79+CI82+CI85+CI88</f>
        <v>0</v>
      </c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6" t="s">
        <v>12</v>
      </c>
      <c r="CT92" s="97">
        <f>CG44</f>
        <v>0</v>
      </c>
      <c r="CU92" s="97"/>
      <c r="CV92" s="97"/>
      <c r="CW92" s="97"/>
      <c r="CX92" s="97"/>
      <c r="CY92" s="97"/>
      <c r="CZ92" s="97" t="s">
        <v>12</v>
      </c>
      <c r="DA92" s="97"/>
      <c r="DB92" s="8"/>
      <c r="DC92" s="8" t="s">
        <v>13</v>
      </c>
      <c r="DD92" s="8"/>
      <c r="DE92" s="97">
        <f>CK44</f>
        <v>0</v>
      </c>
      <c r="DF92" s="97"/>
      <c r="DG92" s="97"/>
      <c r="DH92" s="97"/>
      <c r="DI92" s="2" t="s">
        <v>14</v>
      </c>
      <c r="DJ92" s="2"/>
      <c r="DK92" s="2" t="s">
        <v>15</v>
      </c>
      <c r="DL92" s="2"/>
      <c r="DM92" s="96">
        <f>ROUND(CT92*DE92,0)</f>
        <v>0</v>
      </c>
      <c r="DN92" s="96"/>
      <c r="DO92" s="96"/>
      <c r="DP92" s="96"/>
      <c r="DQ92" s="96"/>
      <c r="DR92" s="2" t="s">
        <v>12</v>
      </c>
    </row>
    <row r="93" spans="3:122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BM93" s="59"/>
      <c r="BN93" s="17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</row>
    <row r="94" spans="3:122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H94" s="24" t="s">
        <v>56</v>
      </c>
      <c r="AI94" s="24"/>
      <c r="AJ94" s="24"/>
      <c r="AK94" s="172">
        <f>O45</f>
        <v>0</v>
      </c>
      <c r="AL94" s="172"/>
      <c r="AM94" s="172"/>
      <c r="AN94" s="172"/>
      <c r="AO94" s="28" t="s">
        <v>63</v>
      </c>
      <c r="AP94" s="8"/>
      <c r="AQ94" s="8" t="s">
        <v>13</v>
      </c>
      <c r="AR94" s="8"/>
      <c r="AS94" s="8" t="s">
        <v>33</v>
      </c>
      <c r="AT94" s="8"/>
      <c r="AU94" s="8"/>
      <c r="AV94" s="8"/>
      <c r="AW94" s="2"/>
      <c r="AX94" s="2"/>
      <c r="AY94" s="2" t="s">
        <v>15</v>
      </c>
      <c r="AZ94" s="2"/>
      <c r="BA94" s="96" t="s">
        <v>31</v>
      </c>
      <c r="BB94" s="96"/>
      <c r="BC94" s="96"/>
      <c r="BD94" s="96"/>
      <c r="BE94" s="96"/>
      <c r="BF94" s="96"/>
      <c r="BM94" s="59"/>
      <c r="BN94" s="17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T94" s="24" t="s">
        <v>56</v>
      </c>
      <c r="CU94" s="24"/>
      <c r="CV94" s="24"/>
      <c r="CW94" s="172">
        <f>CA45</f>
        <v>0</v>
      </c>
      <c r="CX94" s="172"/>
      <c r="CY94" s="172"/>
      <c r="CZ94" s="172"/>
      <c r="DA94" s="28" t="s">
        <v>63</v>
      </c>
      <c r="DB94" s="8"/>
      <c r="DC94" s="8" t="s">
        <v>13</v>
      </c>
      <c r="DD94" s="8"/>
      <c r="DE94" s="8" t="s">
        <v>33</v>
      </c>
      <c r="DF94" s="8"/>
      <c r="DG94" s="8"/>
      <c r="DH94" s="8"/>
      <c r="DI94" s="2"/>
      <c r="DJ94" s="2"/>
      <c r="DK94" s="2" t="s">
        <v>15</v>
      </c>
      <c r="DL94" s="2"/>
      <c r="DM94" s="96" t="s">
        <v>31</v>
      </c>
      <c r="DN94" s="96"/>
      <c r="DO94" s="96"/>
      <c r="DP94" s="96"/>
      <c r="DQ94" s="96"/>
      <c r="DR94" s="96"/>
    </row>
    <row r="95" spans="3:122">
      <c r="C95" s="11">
        <v>2</v>
      </c>
      <c r="D95" s="13" t="s">
        <v>66</v>
      </c>
      <c r="E95" s="13"/>
      <c r="F95" s="13"/>
      <c r="G95" s="13"/>
      <c r="H95" s="13"/>
      <c r="I95" s="12"/>
      <c r="J95" s="1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H95" s="97">
        <f>U45</f>
        <v>0</v>
      </c>
      <c r="AI95" s="97"/>
      <c r="AJ95" s="97"/>
      <c r="AK95" s="97"/>
      <c r="AL95" s="97"/>
      <c r="AM95" s="97"/>
      <c r="AN95" s="97" t="s">
        <v>12</v>
      </c>
      <c r="AO95" s="97"/>
      <c r="AP95" s="8"/>
      <c r="AQ95" s="8" t="s">
        <v>13</v>
      </c>
      <c r="AR95" s="8"/>
      <c r="AS95" s="97">
        <f>Y45</f>
        <v>0</v>
      </c>
      <c r="AT95" s="97"/>
      <c r="AU95" s="97"/>
      <c r="AV95" s="97"/>
      <c r="AW95" s="2" t="s">
        <v>14</v>
      </c>
      <c r="AX95" s="2"/>
      <c r="AY95" s="2" t="s">
        <v>15</v>
      </c>
      <c r="AZ95" s="2"/>
      <c r="BA95" s="96">
        <f>ROUND(AH95*AS95,0)</f>
        <v>0</v>
      </c>
      <c r="BB95" s="96"/>
      <c r="BC95" s="96"/>
      <c r="BD95" s="96"/>
      <c r="BE95" s="96"/>
      <c r="BF95" s="2" t="s">
        <v>12</v>
      </c>
      <c r="BM95" s="59"/>
      <c r="BN95" s="17"/>
      <c r="BO95" s="11">
        <v>2</v>
      </c>
      <c r="BP95" s="13" t="s">
        <v>66</v>
      </c>
      <c r="BQ95" s="13"/>
      <c r="BR95" s="13"/>
      <c r="BS95" s="13"/>
      <c r="BT95" s="13"/>
      <c r="BU95" s="12"/>
      <c r="BV95" s="1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T95" s="97">
        <f>CG45</f>
        <v>0</v>
      </c>
      <c r="CU95" s="97"/>
      <c r="CV95" s="97"/>
      <c r="CW95" s="97"/>
      <c r="CX95" s="97"/>
      <c r="CY95" s="97"/>
      <c r="CZ95" s="97" t="s">
        <v>12</v>
      </c>
      <c r="DA95" s="97"/>
      <c r="DB95" s="8"/>
      <c r="DC95" s="8" t="s">
        <v>13</v>
      </c>
      <c r="DD95" s="8"/>
      <c r="DE95" s="97">
        <f>CK45</f>
        <v>0</v>
      </c>
      <c r="DF95" s="97"/>
      <c r="DG95" s="97"/>
      <c r="DH95" s="97"/>
      <c r="DI95" s="2" t="s">
        <v>14</v>
      </c>
      <c r="DJ95" s="2"/>
      <c r="DK95" s="2" t="s">
        <v>15</v>
      </c>
      <c r="DL95" s="2"/>
      <c r="DM95" s="96">
        <f>ROUND(CT95*DE95,0)</f>
        <v>0</v>
      </c>
      <c r="DN95" s="96"/>
      <c r="DO95" s="96"/>
      <c r="DP95" s="96"/>
      <c r="DQ95" s="96"/>
      <c r="DR95" s="2" t="s">
        <v>12</v>
      </c>
    </row>
    <row r="96" spans="3:122">
      <c r="D96" s="30" t="s">
        <v>65</v>
      </c>
      <c r="E96" s="30"/>
      <c r="F96" s="30"/>
      <c r="G96" s="31"/>
      <c r="H96" s="31"/>
      <c r="I96" s="31"/>
      <c r="J96" s="30"/>
      <c r="K96" s="30"/>
      <c r="R96" s="8"/>
      <c r="S96" s="2"/>
      <c r="T96" s="2"/>
      <c r="U96" s="2"/>
      <c r="V96" s="2"/>
      <c r="W96" s="2"/>
      <c r="X96" s="2"/>
      <c r="Y96" s="2"/>
      <c r="Z96" s="2"/>
      <c r="AA96" s="2"/>
      <c r="AB96" s="2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BM96" s="59"/>
      <c r="BN96" s="17"/>
      <c r="BP96" s="30" t="s">
        <v>29</v>
      </c>
      <c r="BQ96" s="30"/>
      <c r="BR96" s="30"/>
      <c r="BS96" s="31"/>
      <c r="BT96" s="31"/>
      <c r="BU96" s="31"/>
      <c r="BV96" s="30"/>
      <c r="BW96" s="30"/>
      <c r="CD96" s="8"/>
      <c r="CE96" s="2"/>
      <c r="CF96" s="2"/>
      <c r="CG96" s="2"/>
      <c r="CH96" s="2"/>
      <c r="CI96" s="2"/>
      <c r="CJ96" s="2"/>
      <c r="CK96" s="2"/>
      <c r="CL96" s="2"/>
      <c r="CM96" s="2"/>
      <c r="CN96" s="2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4:122">
      <c r="D97" s="180">
        <f>K92</f>
        <v>0</v>
      </c>
      <c r="E97" s="180"/>
      <c r="F97" s="180"/>
      <c r="G97" s="180"/>
      <c r="H97" s="180"/>
      <c r="I97" s="30" t="s">
        <v>64</v>
      </c>
      <c r="J97" s="30"/>
      <c r="K97" s="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H97" s="24" t="s">
        <v>56</v>
      </c>
      <c r="AI97" s="24"/>
      <c r="AJ97" s="24"/>
      <c r="AK97" s="172">
        <f>O46</f>
        <v>0</v>
      </c>
      <c r="AL97" s="172"/>
      <c r="AM97" s="172"/>
      <c r="AN97" s="172"/>
      <c r="AO97" s="28" t="s">
        <v>63</v>
      </c>
      <c r="AP97" s="8"/>
      <c r="AQ97" s="8" t="s">
        <v>13</v>
      </c>
      <c r="AR97" s="8"/>
      <c r="AS97" s="8" t="s">
        <v>33</v>
      </c>
      <c r="AT97" s="8"/>
      <c r="AU97" s="8"/>
      <c r="AV97" s="8"/>
      <c r="AW97" s="2"/>
      <c r="AX97" s="2"/>
      <c r="AY97" s="2" t="s">
        <v>15</v>
      </c>
      <c r="AZ97" s="2"/>
      <c r="BA97" s="96" t="s">
        <v>31</v>
      </c>
      <c r="BB97" s="96"/>
      <c r="BC97" s="96"/>
      <c r="BD97" s="96"/>
      <c r="BE97" s="96"/>
      <c r="BF97" s="96"/>
      <c r="BM97" s="59"/>
      <c r="BN97" s="17"/>
      <c r="BP97" s="180">
        <f>BW92</f>
        <v>0</v>
      </c>
      <c r="BQ97" s="180"/>
      <c r="BR97" s="180"/>
      <c r="BS97" s="180"/>
      <c r="BT97" s="180"/>
      <c r="BU97" s="30" t="s">
        <v>12</v>
      </c>
      <c r="BV97" s="30"/>
      <c r="BW97" s="30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T97" s="24" t="s">
        <v>56</v>
      </c>
      <c r="CU97" s="24"/>
      <c r="CV97" s="24"/>
      <c r="CW97" s="172">
        <f>CA46</f>
        <v>0</v>
      </c>
      <c r="CX97" s="172"/>
      <c r="CY97" s="172"/>
      <c r="CZ97" s="172"/>
      <c r="DA97" s="28" t="s">
        <v>63</v>
      </c>
      <c r="DB97" s="8"/>
      <c r="DC97" s="8" t="s">
        <v>13</v>
      </c>
      <c r="DD97" s="8"/>
      <c r="DE97" s="8" t="s">
        <v>33</v>
      </c>
      <c r="DF97" s="8"/>
      <c r="DG97" s="8"/>
      <c r="DH97" s="8"/>
      <c r="DI97" s="2"/>
      <c r="DJ97" s="2"/>
      <c r="DK97" s="2" t="s">
        <v>15</v>
      </c>
      <c r="DL97" s="2"/>
      <c r="DM97" s="96" t="s">
        <v>31</v>
      </c>
      <c r="DN97" s="96"/>
      <c r="DO97" s="96"/>
      <c r="DP97" s="96"/>
      <c r="DQ97" s="96"/>
      <c r="DR97" s="96"/>
    </row>
    <row r="98" spans="4:122">
      <c r="D98" s="8"/>
      <c r="E98" s="8"/>
      <c r="F98" s="8"/>
      <c r="G98" s="8"/>
      <c r="H98" s="8"/>
      <c r="I98" s="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H98" s="97">
        <f>U46</f>
        <v>0</v>
      </c>
      <c r="AI98" s="97"/>
      <c r="AJ98" s="97"/>
      <c r="AK98" s="97"/>
      <c r="AL98" s="97"/>
      <c r="AM98" s="97"/>
      <c r="AN98" s="97" t="s">
        <v>12</v>
      </c>
      <c r="AO98" s="97"/>
      <c r="AP98" s="8"/>
      <c r="AQ98" s="8" t="s">
        <v>13</v>
      </c>
      <c r="AR98" s="8"/>
      <c r="AS98" s="97">
        <f>Y46</f>
        <v>0</v>
      </c>
      <c r="AT98" s="97"/>
      <c r="AU98" s="97"/>
      <c r="AV98" s="97"/>
      <c r="AW98" s="2" t="s">
        <v>14</v>
      </c>
      <c r="AX98" s="2"/>
      <c r="AY98" s="2" t="s">
        <v>15</v>
      </c>
      <c r="AZ98" s="2"/>
      <c r="BA98" s="96">
        <f>ROUND(AH98*AS98,0)</f>
        <v>0</v>
      </c>
      <c r="BB98" s="96"/>
      <c r="BC98" s="96"/>
      <c r="BD98" s="96"/>
      <c r="BE98" s="96"/>
      <c r="BF98" s="2" t="s">
        <v>12</v>
      </c>
      <c r="BM98" s="59"/>
      <c r="BN98" s="17"/>
      <c r="BP98" s="8"/>
      <c r="BQ98" s="8"/>
      <c r="BR98" s="8"/>
      <c r="BS98" s="8"/>
      <c r="BT98" s="8"/>
      <c r="BU98" s="8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T98" s="97">
        <f>CG46</f>
        <v>0</v>
      </c>
      <c r="CU98" s="97"/>
      <c r="CV98" s="97"/>
      <c r="CW98" s="97"/>
      <c r="CX98" s="97"/>
      <c r="CY98" s="97"/>
      <c r="CZ98" s="97" t="s">
        <v>12</v>
      </c>
      <c r="DA98" s="97"/>
      <c r="DB98" s="8"/>
      <c r="DC98" s="8" t="s">
        <v>13</v>
      </c>
      <c r="DD98" s="8"/>
      <c r="DE98" s="97">
        <f>CK46</f>
        <v>0</v>
      </c>
      <c r="DF98" s="97"/>
      <c r="DG98" s="97"/>
      <c r="DH98" s="97"/>
      <c r="DI98" s="2" t="s">
        <v>14</v>
      </c>
      <c r="DJ98" s="2"/>
      <c r="DK98" s="2" t="s">
        <v>15</v>
      </c>
      <c r="DL98" s="2"/>
      <c r="DM98" s="96">
        <f>ROUND(CT98*DE98,0)</f>
        <v>0</v>
      </c>
      <c r="DN98" s="96"/>
      <c r="DO98" s="96"/>
      <c r="DP98" s="96"/>
      <c r="DQ98" s="96"/>
      <c r="DR98" s="2" t="s">
        <v>12</v>
      </c>
    </row>
    <row r="99" spans="4:122" ht="19.5" thickBot="1">
      <c r="D99" s="4" t="s">
        <v>27</v>
      </c>
      <c r="E99" s="5"/>
      <c r="F99" s="5"/>
      <c r="G99" s="5"/>
      <c r="H99" s="5"/>
      <c r="I99" s="5"/>
      <c r="J99" s="5"/>
      <c r="K99" s="5"/>
      <c r="L99" s="179">
        <f>D97</f>
        <v>0</v>
      </c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4" t="s">
        <v>12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BM99" s="59"/>
      <c r="BN99" s="17"/>
      <c r="BP99" s="4" t="s">
        <v>27</v>
      </c>
      <c r="BQ99" s="5"/>
      <c r="BR99" s="5"/>
      <c r="BS99" s="5"/>
      <c r="BT99" s="5"/>
      <c r="BU99" s="5"/>
      <c r="BV99" s="5"/>
      <c r="BW99" s="5"/>
      <c r="BX99" s="179">
        <f>BP97</f>
        <v>0</v>
      </c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4" t="s">
        <v>12</v>
      </c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4:122" ht="19.5" thickTop="1">
      <c r="D100" s="8"/>
      <c r="E100" s="8"/>
      <c r="F100" s="8"/>
      <c r="G100" s="8"/>
      <c r="H100" s="8"/>
      <c r="I100" s="8"/>
      <c r="J100" s="2"/>
      <c r="K100" s="2"/>
      <c r="L100" s="2"/>
      <c r="M100" s="2"/>
      <c r="N100" s="2"/>
      <c r="O100" s="8"/>
      <c r="P100" s="8"/>
      <c r="Q100" s="8"/>
      <c r="R100" s="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H100" s="24" t="s">
        <v>56</v>
      </c>
      <c r="AI100" s="24"/>
      <c r="AJ100" s="24"/>
      <c r="AK100" s="172">
        <f>O47</f>
        <v>0</v>
      </c>
      <c r="AL100" s="172"/>
      <c r="AM100" s="172"/>
      <c r="AN100" s="172"/>
      <c r="AO100" s="28" t="s">
        <v>63</v>
      </c>
      <c r="AP100" s="8"/>
      <c r="AQ100" s="8" t="s">
        <v>13</v>
      </c>
      <c r="AR100" s="8"/>
      <c r="AS100" s="8" t="s">
        <v>33</v>
      </c>
      <c r="AT100" s="8"/>
      <c r="AU100" s="8"/>
      <c r="AV100" s="8"/>
      <c r="AW100" s="2"/>
      <c r="AX100" s="2"/>
      <c r="AY100" s="2" t="s">
        <v>15</v>
      </c>
      <c r="AZ100" s="2"/>
      <c r="BA100" s="96" t="s">
        <v>31</v>
      </c>
      <c r="BB100" s="96"/>
      <c r="BC100" s="96"/>
      <c r="BD100" s="96"/>
      <c r="BE100" s="96"/>
      <c r="BF100" s="96"/>
      <c r="BM100" s="59"/>
      <c r="BN100" s="17"/>
      <c r="BP100" s="8"/>
      <c r="BQ100" s="8"/>
      <c r="BR100" s="8"/>
      <c r="BS100" s="8"/>
      <c r="BT100" s="8"/>
      <c r="BU100" s="8"/>
      <c r="BV100" s="2"/>
      <c r="BW100" s="2"/>
      <c r="BX100" s="2"/>
      <c r="BY100" s="2"/>
      <c r="BZ100" s="2"/>
      <c r="CA100" s="8"/>
      <c r="CB100" s="8"/>
      <c r="CC100" s="8"/>
      <c r="CD100" s="8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T100" s="24" t="s">
        <v>56</v>
      </c>
      <c r="CU100" s="24"/>
      <c r="CV100" s="24"/>
      <c r="CW100" s="172">
        <f>CA47</f>
        <v>0</v>
      </c>
      <c r="CX100" s="172"/>
      <c r="CY100" s="172"/>
      <c r="CZ100" s="172"/>
      <c r="DA100" s="28" t="s">
        <v>63</v>
      </c>
      <c r="DB100" s="8"/>
      <c r="DC100" s="8" t="s">
        <v>13</v>
      </c>
      <c r="DD100" s="8"/>
      <c r="DE100" s="8" t="s">
        <v>33</v>
      </c>
      <c r="DF100" s="8"/>
      <c r="DG100" s="8"/>
      <c r="DH100" s="8"/>
      <c r="DI100" s="2"/>
      <c r="DJ100" s="2"/>
      <c r="DK100" s="2" t="s">
        <v>15</v>
      </c>
      <c r="DL100" s="2"/>
      <c r="DM100" s="96" t="s">
        <v>31</v>
      </c>
      <c r="DN100" s="96"/>
      <c r="DO100" s="96"/>
      <c r="DP100" s="96"/>
      <c r="DQ100" s="96"/>
      <c r="DR100" s="96"/>
    </row>
    <row r="101" spans="4:122">
      <c r="D101" s="8"/>
      <c r="E101" s="8"/>
      <c r="F101" s="8"/>
      <c r="G101" s="8"/>
      <c r="H101" s="8"/>
      <c r="I101" s="8"/>
      <c r="J101" s="2"/>
      <c r="K101" s="2"/>
      <c r="L101" s="2"/>
      <c r="M101" s="2"/>
      <c r="N101" s="2"/>
      <c r="O101" s="8"/>
      <c r="P101" s="8"/>
      <c r="Q101" s="8"/>
      <c r="R101" s="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H101" s="97">
        <f>U47</f>
        <v>0</v>
      </c>
      <c r="AI101" s="97"/>
      <c r="AJ101" s="97"/>
      <c r="AK101" s="97"/>
      <c r="AL101" s="97"/>
      <c r="AM101" s="97"/>
      <c r="AN101" s="97" t="s">
        <v>12</v>
      </c>
      <c r="AO101" s="97"/>
      <c r="AP101" s="8"/>
      <c r="AQ101" s="8" t="s">
        <v>13</v>
      </c>
      <c r="AR101" s="8"/>
      <c r="AS101" s="97">
        <f>Y47</f>
        <v>0</v>
      </c>
      <c r="AT101" s="97"/>
      <c r="AU101" s="97"/>
      <c r="AV101" s="97"/>
      <c r="AW101" s="2" t="s">
        <v>14</v>
      </c>
      <c r="AX101" s="2"/>
      <c r="AY101" s="2" t="s">
        <v>15</v>
      </c>
      <c r="AZ101" s="2"/>
      <c r="BA101" s="96">
        <f>ROUND(AH101*AS101,0)</f>
        <v>0</v>
      </c>
      <c r="BB101" s="96"/>
      <c r="BC101" s="96"/>
      <c r="BD101" s="96"/>
      <c r="BE101" s="96"/>
      <c r="BF101" s="2" t="s">
        <v>12</v>
      </c>
      <c r="BM101" s="59"/>
      <c r="BN101" s="17"/>
      <c r="BP101" s="8"/>
      <c r="BQ101" s="8"/>
      <c r="BR101" s="8"/>
      <c r="BS101" s="8"/>
      <c r="BT101" s="8"/>
      <c r="BU101" s="8"/>
      <c r="BV101" s="2"/>
      <c r="BW101" s="2"/>
      <c r="BX101" s="2"/>
      <c r="BY101" s="2"/>
      <c r="BZ101" s="2"/>
      <c r="CA101" s="8"/>
      <c r="CB101" s="8"/>
      <c r="CC101" s="8"/>
      <c r="CD101" s="8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T101" s="97">
        <f>CG47</f>
        <v>0</v>
      </c>
      <c r="CU101" s="97"/>
      <c r="CV101" s="97"/>
      <c r="CW101" s="97"/>
      <c r="CX101" s="97"/>
      <c r="CY101" s="97"/>
      <c r="CZ101" s="97" t="s">
        <v>12</v>
      </c>
      <c r="DA101" s="97"/>
      <c r="DB101" s="8"/>
      <c r="DC101" s="8" t="s">
        <v>13</v>
      </c>
      <c r="DD101" s="8"/>
      <c r="DE101" s="97">
        <f>CK47</f>
        <v>0</v>
      </c>
      <c r="DF101" s="97"/>
      <c r="DG101" s="97"/>
      <c r="DH101" s="97"/>
      <c r="DI101" s="2" t="s">
        <v>14</v>
      </c>
      <c r="DJ101" s="2"/>
      <c r="DK101" s="2" t="s">
        <v>15</v>
      </c>
      <c r="DL101" s="2"/>
      <c r="DM101" s="96">
        <f>ROUND(CT101*DE101,0)</f>
        <v>0</v>
      </c>
      <c r="DN101" s="96"/>
      <c r="DO101" s="96"/>
      <c r="DP101" s="96"/>
      <c r="DQ101" s="96"/>
      <c r="DR101" s="2" t="s">
        <v>12</v>
      </c>
    </row>
    <row r="102" spans="4:122">
      <c r="D102" s="8"/>
      <c r="E102" s="8"/>
      <c r="F102" s="8"/>
      <c r="G102" s="8"/>
      <c r="H102" s="8"/>
      <c r="I102" s="8"/>
      <c r="J102" s="2"/>
      <c r="K102" s="2"/>
      <c r="L102" s="2"/>
      <c r="M102" s="2"/>
      <c r="N102" s="2"/>
      <c r="O102" s="8"/>
      <c r="P102" s="8"/>
      <c r="Q102" s="8"/>
      <c r="R102" s="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BM102" s="59"/>
      <c r="BN102" s="17"/>
      <c r="BP102" s="8"/>
      <c r="BQ102" s="8"/>
      <c r="BR102" s="8"/>
      <c r="BS102" s="8"/>
      <c r="BT102" s="8"/>
      <c r="BU102" s="8"/>
      <c r="BV102" s="2"/>
      <c r="BW102" s="2"/>
      <c r="BX102" s="2"/>
      <c r="BY102" s="2"/>
      <c r="BZ102" s="2"/>
      <c r="CA102" s="8"/>
      <c r="CB102" s="8"/>
      <c r="CC102" s="8"/>
      <c r="CD102" s="8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</row>
    <row r="103" spans="4:122">
      <c r="D103" s="8"/>
      <c r="E103" s="8"/>
      <c r="F103" s="8"/>
      <c r="G103" s="8"/>
      <c r="H103" s="8"/>
      <c r="I103" s="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H103" s="24" t="s">
        <v>56</v>
      </c>
      <c r="AI103" s="24"/>
      <c r="AJ103" s="24"/>
      <c r="AK103" s="172">
        <f>O48</f>
        <v>0</v>
      </c>
      <c r="AL103" s="172"/>
      <c r="AM103" s="172"/>
      <c r="AN103" s="172"/>
      <c r="AO103" s="28" t="s">
        <v>63</v>
      </c>
      <c r="AP103" s="8"/>
      <c r="AQ103" s="8" t="s">
        <v>13</v>
      </c>
      <c r="AR103" s="8"/>
      <c r="AS103" s="8" t="s">
        <v>33</v>
      </c>
      <c r="AT103" s="8"/>
      <c r="AU103" s="8"/>
      <c r="AV103" s="8"/>
      <c r="AW103" s="2"/>
      <c r="AX103" s="2"/>
      <c r="AY103" s="2" t="s">
        <v>15</v>
      </c>
      <c r="AZ103" s="2"/>
      <c r="BA103" s="96" t="s">
        <v>31</v>
      </c>
      <c r="BB103" s="96"/>
      <c r="BC103" s="96"/>
      <c r="BD103" s="96"/>
      <c r="BE103" s="96"/>
      <c r="BF103" s="96"/>
      <c r="BM103" s="59"/>
      <c r="BN103" s="17"/>
      <c r="BP103" s="8"/>
      <c r="BQ103" s="8"/>
      <c r="BR103" s="8"/>
      <c r="BS103" s="8"/>
      <c r="BT103" s="8"/>
      <c r="BU103" s="8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T103" s="24" t="s">
        <v>56</v>
      </c>
      <c r="CU103" s="24"/>
      <c r="CV103" s="24"/>
      <c r="CW103" s="172">
        <f>CA48</f>
        <v>0</v>
      </c>
      <c r="CX103" s="172"/>
      <c r="CY103" s="172"/>
      <c r="CZ103" s="172"/>
      <c r="DA103" s="28" t="s">
        <v>63</v>
      </c>
      <c r="DB103" s="8"/>
      <c r="DC103" s="8" t="s">
        <v>13</v>
      </c>
      <c r="DD103" s="8"/>
      <c r="DE103" s="8" t="s">
        <v>33</v>
      </c>
      <c r="DF103" s="8"/>
      <c r="DG103" s="8"/>
      <c r="DH103" s="8"/>
      <c r="DI103" s="2"/>
      <c r="DJ103" s="2"/>
      <c r="DK103" s="2" t="s">
        <v>15</v>
      </c>
      <c r="DL103" s="2"/>
      <c r="DM103" s="96" t="s">
        <v>31</v>
      </c>
      <c r="DN103" s="96"/>
      <c r="DO103" s="96"/>
      <c r="DP103" s="96"/>
      <c r="DQ103" s="96"/>
      <c r="DR103" s="96"/>
    </row>
    <row r="104" spans="4:122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H104" s="97">
        <f>U48</f>
        <v>0</v>
      </c>
      <c r="AI104" s="97"/>
      <c r="AJ104" s="97"/>
      <c r="AK104" s="97"/>
      <c r="AL104" s="97"/>
      <c r="AM104" s="97"/>
      <c r="AN104" s="97" t="s">
        <v>12</v>
      </c>
      <c r="AO104" s="97"/>
      <c r="AP104" s="8"/>
      <c r="AQ104" s="8" t="s">
        <v>13</v>
      </c>
      <c r="AR104" s="8"/>
      <c r="AS104" s="97">
        <f>Y48</f>
        <v>0</v>
      </c>
      <c r="AT104" s="97"/>
      <c r="AU104" s="97"/>
      <c r="AV104" s="97"/>
      <c r="AW104" s="2" t="s">
        <v>14</v>
      </c>
      <c r="AX104" s="2"/>
      <c r="AY104" s="2" t="s">
        <v>15</v>
      </c>
      <c r="AZ104" s="2"/>
      <c r="BA104" s="96">
        <f>ROUND(AH104*AS104,0)</f>
        <v>0</v>
      </c>
      <c r="BB104" s="96"/>
      <c r="BC104" s="96"/>
      <c r="BD104" s="96"/>
      <c r="BE104" s="96"/>
      <c r="BF104" s="2" t="s">
        <v>12</v>
      </c>
      <c r="BM104" s="59"/>
      <c r="BN104" s="17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T104" s="97">
        <f>CG48</f>
        <v>0</v>
      </c>
      <c r="CU104" s="97"/>
      <c r="CV104" s="97"/>
      <c r="CW104" s="97"/>
      <c r="CX104" s="97"/>
      <c r="CY104" s="97"/>
      <c r="CZ104" s="97" t="s">
        <v>12</v>
      </c>
      <c r="DA104" s="97"/>
      <c r="DB104" s="8"/>
      <c r="DC104" s="8" t="s">
        <v>13</v>
      </c>
      <c r="DD104" s="8"/>
      <c r="DE104" s="97">
        <f>CK48</f>
        <v>0</v>
      </c>
      <c r="DF104" s="97"/>
      <c r="DG104" s="97"/>
      <c r="DH104" s="97"/>
      <c r="DI104" s="2" t="s">
        <v>14</v>
      </c>
      <c r="DJ104" s="2"/>
      <c r="DK104" s="2" t="s">
        <v>15</v>
      </c>
      <c r="DL104" s="2"/>
      <c r="DM104" s="96">
        <f>ROUND(CT104*DE104,0)</f>
        <v>0</v>
      </c>
      <c r="DN104" s="96"/>
      <c r="DO104" s="96"/>
      <c r="DP104" s="96"/>
      <c r="DQ104" s="96"/>
      <c r="DR104" s="2" t="s">
        <v>12</v>
      </c>
    </row>
    <row r="105" spans="4:122">
      <c r="BM105" s="59"/>
      <c r="BN105" s="17"/>
    </row>
    <row r="106" spans="4:122">
      <c r="BM106" s="59"/>
      <c r="BN106" s="17"/>
    </row>
    <row r="107" spans="4:122">
      <c r="BM107" s="59"/>
      <c r="BN107" s="17"/>
    </row>
    <row r="108" spans="4:122">
      <c r="BM108" s="59"/>
      <c r="BN108" s="17"/>
    </row>
    <row r="109" spans="4:122" ht="19.5" thickBot="1">
      <c r="AH109" s="173" t="s">
        <v>26</v>
      </c>
      <c r="AI109" s="173"/>
      <c r="AJ109" s="173"/>
      <c r="AK109" s="173"/>
      <c r="AL109" s="173"/>
      <c r="AM109" s="6"/>
      <c r="AN109" s="6"/>
      <c r="AO109" s="174">
        <f>BA83+BA86+BA89+BA92+BA95+BA98+BA101+BA104</f>
        <v>0</v>
      </c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6" t="s">
        <v>12</v>
      </c>
      <c r="BM109" s="59"/>
      <c r="BN109" s="17"/>
      <c r="CT109" s="173" t="s">
        <v>26</v>
      </c>
      <c r="CU109" s="173"/>
      <c r="CV109" s="173"/>
      <c r="CW109" s="173"/>
      <c r="CX109" s="173"/>
      <c r="CY109" s="6"/>
      <c r="CZ109" s="6"/>
      <c r="DA109" s="174">
        <f>DM83+DM86+DM89+DM92+DM95+DM98+DM101+DM104</f>
        <v>0</v>
      </c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6" t="s">
        <v>12</v>
      </c>
    </row>
    <row r="110" spans="4:122">
      <c r="BM110" s="59"/>
      <c r="BN110" s="17"/>
    </row>
    <row r="111" spans="4:122">
      <c r="BM111" s="59"/>
      <c r="BN111" s="17"/>
    </row>
    <row r="112" spans="4:122">
      <c r="AG112" s="11">
        <v>3</v>
      </c>
      <c r="AH112" s="13" t="s">
        <v>66</v>
      </c>
      <c r="AI112" s="11"/>
      <c r="AJ112" s="11"/>
      <c r="AK112" s="11"/>
      <c r="AL112" s="11"/>
      <c r="AM112" s="11"/>
      <c r="BM112" s="59"/>
      <c r="BN112" s="17"/>
      <c r="CS112" s="11">
        <v>3</v>
      </c>
      <c r="CT112" s="13" t="s">
        <v>66</v>
      </c>
      <c r="CU112" s="11"/>
      <c r="CV112" s="11"/>
      <c r="CW112" s="11"/>
      <c r="CX112" s="11"/>
      <c r="CY112" s="11"/>
    </row>
    <row r="113" spans="2:124">
      <c r="AH113" s="29" t="s">
        <v>48</v>
      </c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 t="s">
        <v>49</v>
      </c>
      <c r="AT113" s="29"/>
      <c r="AU113" s="29"/>
      <c r="AV113" s="29"/>
      <c r="AW113" s="29"/>
      <c r="AX113" s="29"/>
      <c r="AY113" s="29"/>
      <c r="BM113" s="59"/>
      <c r="BN113" s="17"/>
      <c r="CT113" s="29" t="s">
        <v>48</v>
      </c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 t="s">
        <v>49</v>
      </c>
      <c r="DF113" s="29"/>
      <c r="DG113" s="29"/>
      <c r="DH113" s="29"/>
      <c r="DI113" s="29"/>
      <c r="DJ113" s="29"/>
      <c r="DK113" s="29"/>
    </row>
    <row r="114" spans="2:124">
      <c r="AH114" s="175">
        <f>AT78</f>
        <v>0</v>
      </c>
      <c r="AI114" s="176"/>
      <c r="AJ114" s="176"/>
      <c r="AK114" s="176"/>
      <c r="AL114" s="176"/>
      <c r="AM114" s="176"/>
      <c r="AN114" s="176"/>
      <c r="AO114" s="29" t="s">
        <v>50</v>
      </c>
      <c r="AP114" s="29"/>
      <c r="AQ114" s="29"/>
      <c r="AR114" s="29"/>
      <c r="AS114" s="177">
        <f>AO109</f>
        <v>0</v>
      </c>
      <c r="AT114" s="178"/>
      <c r="AU114" s="178"/>
      <c r="AV114" s="178"/>
      <c r="AW114" s="178"/>
      <c r="AX114" s="178"/>
      <c r="AY114" s="29" t="s">
        <v>50</v>
      </c>
      <c r="BM114" s="59"/>
      <c r="BN114" s="17"/>
      <c r="CT114" s="175">
        <f>DF78</f>
        <v>0</v>
      </c>
      <c r="CU114" s="176"/>
      <c r="CV114" s="176"/>
      <c r="CW114" s="176"/>
      <c r="CX114" s="176"/>
      <c r="CY114" s="176"/>
      <c r="CZ114" s="176"/>
      <c r="DA114" s="29" t="s">
        <v>12</v>
      </c>
      <c r="DB114" s="29"/>
      <c r="DC114" s="29"/>
      <c r="DD114" s="29"/>
      <c r="DE114" s="177">
        <f>DA109</f>
        <v>0</v>
      </c>
      <c r="DF114" s="178"/>
      <c r="DG114" s="178"/>
      <c r="DH114" s="178"/>
      <c r="DI114" s="178"/>
      <c r="DJ114" s="178"/>
      <c r="DK114" s="29" t="s">
        <v>12</v>
      </c>
    </row>
    <row r="115" spans="2:124">
      <c r="BM115" s="59"/>
      <c r="BN115" s="17"/>
    </row>
    <row r="116" spans="2:124" ht="19.5" thickBot="1">
      <c r="AH116" s="4" t="s">
        <v>27</v>
      </c>
      <c r="AI116" s="4"/>
      <c r="AJ116" s="4"/>
      <c r="AK116" s="4"/>
      <c r="AL116" s="4"/>
      <c r="AM116" s="4"/>
      <c r="AN116" s="5"/>
      <c r="AO116" s="5"/>
      <c r="AP116" s="179">
        <f>IF(AH114&gt;=AS114,AS114,AH114)</f>
        <v>0</v>
      </c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4" t="s">
        <v>12</v>
      </c>
      <c r="BM116" s="59"/>
      <c r="BN116" s="17"/>
      <c r="CT116" s="4" t="s">
        <v>27</v>
      </c>
      <c r="CU116" s="4"/>
      <c r="CV116" s="4"/>
      <c r="CW116" s="4"/>
      <c r="CX116" s="4"/>
      <c r="CY116" s="4"/>
      <c r="CZ116" s="5"/>
      <c r="DA116" s="5"/>
      <c r="DB116" s="179">
        <f>IF(CT114&gt;=DE114,DE114,CT114)</f>
        <v>0</v>
      </c>
      <c r="DC116" s="179"/>
      <c r="DD116" s="179"/>
      <c r="DE116" s="179"/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4" t="s">
        <v>12</v>
      </c>
    </row>
    <row r="117" spans="2:124" ht="19.5" thickTop="1">
      <c r="BM117" s="59"/>
      <c r="BN117" s="17"/>
    </row>
    <row r="118" spans="2:124">
      <c r="BM118" s="59"/>
      <c r="BN118" s="17"/>
    </row>
    <row r="119" spans="2:124">
      <c r="BM119" s="59"/>
      <c r="BN119" s="17"/>
    </row>
    <row r="120" spans="2:124">
      <c r="BM120" s="59"/>
      <c r="BN120" s="17"/>
    </row>
    <row r="121" spans="2:124">
      <c r="BM121" s="59"/>
      <c r="BN121" s="17"/>
    </row>
    <row r="122" spans="2:124">
      <c r="B122" s="14" t="s">
        <v>38</v>
      </c>
      <c r="C122" s="14" t="s">
        <v>35</v>
      </c>
      <c r="D122" s="14"/>
      <c r="E122" s="14"/>
      <c r="F122" s="14"/>
      <c r="G122" s="14"/>
      <c r="H122" s="14"/>
      <c r="I122" s="15"/>
      <c r="BM122" s="59"/>
      <c r="BN122" s="60" t="s">
        <v>38</v>
      </c>
      <c r="BO122" s="60" t="s">
        <v>35</v>
      </c>
      <c r="BP122" s="14"/>
      <c r="BQ122" s="14"/>
      <c r="BR122" s="14"/>
      <c r="BS122" s="14"/>
      <c r="BT122" s="14"/>
      <c r="BU122" s="15"/>
    </row>
    <row r="123" spans="2:124">
      <c r="C123" s="11">
        <v>1</v>
      </c>
      <c r="D123" s="11" t="s">
        <v>52</v>
      </c>
      <c r="E123" s="11"/>
      <c r="F123" s="11"/>
      <c r="G123" s="11"/>
      <c r="H123" s="11"/>
      <c r="BM123" s="59"/>
      <c r="BN123" s="17"/>
      <c r="BO123" s="62">
        <v>1</v>
      </c>
      <c r="BP123" s="11" t="s">
        <v>52</v>
      </c>
      <c r="BQ123" s="11"/>
      <c r="BR123" s="11"/>
      <c r="BS123" s="11"/>
      <c r="BT123" s="11"/>
    </row>
    <row r="124" spans="2:124">
      <c r="D124" s="2" t="s">
        <v>0</v>
      </c>
      <c r="E124" s="2" t="s">
        <v>76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 t="s">
        <v>106</v>
      </c>
      <c r="V124" s="2" t="s">
        <v>110</v>
      </c>
      <c r="W124" s="2"/>
      <c r="X124" s="2"/>
      <c r="Y124" s="2" t="s">
        <v>107</v>
      </c>
      <c r="Z124" s="2" t="s">
        <v>16</v>
      </c>
      <c r="AA124" s="2"/>
      <c r="AB124" s="2"/>
      <c r="AC124" s="2" t="s">
        <v>108</v>
      </c>
      <c r="AD124" s="2"/>
      <c r="AE124" s="2"/>
      <c r="BM124" s="59"/>
      <c r="BN124" s="17"/>
      <c r="BO124" s="17"/>
      <c r="BP124" s="2" t="s">
        <v>0</v>
      </c>
      <c r="BQ124" s="2" t="s">
        <v>76</v>
      </c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 t="s">
        <v>106</v>
      </c>
      <c r="CH124" s="2" t="s">
        <v>111</v>
      </c>
      <c r="CI124" s="2"/>
      <c r="CJ124" s="2"/>
      <c r="CK124" s="2" t="s">
        <v>107</v>
      </c>
      <c r="CL124" s="2" t="s">
        <v>16</v>
      </c>
      <c r="CM124" s="2"/>
      <c r="CN124" s="2"/>
      <c r="CO124" s="2" t="s">
        <v>108</v>
      </c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</row>
    <row r="125" spans="2:124">
      <c r="D125" s="2"/>
      <c r="E125" s="2" t="s">
        <v>9</v>
      </c>
      <c r="F125" s="96">
        <v>50</v>
      </c>
      <c r="G125" s="96"/>
      <c r="H125" s="96"/>
      <c r="I125" s="2" t="s">
        <v>14</v>
      </c>
      <c r="J125" s="2"/>
      <c r="K125" s="2" t="s">
        <v>13</v>
      </c>
      <c r="L125" s="2"/>
      <c r="M125" s="185">
        <f>$T$13</f>
        <v>0</v>
      </c>
      <c r="N125" s="185"/>
      <c r="O125" s="185"/>
      <c r="P125" s="2" t="s">
        <v>10</v>
      </c>
      <c r="Q125" s="2"/>
      <c r="R125" s="2"/>
      <c r="S125" s="2" t="s">
        <v>109</v>
      </c>
      <c r="T125" s="2"/>
      <c r="U125" s="2" t="s">
        <v>106</v>
      </c>
      <c r="V125" s="96">
        <f>M15</f>
        <v>0</v>
      </c>
      <c r="W125" s="96"/>
      <c r="X125" s="96"/>
      <c r="Y125" s="2" t="s">
        <v>107</v>
      </c>
      <c r="Z125" s="96">
        <f>M19</f>
        <v>0</v>
      </c>
      <c r="AA125" s="96"/>
      <c r="AB125" s="96"/>
      <c r="AC125" s="2" t="s">
        <v>108</v>
      </c>
      <c r="AD125" s="2"/>
      <c r="AE125" s="2" t="s">
        <v>15</v>
      </c>
      <c r="AF125" s="2"/>
      <c r="AG125" s="2" t="s">
        <v>20</v>
      </c>
      <c r="AH125" s="96">
        <f>IFERROR(ROUNDDOWN(F125*M125*(V125/Z125),0),0)</f>
        <v>0</v>
      </c>
      <c r="AI125" s="96"/>
      <c r="AJ125" s="96"/>
      <c r="AK125" s="96"/>
      <c r="AL125" s="96"/>
      <c r="AM125" s="96"/>
      <c r="AN125" s="2" t="s">
        <v>14</v>
      </c>
      <c r="AO125" s="2"/>
      <c r="AP125" s="2"/>
      <c r="BM125" s="59"/>
      <c r="BN125" s="17"/>
      <c r="BO125" s="17"/>
      <c r="BP125" s="2"/>
      <c r="BQ125" s="2" t="s">
        <v>9</v>
      </c>
      <c r="BR125" s="96">
        <v>50</v>
      </c>
      <c r="BS125" s="96"/>
      <c r="BT125" s="96"/>
      <c r="BU125" s="2" t="s">
        <v>14</v>
      </c>
      <c r="BV125" s="2"/>
      <c r="BW125" s="2" t="s">
        <v>13</v>
      </c>
      <c r="BX125" s="2"/>
      <c r="BY125" s="185">
        <f>$T$13</f>
        <v>0</v>
      </c>
      <c r="BZ125" s="185"/>
      <c r="CA125" s="185"/>
      <c r="CB125" s="2" t="s">
        <v>10</v>
      </c>
      <c r="CC125" s="2"/>
      <c r="CD125" s="2"/>
      <c r="CE125" s="2" t="s">
        <v>109</v>
      </c>
      <c r="CF125" s="2"/>
      <c r="CG125" s="2" t="s">
        <v>106</v>
      </c>
      <c r="CH125" s="96">
        <f>M18</f>
        <v>0</v>
      </c>
      <c r="CI125" s="96"/>
      <c r="CJ125" s="96"/>
      <c r="CK125" s="2" t="s">
        <v>107</v>
      </c>
      <c r="CL125" s="96">
        <f>M19</f>
        <v>0</v>
      </c>
      <c r="CM125" s="96"/>
      <c r="CN125" s="96"/>
      <c r="CO125" s="2" t="s">
        <v>108</v>
      </c>
      <c r="CP125" s="2"/>
      <c r="CQ125" s="2" t="s">
        <v>15</v>
      </c>
      <c r="CR125" s="2"/>
      <c r="CS125" s="2" t="s">
        <v>20</v>
      </c>
      <c r="CT125" s="96">
        <f>IFERROR(ROUNDDOWN(BR125*BY125*(CH125/CL125),0),0)</f>
        <v>0</v>
      </c>
      <c r="CU125" s="96"/>
      <c r="CV125" s="96"/>
      <c r="CW125" s="96"/>
      <c r="CX125" s="96"/>
      <c r="CY125" s="96"/>
      <c r="CZ125" s="2" t="s">
        <v>14</v>
      </c>
      <c r="DA125" s="2"/>
      <c r="DB125" s="2"/>
      <c r="DC125" s="2"/>
    </row>
    <row r="126" spans="2:124">
      <c r="D126" s="2" t="s">
        <v>17</v>
      </c>
      <c r="E126" s="2" t="s">
        <v>77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BM126" s="59"/>
      <c r="BN126" s="17"/>
      <c r="BO126" s="17"/>
      <c r="BP126" s="2" t="s">
        <v>17</v>
      </c>
      <c r="BQ126" s="2" t="s">
        <v>77</v>
      </c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</row>
    <row r="127" spans="2:124">
      <c r="D127" s="2"/>
      <c r="E127" s="2" t="s">
        <v>78</v>
      </c>
      <c r="F127" s="96">
        <v>100</v>
      </c>
      <c r="G127" s="96"/>
      <c r="H127" s="96"/>
      <c r="I127" s="2" t="s">
        <v>14</v>
      </c>
      <c r="J127" s="2"/>
      <c r="K127" s="2" t="s">
        <v>13</v>
      </c>
      <c r="L127" s="2"/>
      <c r="M127" s="185">
        <f>$T$13</f>
        <v>0</v>
      </c>
      <c r="N127" s="185"/>
      <c r="O127" s="185"/>
      <c r="P127" s="2" t="s">
        <v>10</v>
      </c>
      <c r="Q127" s="2"/>
      <c r="R127" s="2"/>
      <c r="S127" s="2" t="s">
        <v>109</v>
      </c>
      <c r="T127" s="2"/>
      <c r="U127" s="2" t="s">
        <v>106</v>
      </c>
      <c r="V127" s="96">
        <f>V125</f>
        <v>0</v>
      </c>
      <c r="W127" s="96"/>
      <c r="X127" s="96"/>
      <c r="Y127" s="2" t="s">
        <v>107</v>
      </c>
      <c r="Z127" s="96">
        <f>Z125</f>
        <v>0</v>
      </c>
      <c r="AA127" s="96"/>
      <c r="AB127" s="96"/>
      <c r="AC127" s="2" t="s">
        <v>108</v>
      </c>
      <c r="AD127" s="2"/>
      <c r="AE127" s="2" t="s">
        <v>15</v>
      </c>
      <c r="AF127" s="2"/>
      <c r="AG127" s="2" t="s">
        <v>20</v>
      </c>
      <c r="AH127" s="96">
        <f>IFERROR(ROUNDDOWN(F127*M127*(V127/Z127),0),0)</f>
        <v>0</v>
      </c>
      <c r="AI127" s="96"/>
      <c r="AJ127" s="96"/>
      <c r="AK127" s="96"/>
      <c r="AL127" s="96"/>
      <c r="AM127" s="96"/>
      <c r="AN127" s="2" t="s">
        <v>14</v>
      </c>
      <c r="AO127" s="2"/>
      <c r="AP127" s="2"/>
      <c r="BM127" s="59"/>
      <c r="BN127" s="17"/>
      <c r="BO127" s="17"/>
      <c r="BP127" s="2"/>
      <c r="BQ127" s="2" t="s">
        <v>9</v>
      </c>
      <c r="BR127" s="96">
        <v>100</v>
      </c>
      <c r="BS127" s="96"/>
      <c r="BT127" s="96"/>
      <c r="BU127" s="2" t="s">
        <v>14</v>
      </c>
      <c r="BV127" s="2"/>
      <c r="BW127" s="2" t="s">
        <v>13</v>
      </c>
      <c r="BX127" s="2"/>
      <c r="BY127" s="185">
        <f>$T$13</f>
        <v>0</v>
      </c>
      <c r="BZ127" s="185"/>
      <c r="CA127" s="185"/>
      <c r="CB127" s="2" t="s">
        <v>10</v>
      </c>
      <c r="CC127" s="2"/>
      <c r="CD127" s="2"/>
      <c r="CE127" s="2" t="s">
        <v>109</v>
      </c>
      <c r="CF127" s="2"/>
      <c r="CG127" s="2" t="s">
        <v>106</v>
      </c>
      <c r="CH127" s="96">
        <f>CH125</f>
        <v>0</v>
      </c>
      <c r="CI127" s="96"/>
      <c r="CJ127" s="96"/>
      <c r="CK127" s="2" t="s">
        <v>107</v>
      </c>
      <c r="CL127" s="96">
        <f>CL125</f>
        <v>0</v>
      </c>
      <c r="CM127" s="96"/>
      <c r="CN127" s="96"/>
      <c r="CO127" s="2" t="s">
        <v>108</v>
      </c>
      <c r="CP127" s="2"/>
      <c r="CQ127" s="2" t="s">
        <v>15</v>
      </c>
      <c r="CR127" s="2"/>
      <c r="CS127" s="2" t="s">
        <v>20</v>
      </c>
      <c r="CT127" s="96">
        <f>IFERROR(ROUNDDOWN(BR127*BY127*(CH127/CL127),0),0)</f>
        <v>0</v>
      </c>
      <c r="CU127" s="96"/>
      <c r="CV127" s="96"/>
      <c r="CW127" s="96"/>
      <c r="CX127" s="96"/>
      <c r="CY127" s="96"/>
      <c r="CZ127" s="2" t="s">
        <v>14</v>
      </c>
      <c r="DA127" s="2"/>
      <c r="DB127" s="2"/>
      <c r="DC127" s="2"/>
    </row>
    <row r="128" spans="2:124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BM128" s="59"/>
      <c r="BN128" s="17"/>
      <c r="BO128" s="17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D129" s="2" t="s">
        <v>0</v>
      </c>
      <c r="E129" s="2" t="s">
        <v>22</v>
      </c>
      <c r="F129" s="2"/>
      <c r="G129" s="2"/>
      <c r="H129" s="2"/>
      <c r="I129" s="2"/>
      <c r="J129" s="2"/>
      <c r="K129" s="2"/>
      <c r="L129" s="2"/>
      <c r="M129" s="2"/>
      <c r="N129" s="2"/>
      <c r="O129" s="96" t="s">
        <v>46</v>
      </c>
      <c r="P129" s="96"/>
      <c r="Q129" s="96"/>
      <c r="R129" s="96"/>
      <c r="S129" s="96"/>
      <c r="T129" s="96"/>
      <c r="U129" s="96"/>
      <c r="V129" s="96"/>
      <c r="W129" s="2"/>
      <c r="X129" s="2"/>
      <c r="Y129" s="2"/>
      <c r="Z129" s="2"/>
      <c r="AA129" s="2"/>
      <c r="AB129" s="2"/>
      <c r="AC129" s="2"/>
      <c r="AD129" s="2"/>
      <c r="BM129" s="59"/>
      <c r="BN129" s="17"/>
      <c r="BO129" s="17"/>
      <c r="BP129" s="2" t="s">
        <v>0</v>
      </c>
      <c r="BQ129" s="2" t="s">
        <v>22</v>
      </c>
      <c r="BR129" s="2"/>
      <c r="BS129" s="2"/>
      <c r="BT129" s="2"/>
      <c r="BU129" s="2"/>
      <c r="BV129" s="2"/>
      <c r="BW129" s="2"/>
      <c r="BX129" s="2"/>
      <c r="BY129" s="2"/>
      <c r="BZ129" s="2"/>
      <c r="CA129" s="96" t="s">
        <v>46</v>
      </c>
      <c r="CB129" s="96"/>
      <c r="CC129" s="96"/>
      <c r="CD129" s="96"/>
      <c r="CE129" s="96"/>
      <c r="CF129" s="96"/>
      <c r="CG129" s="96"/>
      <c r="CH129" s="96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D130" s="2"/>
      <c r="E130" s="96">
        <v>2500</v>
      </c>
      <c r="F130" s="96"/>
      <c r="G130" s="96"/>
      <c r="H130" s="96"/>
      <c r="I130" s="96"/>
      <c r="J130" s="2" t="s">
        <v>12</v>
      </c>
      <c r="K130" s="2" t="s">
        <v>21</v>
      </c>
      <c r="L130" s="2" t="s">
        <v>14</v>
      </c>
      <c r="M130" s="2"/>
      <c r="N130" s="2" t="s">
        <v>13</v>
      </c>
      <c r="O130" s="2"/>
      <c r="P130" s="2"/>
      <c r="Q130" s="96">
        <f>IF(V125&gt;=AH125,AH125,V125)</f>
        <v>0</v>
      </c>
      <c r="R130" s="96"/>
      <c r="S130" s="96"/>
      <c r="T130" s="96"/>
      <c r="U130" s="2" t="s">
        <v>14</v>
      </c>
      <c r="V130" s="2"/>
      <c r="W130" s="2" t="s">
        <v>15</v>
      </c>
      <c r="X130" s="2"/>
      <c r="Y130" s="96">
        <f>E130*Q130</f>
        <v>0</v>
      </c>
      <c r="Z130" s="96"/>
      <c r="AA130" s="96"/>
      <c r="AB130" s="96"/>
      <c r="AC130" s="96"/>
      <c r="AD130" s="2" t="s">
        <v>12</v>
      </c>
      <c r="BM130" s="59"/>
      <c r="BN130" s="17"/>
      <c r="BO130" s="17"/>
      <c r="BP130" s="2"/>
      <c r="BQ130" s="96">
        <v>2500</v>
      </c>
      <c r="BR130" s="96"/>
      <c r="BS130" s="96"/>
      <c r="BT130" s="96"/>
      <c r="BU130" s="96"/>
      <c r="BV130" s="2" t="s">
        <v>12</v>
      </c>
      <c r="BW130" s="2" t="s">
        <v>21</v>
      </c>
      <c r="BX130" s="2" t="s">
        <v>14</v>
      </c>
      <c r="BY130" s="2"/>
      <c r="BZ130" s="2" t="s">
        <v>13</v>
      </c>
      <c r="CA130" s="2"/>
      <c r="CB130" s="2"/>
      <c r="CC130" s="96">
        <f>IF(CH125&gt;=CT125,CT125,CH125)</f>
        <v>0</v>
      </c>
      <c r="CD130" s="96"/>
      <c r="CE130" s="96"/>
      <c r="CF130" s="96"/>
      <c r="CG130" s="2" t="s">
        <v>14</v>
      </c>
      <c r="CH130" s="2"/>
      <c r="CI130" s="2" t="s">
        <v>15</v>
      </c>
      <c r="CJ130" s="2"/>
      <c r="CK130" s="96">
        <f>BQ130*CC130</f>
        <v>0</v>
      </c>
      <c r="CL130" s="96"/>
      <c r="CM130" s="96"/>
      <c r="CN130" s="96"/>
      <c r="CO130" s="96"/>
      <c r="CP130" s="2" t="s">
        <v>12</v>
      </c>
      <c r="CQ130" s="2"/>
    </row>
    <row r="131" spans="3:95">
      <c r="D131" s="2" t="s">
        <v>17</v>
      </c>
      <c r="E131" s="2" t="s">
        <v>23</v>
      </c>
      <c r="F131" s="2"/>
      <c r="G131" s="2"/>
      <c r="H131" s="2"/>
      <c r="I131" s="2"/>
      <c r="J131" s="2"/>
      <c r="K131" s="2"/>
      <c r="L131" s="2"/>
      <c r="M131" s="2"/>
      <c r="N131" s="2"/>
      <c r="O131" s="96" t="s">
        <v>46</v>
      </c>
      <c r="P131" s="96"/>
      <c r="Q131" s="96"/>
      <c r="R131" s="96"/>
      <c r="S131" s="96"/>
      <c r="T131" s="96"/>
      <c r="U131" s="96"/>
      <c r="V131" s="96"/>
      <c r="W131" s="2"/>
      <c r="X131" s="2"/>
      <c r="Y131" s="2"/>
      <c r="Z131" s="2"/>
      <c r="AA131" s="2"/>
      <c r="AB131" s="2"/>
      <c r="AC131" s="2"/>
      <c r="AD131" s="2"/>
      <c r="BM131" s="59"/>
      <c r="BN131" s="17"/>
      <c r="BO131" s="17"/>
      <c r="BP131" s="2" t="s">
        <v>17</v>
      </c>
      <c r="BQ131" s="2" t="s">
        <v>23</v>
      </c>
      <c r="BR131" s="2"/>
      <c r="BS131" s="2"/>
      <c r="BT131" s="2"/>
      <c r="BU131" s="2"/>
      <c r="BV131" s="2"/>
      <c r="BW131" s="2"/>
      <c r="BX131" s="2"/>
      <c r="BY131" s="2"/>
      <c r="BZ131" s="2"/>
      <c r="CA131" s="96" t="s">
        <v>46</v>
      </c>
      <c r="CB131" s="96"/>
      <c r="CC131" s="96"/>
      <c r="CD131" s="96"/>
      <c r="CE131" s="96"/>
      <c r="CF131" s="96"/>
      <c r="CG131" s="96"/>
      <c r="CH131" s="96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D132" s="2"/>
      <c r="E132" s="96">
        <v>1800</v>
      </c>
      <c r="F132" s="96"/>
      <c r="G132" s="96"/>
      <c r="H132" s="96"/>
      <c r="I132" s="96"/>
      <c r="J132" s="2" t="s">
        <v>12</v>
      </c>
      <c r="K132" s="2" t="s">
        <v>21</v>
      </c>
      <c r="L132" s="2" t="s">
        <v>14</v>
      </c>
      <c r="M132" s="2"/>
      <c r="N132" s="2" t="s">
        <v>13</v>
      </c>
      <c r="O132" s="2"/>
      <c r="P132" s="2"/>
      <c r="Q132" s="96">
        <f>IF(V125&gt;AH125,IF(V125&gt;=AH127,AH127-AH125,V125-AH125),0)</f>
        <v>0</v>
      </c>
      <c r="R132" s="96"/>
      <c r="S132" s="96"/>
      <c r="T132" s="96"/>
      <c r="U132" s="2" t="s">
        <v>14</v>
      </c>
      <c r="V132" s="2"/>
      <c r="W132" s="2" t="s">
        <v>15</v>
      </c>
      <c r="X132" s="2"/>
      <c r="Y132" s="96">
        <f>E132*Q132</f>
        <v>0</v>
      </c>
      <c r="Z132" s="96"/>
      <c r="AA132" s="96"/>
      <c r="AB132" s="96"/>
      <c r="AC132" s="96"/>
      <c r="AD132" s="2" t="s">
        <v>12</v>
      </c>
      <c r="BM132" s="59"/>
      <c r="BN132" s="17"/>
      <c r="BO132" s="17"/>
      <c r="BP132" s="2"/>
      <c r="BQ132" s="96">
        <v>1800</v>
      </c>
      <c r="BR132" s="96"/>
      <c r="BS132" s="96"/>
      <c r="BT132" s="96"/>
      <c r="BU132" s="96"/>
      <c r="BV132" s="2" t="s">
        <v>12</v>
      </c>
      <c r="BW132" s="2" t="s">
        <v>21</v>
      </c>
      <c r="BX132" s="2" t="s">
        <v>14</v>
      </c>
      <c r="BY132" s="2"/>
      <c r="BZ132" s="2" t="s">
        <v>13</v>
      </c>
      <c r="CA132" s="2"/>
      <c r="CB132" s="2"/>
      <c r="CC132" s="96">
        <f>IF(CH125&gt;CT125,IF(CH125&gt;=CT127,CT127-CT125,CH125-CT125),0)</f>
        <v>0</v>
      </c>
      <c r="CD132" s="96"/>
      <c r="CE132" s="96"/>
      <c r="CF132" s="96"/>
      <c r="CG132" s="2" t="s">
        <v>14</v>
      </c>
      <c r="CH132" s="2"/>
      <c r="CI132" s="2" t="s">
        <v>15</v>
      </c>
      <c r="CJ132" s="2"/>
      <c r="CK132" s="96">
        <f>BQ132*CC132</f>
        <v>0</v>
      </c>
      <c r="CL132" s="96"/>
      <c r="CM132" s="96"/>
      <c r="CN132" s="96"/>
      <c r="CO132" s="96"/>
      <c r="CP132" s="2" t="s">
        <v>12</v>
      </c>
      <c r="CQ132" s="2"/>
    </row>
    <row r="133" spans="3:95">
      <c r="D133" s="2" t="s">
        <v>19</v>
      </c>
      <c r="E133" s="2" t="s">
        <v>24</v>
      </c>
      <c r="F133" s="2"/>
      <c r="G133" s="2"/>
      <c r="H133" s="2"/>
      <c r="I133" s="2"/>
      <c r="J133" s="2"/>
      <c r="K133" s="2"/>
      <c r="L133" s="2"/>
      <c r="M133" s="2"/>
      <c r="N133" s="2"/>
      <c r="O133" s="96" t="s">
        <v>46</v>
      </c>
      <c r="P133" s="96"/>
      <c r="Q133" s="96"/>
      <c r="R133" s="96"/>
      <c r="S133" s="96"/>
      <c r="T133" s="96"/>
      <c r="U133" s="96"/>
      <c r="V133" s="96"/>
      <c r="W133" s="2"/>
      <c r="X133" s="2"/>
      <c r="Y133" s="2"/>
      <c r="Z133" s="2"/>
      <c r="AA133" s="2"/>
      <c r="AB133" s="2"/>
      <c r="AC133" s="2"/>
      <c r="AD133" s="2"/>
      <c r="BM133" s="59"/>
      <c r="BN133" s="17"/>
      <c r="BO133" s="17"/>
      <c r="BP133" s="2" t="s">
        <v>19</v>
      </c>
      <c r="BQ133" s="2" t="s">
        <v>24</v>
      </c>
      <c r="BR133" s="2"/>
      <c r="BS133" s="2"/>
      <c r="BT133" s="2"/>
      <c r="BU133" s="2"/>
      <c r="BV133" s="2"/>
      <c r="BW133" s="2"/>
      <c r="BX133" s="2"/>
      <c r="BY133" s="2"/>
      <c r="BZ133" s="2"/>
      <c r="CA133" s="96" t="s">
        <v>46</v>
      </c>
      <c r="CB133" s="96"/>
      <c r="CC133" s="96"/>
      <c r="CD133" s="96"/>
      <c r="CE133" s="96"/>
      <c r="CF133" s="96"/>
      <c r="CG133" s="96"/>
      <c r="CH133" s="96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D134" s="2"/>
      <c r="E134" s="96">
        <v>1100</v>
      </c>
      <c r="F134" s="96"/>
      <c r="G134" s="96"/>
      <c r="H134" s="96"/>
      <c r="I134" s="96"/>
      <c r="J134" s="2" t="s">
        <v>12</v>
      </c>
      <c r="K134" s="2" t="s">
        <v>21</v>
      </c>
      <c r="L134" s="2" t="s">
        <v>14</v>
      </c>
      <c r="M134" s="2"/>
      <c r="N134" s="2" t="s">
        <v>13</v>
      </c>
      <c r="O134" s="2"/>
      <c r="P134" s="2"/>
      <c r="Q134" s="96">
        <f>IF(V125&gt;=AH127,V125-AH127,0)</f>
        <v>0</v>
      </c>
      <c r="R134" s="96"/>
      <c r="S134" s="96"/>
      <c r="T134" s="96"/>
      <c r="U134" s="2" t="s">
        <v>14</v>
      </c>
      <c r="V134" s="2"/>
      <c r="W134" s="2" t="s">
        <v>15</v>
      </c>
      <c r="X134" s="2"/>
      <c r="Y134" s="96">
        <f>E134*Q134</f>
        <v>0</v>
      </c>
      <c r="Z134" s="96"/>
      <c r="AA134" s="96"/>
      <c r="AB134" s="96"/>
      <c r="AC134" s="96"/>
      <c r="AD134" s="2" t="s">
        <v>12</v>
      </c>
      <c r="BM134" s="59"/>
      <c r="BN134" s="17"/>
      <c r="BO134" s="17"/>
      <c r="BP134" s="2"/>
      <c r="BQ134" s="96">
        <v>1100</v>
      </c>
      <c r="BR134" s="96"/>
      <c r="BS134" s="96"/>
      <c r="BT134" s="96"/>
      <c r="BU134" s="96"/>
      <c r="BV134" s="2" t="s">
        <v>12</v>
      </c>
      <c r="BW134" s="2" t="s">
        <v>21</v>
      </c>
      <c r="BX134" s="2" t="s">
        <v>14</v>
      </c>
      <c r="BY134" s="2"/>
      <c r="BZ134" s="2" t="s">
        <v>13</v>
      </c>
      <c r="CA134" s="2"/>
      <c r="CB134" s="2"/>
      <c r="CC134" s="96">
        <f>IF(CH125&gt;=CT127,CH125-CT127,0)</f>
        <v>0</v>
      </c>
      <c r="CD134" s="96"/>
      <c r="CE134" s="96"/>
      <c r="CF134" s="96"/>
      <c r="CG134" s="2" t="s">
        <v>14</v>
      </c>
      <c r="CH134" s="2"/>
      <c r="CI134" s="2" t="s">
        <v>15</v>
      </c>
      <c r="CJ134" s="2"/>
      <c r="CK134" s="96">
        <f>BQ134*CC134</f>
        <v>0</v>
      </c>
      <c r="CL134" s="96"/>
      <c r="CM134" s="96"/>
      <c r="CN134" s="96"/>
      <c r="CO134" s="96"/>
      <c r="CP134" s="2" t="s">
        <v>12</v>
      </c>
      <c r="CQ134" s="2"/>
    </row>
    <row r="135" spans="3:95">
      <c r="D135" s="2"/>
      <c r="E135" s="33"/>
      <c r="F135" s="33"/>
      <c r="G135" s="33"/>
      <c r="H135" s="33"/>
      <c r="I135" s="33"/>
      <c r="J135" s="2"/>
      <c r="K135" s="2"/>
      <c r="L135" s="2"/>
      <c r="M135" s="2"/>
      <c r="N135" s="2"/>
      <c r="O135" s="2"/>
      <c r="P135" s="2"/>
      <c r="Q135" s="33"/>
      <c r="R135" s="33"/>
      <c r="S135" s="33"/>
      <c r="T135" s="33"/>
      <c r="U135" s="2"/>
      <c r="V135" s="2"/>
      <c r="W135" s="2"/>
      <c r="X135" s="2"/>
      <c r="Y135" s="33"/>
      <c r="Z135" s="33"/>
      <c r="AA135" s="33"/>
      <c r="AB135" s="33"/>
      <c r="AC135" s="33"/>
      <c r="AD135" s="2"/>
      <c r="BM135" s="59"/>
      <c r="BN135" s="17"/>
      <c r="BO135" s="17"/>
      <c r="BP135" s="2"/>
      <c r="BQ135" s="46"/>
      <c r="BR135" s="46"/>
      <c r="BS135" s="46"/>
      <c r="BT135" s="46"/>
      <c r="BU135" s="46"/>
      <c r="BV135" s="2"/>
      <c r="BW135" s="2"/>
      <c r="BX135" s="2"/>
      <c r="BY135" s="2"/>
      <c r="BZ135" s="2"/>
      <c r="CA135" s="2"/>
      <c r="CB135" s="2"/>
      <c r="CC135" s="46"/>
      <c r="CD135" s="46"/>
      <c r="CE135" s="46"/>
      <c r="CF135" s="46"/>
      <c r="CG135" s="2"/>
      <c r="CH135" s="2"/>
      <c r="CI135" s="2"/>
      <c r="CJ135" s="2"/>
      <c r="CK135" s="46"/>
      <c r="CL135" s="46"/>
      <c r="CM135" s="46"/>
      <c r="CN135" s="46"/>
      <c r="CO135" s="46"/>
      <c r="CP135" s="2"/>
      <c r="CQ135" s="2"/>
    </row>
    <row r="136" spans="3:95" ht="19.5" thickBot="1">
      <c r="D136" s="6" t="s">
        <v>25</v>
      </c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184">
        <f>Y130+Y132+Y134</f>
        <v>0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6" t="s">
        <v>12</v>
      </c>
      <c r="BM136" s="59"/>
      <c r="BN136" s="17"/>
      <c r="BO136" s="17"/>
      <c r="BP136" s="6" t="s">
        <v>25</v>
      </c>
      <c r="BQ136" s="6"/>
      <c r="BR136" s="6"/>
      <c r="BS136" s="6"/>
      <c r="BT136" s="6"/>
      <c r="BU136" s="6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84">
        <f>CK130+CK132+CK134</f>
        <v>0</v>
      </c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6" t="s">
        <v>12</v>
      </c>
      <c r="CQ136" s="2"/>
    </row>
    <row r="137" spans="3:9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BM137" s="59"/>
      <c r="BN137" s="17"/>
      <c r="BO137" s="17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BM138" s="59"/>
      <c r="BN138" s="17"/>
      <c r="BO138" s="17"/>
    </row>
    <row r="139" spans="3:95">
      <c r="C139" s="11">
        <v>2</v>
      </c>
      <c r="D139" s="13" t="s">
        <v>66</v>
      </c>
      <c r="E139" s="11"/>
      <c r="F139" s="11"/>
      <c r="G139" s="11"/>
      <c r="H139" s="11"/>
      <c r="I139" s="11"/>
      <c r="BM139" s="59"/>
      <c r="BN139" s="17"/>
      <c r="BO139" s="62">
        <v>2</v>
      </c>
      <c r="BP139" s="13" t="s">
        <v>66</v>
      </c>
      <c r="BQ139" s="11"/>
      <c r="BR139" s="11"/>
      <c r="BS139" s="11"/>
      <c r="BT139" s="11"/>
      <c r="BU139" s="11"/>
    </row>
    <row r="140" spans="3:95">
      <c r="D140" s="30" t="s">
        <v>28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2"/>
      <c r="O140" s="2"/>
      <c r="P140" s="2"/>
      <c r="Q140" s="2"/>
      <c r="R140" s="2"/>
      <c r="S140" s="2"/>
      <c r="T140" s="2"/>
      <c r="U140" s="2"/>
      <c r="V140" s="2"/>
      <c r="BM140" s="59"/>
      <c r="BN140" s="17"/>
      <c r="BO140" s="17"/>
      <c r="BP140" s="30" t="s">
        <v>28</v>
      </c>
      <c r="BQ140" s="30"/>
      <c r="BR140" s="30"/>
      <c r="BS140" s="30"/>
      <c r="BT140" s="30"/>
      <c r="BU140" s="30"/>
      <c r="BV140" s="30"/>
      <c r="BW140" s="30"/>
      <c r="BX140" s="30"/>
      <c r="BY140" s="30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3:95">
      <c r="D141" s="171">
        <f>$T$136</f>
        <v>0</v>
      </c>
      <c r="E141" s="171"/>
      <c r="F141" s="171"/>
      <c r="G141" s="171"/>
      <c r="H141" s="171"/>
      <c r="I141" s="171"/>
      <c r="J141" s="171"/>
      <c r="K141" s="30" t="s">
        <v>12</v>
      </c>
      <c r="L141" s="30"/>
      <c r="M141" s="30"/>
      <c r="N141" s="2"/>
      <c r="O141" s="2"/>
      <c r="P141" s="2"/>
      <c r="Q141" s="2"/>
      <c r="R141" s="2"/>
      <c r="S141" s="2"/>
      <c r="T141" s="2"/>
      <c r="U141" s="2"/>
      <c r="V141" s="2"/>
      <c r="BM141" s="59"/>
      <c r="BN141" s="17"/>
      <c r="BO141" s="17"/>
      <c r="BP141" s="171">
        <f>$CF$136</f>
        <v>0</v>
      </c>
      <c r="BQ141" s="171"/>
      <c r="BR141" s="171"/>
      <c r="BS141" s="171"/>
      <c r="BT141" s="171"/>
      <c r="BU141" s="171"/>
      <c r="BV141" s="171"/>
      <c r="BW141" s="30" t="s">
        <v>12</v>
      </c>
      <c r="BX141" s="30"/>
      <c r="BY141" s="30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3:9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BM142" s="59"/>
      <c r="BN142" s="17"/>
      <c r="BO142" s="17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3:95" ht="19.5" thickBot="1">
      <c r="D143" s="4" t="s">
        <v>27</v>
      </c>
      <c r="E143" s="4"/>
      <c r="F143" s="4"/>
      <c r="G143" s="4"/>
      <c r="H143" s="4"/>
      <c r="I143" s="4"/>
      <c r="J143" s="5"/>
      <c r="K143" s="5"/>
      <c r="L143" s="179">
        <f>D141</f>
        <v>0</v>
      </c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4" t="s">
        <v>12</v>
      </c>
      <c r="BM143" s="59"/>
      <c r="BN143" s="17"/>
      <c r="BO143" s="17"/>
      <c r="BP143" s="4" t="s">
        <v>27</v>
      </c>
      <c r="BQ143" s="4"/>
      <c r="BR143" s="4"/>
      <c r="BS143" s="4"/>
      <c r="BT143" s="4"/>
      <c r="BU143" s="4"/>
      <c r="BV143" s="5"/>
      <c r="BW143" s="5"/>
      <c r="BX143" s="179">
        <f>BP141</f>
        <v>0</v>
      </c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4" t="s">
        <v>12</v>
      </c>
    </row>
    <row r="144" spans="3:95" ht="19.5" thickTop="1">
      <c r="BM144" s="59"/>
      <c r="BN144" s="17"/>
      <c r="BO144" s="17"/>
    </row>
    <row r="145" spans="65:67">
      <c r="BM145" s="17"/>
      <c r="BN145" s="17"/>
      <c r="BO145" s="17"/>
    </row>
    <row r="146" spans="65:67">
      <c r="BM146" s="17"/>
      <c r="BN146" s="17"/>
      <c r="BO146" s="17"/>
    </row>
    <row r="147" spans="65:67">
      <c r="BM147" s="17"/>
      <c r="BN147" s="17"/>
      <c r="BO147" s="17"/>
    </row>
    <row r="148" spans="65:67">
      <c r="BM148" s="17"/>
      <c r="BN148" s="17"/>
      <c r="BO148" s="17"/>
    </row>
  </sheetData>
  <sheetProtection password="CC3D" sheet="1" objects="1" scenarios="1"/>
  <mergeCells count="610">
    <mergeCell ref="BJ15:BM16"/>
    <mergeCell ref="BN15:BQ16"/>
    <mergeCell ref="BR15:BU18"/>
    <mergeCell ref="BJ17:BM18"/>
    <mergeCell ref="BN17:BQ18"/>
    <mergeCell ref="BF10:BI10"/>
    <mergeCell ref="BJ10:BM10"/>
    <mergeCell ref="BN10:BQ10"/>
    <mergeCell ref="BR10:BU10"/>
    <mergeCell ref="BF11:BI14"/>
    <mergeCell ref="BJ11:BM12"/>
    <mergeCell ref="BN11:BQ12"/>
    <mergeCell ref="BR11:BU14"/>
    <mergeCell ref="BJ13:BM14"/>
    <mergeCell ref="BN13:BQ14"/>
    <mergeCell ref="AY45:BH45"/>
    <mergeCell ref="AY46:BH46"/>
    <mergeCell ref="AY47:BH47"/>
    <mergeCell ref="AY48:BH48"/>
    <mergeCell ref="AY33:BH33"/>
    <mergeCell ref="AY34:BH34"/>
    <mergeCell ref="AY35:BH35"/>
    <mergeCell ref="AY36:BH36"/>
    <mergeCell ref="AY37:BH37"/>
    <mergeCell ref="AY38:BH38"/>
    <mergeCell ref="G17:L17"/>
    <mergeCell ref="P19:P20"/>
    <mergeCell ref="AC32:AF32"/>
    <mergeCell ref="AY31:BH31"/>
    <mergeCell ref="AY32:BH32"/>
    <mergeCell ref="Y38:AB38"/>
    <mergeCell ref="AC38:AF38"/>
    <mergeCell ref="Y39:AB39"/>
    <mergeCell ref="AC39:AF39"/>
    <mergeCell ref="O35:T35"/>
    <mergeCell ref="O31:T31"/>
    <mergeCell ref="O36:T36"/>
    <mergeCell ref="O37:T37"/>
    <mergeCell ref="O38:T38"/>
    <mergeCell ref="O39:T39"/>
    <mergeCell ref="BF15:BI18"/>
    <mergeCell ref="AQ19:AY20"/>
    <mergeCell ref="AZ19:AZ20"/>
    <mergeCell ref="AK17:AP17"/>
    <mergeCell ref="AQ17:AY17"/>
    <mergeCell ref="D67:I67"/>
    <mergeCell ref="J67:K67"/>
    <mergeCell ref="O67:R67"/>
    <mergeCell ref="C31:F31"/>
    <mergeCell ref="K31:N31"/>
    <mergeCell ref="U31:X31"/>
    <mergeCell ref="K32:N35"/>
    <mergeCell ref="U33:X33"/>
    <mergeCell ref="U34:X34"/>
    <mergeCell ref="K36:N39"/>
    <mergeCell ref="U36:X36"/>
    <mergeCell ref="G66:J66"/>
    <mergeCell ref="U35:X35"/>
    <mergeCell ref="U38:X38"/>
    <mergeCell ref="U37:X37"/>
    <mergeCell ref="U32:X32"/>
    <mergeCell ref="K45:N48"/>
    <mergeCell ref="U45:X45"/>
    <mergeCell ref="U39:X39"/>
    <mergeCell ref="O47:T47"/>
    <mergeCell ref="K49:AF49"/>
    <mergeCell ref="AC50:AF50"/>
    <mergeCell ref="O33:T33"/>
    <mergeCell ref="O34:T34"/>
    <mergeCell ref="D73:I73"/>
    <mergeCell ref="J73:K73"/>
    <mergeCell ref="O73:R73"/>
    <mergeCell ref="W73:AA73"/>
    <mergeCell ref="D70:I70"/>
    <mergeCell ref="O82:R82"/>
    <mergeCell ref="W82:AA82"/>
    <mergeCell ref="J70:K70"/>
    <mergeCell ref="G72:J72"/>
    <mergeCell ref="G75:J75"/>
    <mergeCell ref="W75:AB75"/>
    <mergeCell ref="D76:I76"/>
    <mergeCell ref="J76:K76"/>
    <mergeCell ref="O76:R76"/>
    <mergeCell ref="W76:AA76"/>
    <mergeCell ref="G78:J78"/>
    <mergeCell ref="W78:AB78"/>
    <mergeCell ref="W81:AB81"/>
    <mergeCell ref="D82:I82"/>
    <mergeCell ref="J82:K82"/>
    <mergeCell ref="T136:AC136"/>
    <mergeCell ref="E130:I130"/>
    <mergeCell ref="Q130:T130"/>
    <mergeCell ref="O70:R70"/>
    <mergeCell ref="L143:AC143"/>
    <mergeCell ref="D141:J141"/>
    <mergeCell ref="AP116:BG116"/>
    <mergeCell ref="AH109:AL109"/>
    <mergeCell ref="AO109:BE109"/>
    <mergeCell ref="BA82:BF82"/>
    <mergeCell ref="AH83:AM83"/>
    <mergeCell ref="AN83:AO83"/>
    <mergeCell ref="AS83:AV83"/>
    <mergeCell ref="BA83:BE83"/>
    <mergeCell ref="BA85:BF85"/>
    <mergeCell ref="AH86:AM86"/>
    <mergeCell ref="AN86:AO86"/>
    <mergeCell ref="AS86:AV86"/>
    <mergeCell ref="BA86:BE86"/>
    <mergeCell ref="BA88:BF88"/>
    <mergeCell ref="AH89:AM89"/>
    <mergeCell ref="AR75:AY75"/>
    <mergeCell ref="D92:H92"/>
    <mergeCell ref="K92:AA92"/>
    <mergeCell ref="BG67:BJ67"/>
    <mergeCell ref="BG69:BJ69"/>
    <mergeCell ref="AR71:AY71"/>
    <mergeCell ref="BA67:BC67"/>
    <mergeCell ref="BA69:BC69"/>
    <mergeCell ref="AI69:AK69"/>
    <mergeCell ref="AP69:AQ69"/>
    <mergeCell ref="AG31:AJ31"/>
    <mergeCell ref="AH114:AN114"/>
    <mergeCell ref="AS114:AX114"/>
    <mergeCell ref="AH76:AL76"/>
    <mergeCell ref="BB76:BF76"/>
    <mergeCell ref="AN89:AO89"/>
    <mergeCell ref="AS89:AV89"/>
    <mergeCell ref="BA89:BE89"/>
    <mergeCell ref="AI67:AK67"/>
    <mergeCell ref="AH74:AL74"/>
    <mergeCell ref="AT74:AW74"/>
    <mergeCell ref="BB74:BF74"/>
    <mergeCell ref="AT76:AW76"/>
    <mergeCell ref="AP67:AQ67"/>
    <mergeCell ref="AG32:AJ35"/>
    <mergeCell ref="AX69:AY69"/>
    <mergeCell ref="AR73:AY73"/>
    <mergeCell ref="AT78:BF78"/>
    <mergeCell ref="AH72:AL72"/>
    <mergeCell ref="AT72:AW72"/>
    <mergeCell ref="BB72:BF72"/>
    <mergeCell ref="AQ32:AX35"/>
    <mergeCell ref="AK36:AP39"/>
    <mergeCell ref="AQ36:AX39"/>
    <mergeCell ref="AX67:AY67"/>
    <mergeCell ref="W66:AB66"/>
    <mergeCell ref="W67:AA67"/>
    <mergeCell ref="Y33:AB33"/>
    <mergeCell ref="AC33:AF33"/>
    <mergeCell ref="Y34:AB34"/>
    <mergeCell ref="AK32:AP35"/>
    <mergeCell ref="AC34:AF34"/>
    <mergeCell ref="Y35:AB35"/>
    <mergeCell ref="W69:AB69"/>
    <mergeCell ref="W70:AA70"/>
    <mergeCell ref="W72:AB72"/>
    <mergeCell ref="Y36:AB36"/>
    <mergeCell ref="AC36:AF36"/>
    <mergeCell ref="AG36:AJ39"/>
    <mergeCell ref="Y37:AB37"/>
    <mergeCell ref="AC37:AF37"/>
    <mergeCell ref="E132:I132"/>
    <mergeCell ref="Q132:T132"/>
    <mergeCell ref="Y132:AC132"/>
    <mergeCell ref="E134:I134"/>
    <mergeCell ref="Q134:T134"/>
    <mergeCell ref="Y134:AC134"/>
    <mergeCell ref="F125:H125"/>
    <mergeCell ref="M125:O125"/>
    <mergeCell ref="F127:H127"/>
    <mergeCell ref="M127:O127"/>
    <mergeCell ref="O129:V129"/>
    <mergeCell ref="O131:V131"/>
    <mergeCell ref="O133:V133"/>
    <mergeCell ref="Z125:AB125"/>
    <mergeCell ref="Z127:AB127"/>
    <mergeCell ref="V125:X125"/>
    <mergeCell ref="V127:X127"/>
    <mergeCell ref="AH125:AM125"/>
    <mergeCell ref="Y130:AC130"/>
    <mergeCell ref="AH127:AM127"/>
    <mergeCell ref="L99:AA99"/>
    <mergeCell ref="K41:N44"/>
    <mergeCell ref="U41:X41"/>
    <mergeCell ref="Y41:AB41"/>
    <mergeCell ref="AC41:AF41"/>
    <mergeCell ref="AG41:AJ44"/>
    <mergeCell ref="AK41:AP44"/>
    <mergeCell ref="U42:X42"/>
    <mergeCell ref="Y42:AB42"/>
    <mergeCell ref="AC42:AF42"/>
    <mergeCell ref="U43:X43"/>
    <mergeCell ref="Y43:AB43"/>
    <mergeCell ref="AC43:AF43"/>
    <mergeCell ref="U44:X44"/>
    <mergeCell ref="Y44:AB44"/>
    <mergeCell ref="AC44:AF44"/>
    <mergeCell ref="AK103:AN103"/>
    <mergeCell ref="O42:T42"/>
    <mergeCell ref="O43:T43"/>
    <mergeCell ref="AC46:AF46"/>
    <mergeCell ref="O41:T41"/>
    <mergeCell ref="BA103:BF103"/>
    <mergeCell ref="AH104:AM104"/>
    <mergeCell ref="AN104:AO104"/>
    <mergeCell ref="AS104:AV104"/>
    <mergeCell ref="BA104:BE104"/>
    <mergeCell ref="AK94:AN94"/>
    <mergeCell ref="BA94:BF94"/>
    <mergeCell ref="AH95:AM95"/>
    <mergeCell ref="AN95:AO95"/>
    <mergeCell ref="AS95:AV95"/>
    <mergeCell ref="BA95:BE95"/>
    <mergeCell ref="AK97:AN97"/>
    <mergeCell ref="BA97:BF97"/>
    <mergeCell ref="AH98:AM98"/>
    <mergeCell ref="AN98:AO98"/>
    <mergeCell ref="AS98:AV98"/>
    <mergeCell ref="BA98:BE98"/>
    <mergeCell ref="G69:J69"/>
    <mergeCell ref="Y31:AB31"/>
    <mergeCell ref="AK100:AN100"/>
    <mergeCell ref="BA100:BF100"/>
    <mergeCell ref="AH101:AM101"/>
    <mergeCell ref="AN101:AO101"/>
    <mergeCell ref="AS101:AV101"/>
    <mergeCell ref="BA101:BE101"/>
    <mergeCell ref="AK82:AN82"/>
    <mergeCell ref="AK85:AN85"/>
    <mergeCell ref="AK88:AN88"/>
    <mergeCell ref="AK91:AN91"/>
    <mergeCell ref="BA91:BF91"/>
    <mergeCell ref="AH92:AM92"/>
    <mergeCell ref="AN92:AO92"/>
    <mergeCell ref="AS92:AV92"/>
    <mergeCell ref="BA92:BE92"/>
    <mergeCell ref="AK45:AP48"/>
    <mergeCell ref="AQ45:AX48"/>
    <mergeCell ref="U46:X46"/>
    <mergeCell ref="Y46:AB46"/>
    <mergeCell ref="AG45:AJ48"/>
    <mergeCell ref="O45:T45"/>
    <mergeCell ref="O46:T46"/>
    <mergeCell ref="D97:H97"/>
    <mergeCell ref="G19:L20"/>
    <mergeCell ref="G84:J84"/>
    <mergeCell ref="W84:AB84"/>
    <mergeCell ref="D85:I85"/>
    <mergeCell ref="J85:K85"/>
    <mergeCell ref="O85:R85"/>
    <mergeCell ref="W85:AA85"/>
    <mergeCell ref="G87:J87"/>
    <mergeCell ref="W87:AB87"/>
    <mergeCell ref="D88:I88"/>
    <mergeCell ref="J88:K88"/>
    <mergeCell ref="O88:R88"/>
    <mergeCell ref="W88:AA88"/>
    <mergeCell ref="D79:I79"/>
    <mergeCell ref="J79:K79"/>
    <mergeCell ref="O79:R79"/>
    <mergeCell ref="W79:AA79"/>
    <mergeCell ref="G81:J81"/>
    <mergeCell ref="Q13:R20"/>
    <mergeCell ref="T13:U20"/>
    <mergeCell ref="S13:S20"/>
    <mergeCell ref="V13:W20"/>
    <mergeCell ref="O32:T32"/>
    <mergeCell ref="U47:X47"/>
    <mergeCell ref="Y47:AB47"/>
    <mergeCell ref="AC47:AF47"/>
    <mergeCell ref="U48:X48"/>
    <mergeCell ref="Y48:AB48"/>
    <mergeCell ref="AC48:AF48"/>
    <mergeCell ref="Y45:AB45"/>
    <mergeCell ref="AC45:AF45"/>
    <mergeCell ref="O48:T48"/>
    <mergeCell ref="O44:T44"/>
    <mergeCell ref="BS31:BV31"/>
    <mergeCell ref="BW31:BZ31"/>
    <mergeCell ref="CA31:CF31"/>
    <mergeCell ref="CG31:CJ31"/>
    <mergeCell ref="CK31:CN31"/>
    <mergeCell ref="CO31:CR31"/>
    <mergeCell ref="CS31:CV31"/>
    <mergeCell ref="CW31:DB31"/>
    <mergeCell ref="CK35:CN35"/>
    <mergeCell ref="CO35:CR35"/>
    <mergeCell ref="K40:AF40"/>
    <mergeCell ref="AC35:AF35"/>
    <mergeCell ref="AY39:BH39"/>
    <mergeCell ref="AY41:BH41"/>
    <mergeCell ref="Y32:AB32"/>
    <mergeCell ref="AQ41:AX44"/>
    <mergeCell ref="AY42:BH42"/>
    <mergeCell ref="AY43:BH43"/>
    <mergeCell ref="AY44:BH44"/>
    <mergeCell ref="BW36:BZ39"/>
    <mergeCell ref="CA36:CF36"/>
    <mergeCell ref="CG36:CJ36"/>
    <mergeCell ref="CK36:CN36"/>
    <mergeCell ref="C9:W9"/>
    <mergeCell ref="AC31:AF31"/>
    <mergeCell ref="AK31:AP31"/>
    <mergeCell ref="Q12:W12"/>
    <mergeCell ref="G12:L12"/>
    <mergeCell ref="C12:F12"/>
    <mergeCell ref="M13:O13"/>
    <mergeCell ref="M14:O14"/>
    <mergeCell ref="M16:O16"/>
    <mergeCell ref="M17:O17"/>
    <mergeCell ref="C19:F20"/>
    <mergeCell ref="M19:O20"/>
    <mergeCell ref="AG19:AJ20"/>
    <mergeCell ref="AK19:AP20"/>
    <mergeCell ref="AG10:AJ10"/>
    <mergeCell ref="AK10:AP10"/>
    <mergeCell ref="AK11:AP11"/>
    <mergeCell ref="AK12:AP12"/>
    <mergeCell ref="AK14:AP14"/>
    <mergeCell ref="AK16:AP16"/>
    <mergeCell ref="AK18:AP18"/>
    <mergeCell ref="G13:L13"/>
    <mergeCell ref="G14:L14"/>
    <mergeCell ref="G16:L16"/>
    <mergeCell ref="DK31:DT31"/>
    <mergeCell ref="BW32:BZ35"/>
    <mergeCell ref="CA32:CF32"/>
    <mergeCell ref="CG32:CJ32"/>
    <mergeCell ref="CK32:CN32"/>
    <mergeCell ref="CO32:CR32"/>
    <mergeCell ref="CS32:CV35"/>
    <mergeCell ref="CW32:DB35"/>
    <mergeCell ref="DC32:DJ35"/>
    <mergeCell ref="DK32:DT32"/>
    <mergeCell ref="CA33:CF33"/>
    <mergeCell ref="CG33:CJ33"/>
    <mergeCell ref="CK33:CN33"/>
    <mergeCell ref="CO33:CR33"/>
    <mergeCell ref="DK33:DT33"/>
    <mergeCell ref="CA34:CF34"/>
    <mergeCell ref="CG34:CJ34"/>
    <mergeCell ref="CK34:CN34"/>
    <mergeCell ref="CO34:CR34"/>
    <mergeCell ref="DK34:DT34"/>
    <mergeCell ref="CA35:CF35"/>
    <mergeCell ref="CG35:CJ35"/>
    <mergeCell ref="DK35:DT35"/>
    <mergeCell ref="CO36:CR36"/>
    <mergeCell ref="CS36:CV39"/>
    <mergeCell ref="CW36:DB39"/>
    <mergeCell ref="DC36:DJ39"/>
    <mergeCell ref="DK36:DT36"/>
    <mergeCell ref="CA37:CF37"/>
    <mergeCell ref="CG37:CJ37"/>
    <mergeCell ref="CK37:CN37"/>
    <mergeCell ref="CO37:CR37"/>
    <mergeCell ref="DK37:DT37"/>
    <mergeCell ref="CA38:CF38"/>
    <mergeCell ref="CG38:CJ38"/>
    <mergeCell ref="CK38:CN38"/>
    <mergeCell ref="CO38:CR38"/>
    <mergeCell ref="DK38:DT38"/>
    <mergeCell ref="CA39:CF39"/>
    <mergeCell ref="CG39:CJ39"/>
    <mergeCell ref="CK39:CN39"/>
    <mergeCell ref="CO39:CR39"/>
    <mergeCell ref="DK39:DT39"/>
    <mergeCell ref="BW41:BZ44"/>
    <mergeCell ref="CA41:CF41"/>
    <mergeCell ref="CG41:CJ41"/>
    <mergeCell ref="CK41:CN41"/>
    <mergeCell ref="CO41:CR41"/>
    <mergeCell ref="CS41:CV44"/>
    <mergeCell ref="CW41:DB44"/>
    <mergeCell ref="DC41:DJ44"/>
    <mergeCell ref="DK41:DT41"/>
    <mergeCell ref="CA42:CF42"/>
    <mergeCell ref="CG42:CJ42"/>
    <mergeCell ref="CK42:CN42"/>
    <mergeCell ref="CO42:CR42"/>
    <mergeCell ref="DK42:DT42"/>
    <mergeCell ref="CA43:CF43"/>
    <mergeCell ref="CG43:CJ43"/>
    <mergeCell ref="CK43:CN43"/>
    <mergeCell ref="CO43:CR43"/>
    <mergeCell ref="DK43:DT43"/>
    <mergeCell ref="CA44:CF44"/>
    <mergeCell ref="CG44:CJ44"/>
    <mergeCell ref="CW45:DB48"/>
    <mergeCell ref="DC45:DJ48"/>
    <mergeCell ref="DK45:DT45"/>
    <mergeCell ref="CA46:CF46"/>
    <mergeCell ref="CG46:CJ46"/>
    <mergeCell ref="CK46:CN46"/>
    <mergeCell ref="CO46:CR46"/>
    <mergeCell ref="DK46:DT46"/>
    <mergeCell ref="CA47:CF47"/>
    <mergeCell ref="CG47:CJ47"/>
    <mergeCell ref="CK47:CN47"/>
    <mergeCell ref="CO47:CR47"/>
    <mergeCell ref="DK47:DT47"/>
    <mergeCell ref="CA48:CF48"/>
    <mergeCell ref="CG48:CJ48"/>
    <mergeCell ref="BS66:BV66"/>
    <mergeCell ref="CI66:CN66"/>
    <mergeCell ref="BP67:BU67"/>
    <mergeCell ref="BV67:BW67"/>
    <mergeCell ref="CA67:CD67"/>
    <mergeCell ref="CI67:CM67"/>
    <mergeCell ref="CU67:CW67"/>
    <mergeCell ref="DB67:DC67"/>
    <mergeCell ref="DJ67:DK67"/>
    <mergeCell ref="DN72:DR72"/>
    <mergeCell ref="BQ130:BU130"/>
    <mergeCell ref="CC130:CF130"/>
    <mergeCell ref="DS67:DV67"/>
    <mergeCell ref="BR125:BT125"/>
    <mergeCell ref="BY125:CA125"/>
    <mergeCell ref="CT125:CY125"/>
    <mergeCell ref="BS69:BV69"/>
    <mergeCell ref="CI69:CN69"/>
    <mergeCell ref="CU69:CW69"/>
    <mergeCell ref="DB69:DC69"/>
    <mergeCell ref="DJ69:DK69"/>
    <mergeCell ref="DM69:DO69"/>
    <mergeCell ref="DS69:DV69"/>
    <mergeCell ref="BR127:BT127"/>
    <mergeCell ref="BY127:CA127"/>
    <mergeCell ref="CT127:CY127"/>
    <mergeCell ref="DM67:DO67"/>
    <mergeCell ref="BP70:BU70"/>
    <mergeCell ref="BV70:BW70"/>
    <mergeCell ref="CA70:CD70"/>
    <mergeCell ref="CI70:CM70"/>
    <mergeCell ref="DD71:DK71"/>
    <mergeCell ref="CA129:CH129"/>
    <mergeCell ref="BS72:BV72"/>
    <mergeCell ref="CI72:CN72"/>
    <mergeCell ref="CT72:CX72"/>
    <mergeCell ref="DF72:DI72"/>
    <mergeCell ref="BP73:BU73"/>
    <mergeCell ref="BV73:BW73"/>
    <mergeCell ref="CA73:CD73"/>
    <mergeCell ref="CI73:CM73"/>
    <mergeCell ref="DD73:DK73"/>
    <mergeCell ref="DF74:DI74"/>
    <mergeCell ref="DN74:DR74"/>
    <mergeCell ref="BS78:BV78"/>
    <mergeCell ref="CI78:CN78"/>
    <mergeCell ref="DF78:DR78"/>
    <mergeCell ref="CF136:CO136"/>
    <mergeCell ref="BP79:BU79"/>
    <mergeCell ref="BV79:BW79"/>
    <mergeCell ref="CA79:CD79"/>
    <mergeCell ref="CI79:CM79"/>
    <mergeCell ref="BS75:BV75"/>
    <mergeCell ref="CI75:CN75"/>
    <mergeCell ref="DD75:DK75"/>
    <mergeCell ref="CA133:CH133"/>
    <mergeCell ref="BP76:BU76"/>
    <mergeCell ref="BV76:BW76"/>
    <mergeCell ref="CA76:CD76"/>
    <mergeCell ref="CI76:CM76"/>
    <mergeCell ref="CT76:CX76"/>
    <mergeCell ref="DF76:DI76"/>
    <mergeCell ref="DN76:DR76"/>
    <mergeCell ref="BQ134:BU134"/>
    <mergeCell ref="BS84:BV84"/>
    <mergeCell ref="CI84:CN84"/>
    <mergeCell ref="BX99:CM99"/>
    <mergeCell ref="CA131:CH131"/>
    <mergeCell ref="CT74:CX74"/>
    <mergeCell ref="CK134:CO134"/>
    <mergeCell ref="CK132:CO132"/>
    <mergeCell ref="BP97:BT97"/>
    <mergeCell ref="CW97:CZ97"/>
    <mergeCell ref="CC134:CF134"/>
    <mergeCell ref="CK130:CO130"/>
    <mergeCell ref="BQ132:BU132"/>
    <mergeCell ref="CC132:CF132"/>
    <mergeCell ref="BP92:BT92"/>
    <mergeCell ref="BW92:CM92"/>
    <mergeCell ref="CT92:CY92"/>
    <mergeCell ref="CZ92:DA92"/>
    <mergeCell ref="BS81:BV81"/>
    <mergeCell ref="CI81:CN81"/>
    <mergeCell ref="BP82:BU82"/>
    <mergeCell ref="BV82:BW82"/>
    <mergeCell ref="CA82:CD82"/>
    <mergeCell ref="CI82:CM82"/>
    <mergeCell ref="CW82:CZ82"/>
    <mergeCell ref="DE92:DH92"/>
    <mergeCell ref="DM92:DQ92"/>
    <mergeCell ref="CZ89:DA89"/>
    <mergeCell ref="DE89:DH89"/>
    <mergeCell ref="BP85:BU85"/>
    <mergeCell ref="BV85:BW85"/>
    <mergeCell ref="CA85:CD85"/>
    <mergeCell ref="CI85:CM85"/>
    <mergeCell ref="CW85:CZ85"/>
    <mergeCell ref="DM85:DR85"/>
    <mergeCell ref="BS87:BV87"/>
    <mergeCell ref="BP88:BU88"/>
    <mergeCell ref="BV88:BW88"/>
    <mergeCell ref="DM82:DR82"/>
    <mergeCell ref="CT83:CY83"/>
    <mergeCell ref="CZ83:DA83"/>
    <mergeCell ref="DE83:DH83"/>
    <mergeCell ref="DM83:DQ83"/>
    <mergeCell ref="BX143:CO143"/>
    <mergeCell ref="CT86:CY86"/>
    <mergeCell ref="CZ86:DA86"/>
    <mergeCell ref="DE86:DH86"/>
    <mergeCell ref="DM86:DQ86"/>
    <mergeCell ref="CI87:CN87"/>
    <mergeCell ref="CA88:CD88"/>
    <mergeCell ref="CI88:CM88"/>
    <mergeCell ref="CW88:CZ88"/>
    <mergeCell ref="DM88:DR88"/>
    <mergeCell ref="CH125:CJ125"/>
    <mergeCell ref="CL125:CN125"/>
    <mergeCell ref="CH127:CJ127"/>
    <mergeCell ref="CL127:CN127"/>
    <mergeCell ref="DM101:DQ101"/>
    <mergeCell ref="DM97:DR97"/>
    <mergeCell ref="CT89:CY89"/>
    <mergeCell ref="DB116:DS116"/>
    <mergeCell ref="CW103:CZ103"/>
    <mergeCell ref="BP141:BV141"/>
    <mergeCell ref="CW94:CZ94"/>
    <mergeCell ref="DM94:DR94"/>
    <mergeCell ref="CT95:CY95"/>
    <mergeCell ref="CZ95:DA95"/>
    <mergeCell ref="DE95:DH95"/>
    <mergeCell ref="DM95:DQ95"/>
    <mergeCell ref="DM89:DQ89"/>
    <mergeCell ref="CW91:CZ91"/>
    <mergeCell ref="DM91:DR91"/>
    <mergeCell ref="DM104:DQ104"/>
    <mergeCell ref="CT109:CX109"/>
    <mergeCell ref="DA109:DQ109"/>
    <mergeCell ref="CT114:CZ114"/>
    <mergeCell ref="DE114:DJ114"/>
    <mergeCell ref="CT98:CY98"/>
    <mergeCell ref="CZ98:DA98"/>
    <mergeCell ref="DE98:DH98"/>
    <mergeCell ref="DM98:DQ98"/>
    <mergeCell ref="CW100:CZ100"/>
    <mergeCell ref="DM100:DR100"/>
    <mergeCell ref="CT101:CY101"/>
    <mergeCell ref="CZ101:DA101"/>
    <mergeCell ref="DE101:DH101"/>
    <mergeCell ref="C13:F15"/>
    <mergeCell ref="C16:F18"/>
    <mergeCell ref="G15:L15"/>
    <mergeCell ref="G18:L18"/>
    <mergeCell ref="M15:O15"/>
    <mergeCell ref="M18:O18"/>
    <mergeCell ref="M12:P12"/>
    <mergeCell ref="B62:BK62"/>
    <mergeCell ref="BN62:DY62"/>
    <mergeCell ref="BO31:BR31"/>
    <mergeCell ref="G31:J31"/>
    <mergeCell ref="C32:F49"/>
    <mergeCell ref="G32:J40"/>
    <mergeCell ref="G41:J49"/>
    <mergeCell ref="AK40:BH40"/>
    <mergeCell ref="AK49:BH49"/>
    <mergeCell ref="AG40:AJ40"/>
    <mergeCell ref="AG49:AJ49"/>
    <mergeCell ref="CG45:CJ45"/>
    <mergeCell ref="CK45:CN45"/>
    <mergeCell ref="CO45:CR45"/>
    <mergeCell ref="CS45:CV48"/>
    <mergeCell ref="AQ18:AY18"/>
    <mergeCell ref="AQ16:AY16"/>
    <mergeCell ref="DM103:DR103"/>
    <mergeCell ref="CT104:CY104"/>
    <mergeCell ref="CZ104:DA104"/>
    <mergeCell ref="DE104:DH104"/>
    <mergeCell ref="AG50:AJ50"/>
    <mergeCell ref="BO32:BR49"/>
    <mergeCell ref="BS32:BV40"/>
    <mergeCell ref="BW40:CR40"/>
    <mergeCell ref="CS40:CV40"/>
    <mergeCell ref="CW40:DT40"/>
    <mergeCell ref="BS41:BV49"/>
    <mergeCell ref="BW49:CR49"/>
    <mergeCell ref="CS49:CV49"/>
    <mergeCell ref="CW49:DT49"/>
    <mergeCell ref="CO50:CR50"/>
    <mergeCell ref="CS50:CV50"/>
    <mergeCell ref="CK48:CN48"/>
    <mergeCell ref="CO48:CR48"/>
    <mergeCell ref="DK48:DT48"/>
    <mergeCell ref="CK44:CN44"/>
    <mergeCell ref="CO44:CR44"/>
    <mergeCell ref="DK44:DT44"/>
    <mergeCell ref="BW45:BZ48"/>
    <mergeCell ref="CA45:CF45"/>
    <mergeCell ref="AQ14:AY14"/>
    <mergeCell ref="AQ10:AZ10"/>
    <mergeCell ref="AQ12:AY12"/>
    <mergeCell ref="AQ11:AY11"/>
    <mergeCell ref="AG11:AJ14"/>
    <mergeCell ref="AK13:AP13"/>
    <mergeCell ref="AQ13:AY13"/>
    <mergeCell ref="AQ15:AY15"/>
    <mergeCell ref="AK15:AP15"/>
    <mergeCell ref="AG15:AJ18"/>
  </mergeCells>
  <phoneticPr fontId="2"/>
  <pageMargins left="0.7" right="0.7" top="0.75" bottom="0.75" header="0.3" footer="0.3"/>
  <pageSetup paperSize="9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F148"/>
  <sheetViews>
    <sheetView view="pageBreakPreview" topLeftCell="A25" zoomScale="66" zoomScaleNormal="85" zoomScaleSheetLayoutView="66" workbookViewId="0">
      <selection activeCell="AQ36" sqref="AQ36:AX39"/>
    </sheetView>
  </sheetViews>
  <sheetFormatPr defaultColWidth="2.5" defaultRowHeight="18.75"/>
  <cols>
    <col min="12" max="12" width="3.375" customWidth="1"/>
    <col min="19" max="19" width="4.625" customWidth="1"/>
    <col min="43" max="43" width="3.75" customWidth="1"/>
    <col min="51" max="51" width="3.5" customWidth="1"/>
    <col min="76" max="76" width="3.375" customWidth="1"/>
    <col min="83" max="83" width="4.625" customWidth="1"/>
    <col min="107" max="107" width="3.75" customWidth="1"/>
    <col min="115" max="115" width="3.5" customWidth="1"/>
    <col min="133" max="133" width="2.5" customWidth="1"/>
    <col min="155" max="156" width="2.75" customWidth="1"/>
  </cols>
  <sheetData>
    <row r="1" spans="2:130">
      <c r="AS1" s="35"/>
      <c r="AT1" s="35"/>
      <c r="AU1" s="35"/>
      <c r="AV1" s="19"/>
      <c r="AW1" s="19"/>
      <c r="AX1" s="19"/>
      <c r="AY1" s="19"/>
      <c r="AZ1" s="19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E1" s="35"/>
      <c r="DF1" s="35"/>
      <c r="DG1" s="35"/>
      <c r="DH1" s="19"/>
      <c r="DI1" s="19"/>
      <c r="DJ1" s="19"/>
      <c r="DK1" s="19"/>
      <c r="DL1" s="19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</row>
    <row r="2" spans="2:130">
      <c r="AS2" s="35"/>
      <c r="AT2" s="35"/>
      <c r="AU2" s="35"/>
      <c r="AV2" s="19"/>
      <c r="AW2" s="19"/>
      <c r="AX2" s="19"/>
      <c r="AY2" s="19"/>
      <c r="AZ2" s="19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E2" s="35"/>
      <c r="DF2" s="35"/>
      <c r="DG2" s="35"/>
      <c r="DH2" s="19"/>
      <c r="DI2" s="19"/>
      <c r="DJ2" s="19"/>
      <c r="DK2" s="19"/>
      <c r="DL2" s="19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</row>
    <row r="3" spans="2:130" ht="33">
      <c r="B3" s="36" t="s">
        <v>79</v>
      </c>
      <c r="AS3" s="35"/>
      <c r="AT3" s="35"/>
      <c r="AU3" s="35"/>
      <c r="AV3" s="19"/>
      <c r="AW3" s="19"/>
      <c r="AX3" s="19"/>
      <c r="AY3" s="19"/>
      <c r="AZ3" s="19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N3" s="55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E3" s="35"/>
      <c r="DF3" s="35"/>
      <c r="DG3" s="35"/>
      <c r="DH3" s="19"/>
      <c r="DI3" s="19"/>
      <c r="DJ3" s="19"/>
      <c r="DK3" s="19"/>
      <c r="DL3" s="19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2:130">
      <c r="AS4" s="35"/>
      <c r="AT4" s="35"/>
      <c r="AU4" s="35"/>
      <c r="AV4" s="19"/>
      <c r="AW4" s="19"/>
      <c r="AX4" s="19"/>
      <c r="AY4" s="19"/>
      <c r="AZ4" s="19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E4" s="35"/>
      <c r="DF4" s="35"/>
      <c r="DG4" s="35"/>
      <c r="DH4" s="19"/>
      <c r="DI4" s="19"/>
      <c r="DJ4" s="19"/>
      <c r="DK4" s="19"/>
      <c r="DL4" s="19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2:130">
      <c r="AS5" s="35"/>
      <c r="AT5" s="35"/>
      <c r="AU5" s="35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E5" s="35"/>
      <c r="DF5" s="35"/>
      <c r="DG5" s="35"/>
      <c r="DH5" s="19"/>
      <c r="DI5" s="19"/>
      <c r="DJ5" s="19"/>
      <c r="DK5" s="19"/>
      <c r="DL5" s="19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2:130">
      <c r="AS6" s="35"/>
      <c r="AT6" s="35"/>
      <c r="AU6" s="35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E6" s="35"/>
      <c r="DF6" s="35"/>
      <c r="DG6" s="35"/>
      <c r="DH6" s="19"/>
      <c r="DI6" s="19"/>
      <c r="DJ6" s="19"/>
      <c r="DK6" s="19"/>
      <c r="DL6" s="19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</row>
    <row r="7" spans="2:130">
      <c r="AS7" s="35"/>
      <c r="AT7" s="35"/>
      <c r="AU7" s="35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35"/>
      <c r="DF7" s="35"/>
      <c r="DG7" s="35"/>
      <c r="DH7" s="19"/>
      <c r="DI7" s="19"/>
      <c r="DJ7" s="19"/>
      <c r="DK7" s="19"/>
      <c r="DL7" s="19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2:130">
      <c r="B8" t="s">
        <v>34</v>
      </c>
      <c r="C8" t="s">
        <v>82</v>
      </c>
      <c r="AS8" s="35"/>
      <c r="AT8" s="35"/>
      <c r="AU8" s="35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E8" s="35"/>
      <c r="DF8" s="35"/>
      <c r="DG8" s="35"/>
      <c r="DH8" s="19"/>
      <c r="DI8" s="19"/>
      <c r="DJ8" s="19"/>
      <c r="DK8" s="19"/>
      <c r="DL8" s="19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</row>
    <row r="9" spans="2:130" ht="19.5" thickBot="1">
      <c r="C9" s="272" t="s">
        <v>91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AG9" s="19" t="s">
        <v>112</v>
      </c>
      <c r="AH9" s="19"/>
      <c r="AI9" s="19"/>
      <c r="AJ9" s="19"/>
      <c r="AK9" s="19"/>
      <c r="AL9" s="19"/>
      <c r="AM9" s="19"/>
      <c r="AN9" s="19"/>
      <c r="AO9" s="19"/>
      <c r="AS9" s="35"/>
      <c r="AT9" s="35"/>
      <c r="AU9" s="35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 t="s">
        <v>127</v>
      </c>
      <c r="BG9" s="17"/>
      <c r="BH9" s="17"/>
      <c r="BI9" s="17"/>
      <c r="BJ9" s="17"/>
      <c r="BK9" s="17"/>
      <c r="BL9" s="17"/>
      <c r="BN9" s="49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E9" s="35"/>
      <c r="DF9" s="35"/>
      <c r="DG9" s="35"/>
      <c r="DH9" s="19"/>
      <c r="DI9" s="19"/>
      <c r="DJ9" s="19"/>
      <c r="DK9" s="19"/>
      <c r="DL9" s="19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2:130" ht="19.5" thickBot="1">
      <c r="AG10" s="289" t="s">
        <v>7</v>
      </c>
      <c r="AH10" s="77"/>
      <c r="AI10" s="77"/>
      <c r="AJ10" s="276"/>
      <c r="AK10" s="76" t="s">
        <v>6</v>
      </c>
      <c r="AL10" s="77"/>
      <c r="AM10" s="77"/>
      <c r="AN10" s="77"/>
      <c r="AO10" s="77"/>
      <c r="AP10" s="77"/>
      <c r="AQ10" s="76" t="s">
        <v>113</v>
      </c>
      <c r="AR10" s="77"/>
      <c r="AS10" s="77"/>
      <c r="AT10" s="77"/>
      <c r="AU10" s="77"/>
      <c r="AV10" s="77"/>
      <c r="AW10" s="77"/>
      <c r="AX10" s="77"/>
      <c r="AY10" s="77"/>
      <c r="AZ10" s="78"/>
      <c r="BA10" s="19"/>
      <c r="BB10" s="19"/>
      <c r="BC10" s="19"/>
      <c r="BD10" s="19"/>
      <c r="BE10" s="19"/>
      <c r="BF10" s="344" t="s">
        <v>7</v>
      </c>
      <c r="BG10" s="345"/>
      <c r="BH10" s="345"/>
      <c r="BI10" s="345"/>
      <c r="BJ10" s="345" t="s">
        <v>124</v>
      </c>
      <c r="BK10" s="345"/>
      <c r="BL10" s="345"/>
      <c r="BM10" s="345"/>
      <c r="BN10" s="346" t="s">
        <v>125</v>
      </c>
      <c r="BO10" s="346"/>
      <c r="BP10" s="346"/>
      <c r="BQ10" s="346"/>
      <c r="BR10" s="347" t="s">
        <v>126</v>
      </c>
      <c r="BS10" s="347"/>
      <c r="BT10" s="347"/>
      <c r="BU10" s="3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E10" s="35"/>
      <c r="DF10" s="35"/>
      <c r="DG10" s="35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</row>
    <row r="11" spans="2:130" ht="19.5" thickBot="1">
      <c r="B11" t="s">
        <v>34</v>
      </c>
      <c r="C11" t="s">
        <v>1</v>
      </c>
      <c r="W11" s="16"/>
      <c r="AA11" s="19"/>
      <c r="AB11" s="19"/>
      <c r="AC11" s="19"/>
      <c r="AD11" s="19"/>
      <c r="AE11" s="19"/>
      <c r="AF11" s="19"/>
      <c r="AG11" s="80" t="s">
        <v>4</v>
      </c>
      <c r="AH11" s="81"/>
      <c r="AI11" s="81"/>
      <c r="AJ11" s="82"/>
      <c r="AK11" s="290" t="s">
        <v>2</v>
      </c>
      <c r="AL11" s="291"/>
      <c r="AM11" s="291"/>
      <c r="AN11" s="291"/>
      <c r="AO11" s="291"/>
      <c r="AP11" s="291"/>
      <c r="AQ11" s="74">
        <f>L99</f>
        <v>2340000</v>
      </c>
      <c r="AR11" s="79"/>
      <c r="AS11" s="79"/>
      <c r="AT11" s="79"/>
      <c r="AU11" s="79"/>
      <c r="AV11" s="79"/>
      <c r="AW11" s="79"/>
      <c r="AX11" s="79"/>
      <c r="AY11" s="79"/>
      <c r="AZ11" s="66" t="s">
        <v>12</v>
      </c>
      <c r="BA11" s="19"/>
      <c r="BB11" s="19"/>
      <c r="BC11" s="19"/>
      <c r="BD11" s="19"/>
      <c r="BE11" s="19"/>
      <c r="BF11" s="349" t="s">
        <v>4</v>
      </c>
      <c r="BG11" s="350"/>
      <c r="BH11" s="350"/>
      <c r="BI11" s="350"/>
      <c r="BJ11" s="350" t="s">
        <v>128</v>
      </c>
      <c r="BK11" s="350"/>
      <c r="BL11" s="350"/>
      <c r="BM11" s="350"/>
      <c r="BN11" s="351">
        <f>M15</f>
        <v>3600</v>
      </c>
      <c r="BO11" s="352"/>
      <c r="BP11" s="352"/>
      <c r="BQ11" s="352"/>
      <c r="BR11" s="353" t="str">
        <f>IF(BN11=BN13,"○","×")</f>
        <v>○</v>
      </c>
      <c r="BS11" s="353"/>
      <c r="BT11" s="353"/>
      <c r="BU11" s="354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6"/>
      <c r="CJ11" s="49"/>
      <c r="CK11" s="49"/>
      <c r="CL11" s="49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49"/>
      <c r="DC11" s="49"/>
      <c r="DE11" s="35"/>
      <c r="DF11" s="35"/>
      <c r="DG11" s="35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2:130">
      <c r="C12" s="279" t="s">
        <v>7</v>
      </c>
      <c r="D12" s="277"/>
      <c r="E12" s="277"/>
      <c r="F12" s="277"/>
      <c r="G12" s="277" t="s">
        <v>6</v>
      </c>
      <c r="H12" s="277"/>
      <c r="I12" s="277"/>
      <c r="J12" s="277"/>
      <c r="K12" s="277"/>
      <c r="L12" s="277"/>
      <c r="M12" s="76" t="s">
        <v>1</v>
      </c>
      <c r="N12" s="77"/>
      <c r="O12" s="77"/>
      <c r="P12" s="78"/>
      <c r="Q12" s="276" t="s">
        <v>83</v>
      </c>
      <c r="R12" s="277"/>
      <c r="S12" s="277"/>
      <c r="T12" s="277"/>
      <c r="U12" s="277"/>
      <c r="V12" s="277"/>
      <c r="W12" s="278"/>
      <c r="AA12" s="19"/>
      <c r="AB12" s="19"/>
      <c r="AC12" s="19"/>
      <c r="AD12" s="19"/>
      <c r="AE12" s="19"/>
      <c r="AF12" s="19"/>
      <c r="AG12" s="83"/>
      <c r="AH12" s="84"/>
      <c r="AI12" s="84"/>
      <c r="AJ12" s="85"/>
      <c r="AK12" s="290" t="s">
        <v>3</v>
      </c>
      <c r="AL12" s="291"/>
      <c r="AM12" s="291"/>
      <c r="AN12" s="291"/>
      <c r="AO12" s="291"/>
      <c r="AP12" s="291"/>
      <c r="AQ12" s="74">
        <f>AP116</f>
        <v>7572000</v>
      </c>
      <c r="AR12" s="75"/>
      <c r="AS12" s="75"/>
      <c r="AT12" s="75"/>
      <c r="AU12" s="75"/>
      <c r="AV12" s="75"/>
      <c r="AW12" s="75"/>
      <c r="AX12" s="75"/>
      <c r="AY12" s="75"/>
      <c r="AZ12" s="66" t="s">
        <v>12</v>
      </c>
      <c r="BF12" s="323"/>
      <c r="BG12" s="324"/>
      <c r="BH12" s="324"/>
      <c r="BI12" s="324"/>
      <c r="BJ12" s="324"/>
      <c r="BK12" s="324"/>
      <c r="BL12" s="324"/>
      <c r="BM12" s="324"/>
      <c r="BN12" s="335"/>
      <c r="BO12" s="335"/>
      <c r="BP12" s="335"/>
      <c r="BQ12" s="335"/>
      <c r="BR12" s="338"/>
      <c r="BS12" s="338"/>
      <c r="BT12" s="338"/>
      <c r="BU12" s="339"/>
      <c r="BV12" s="53"/>
      <c r="BW12" s="53"/>
      <c r="BX12" s="53"/>
      <c r="BY12" s="49"/>
      <c r="BZ12" s="49"/>
      <c r="CA12" s="49"/>
      <c r="CB12" s="49"/>
      <c r="CC12" s="53"/>
      <c r="CD12" s="53"/>
      <c r="CE12" s="53"/>
      <c r="CF12" s="53"/>
      <c r="CG12" s="53"/>
      <c r="CH12" s="53"/>
      <c r="CI12" s="53"/>
      <c r="CJ12" s="49"/>
      <c r="CK12" s="49"/>
      <c r="CL12" s="49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49"/>
      <c r="DC12" s="49"/>
      <c r="DG12" t="s">
        <v>39</v>
      </c>
    </row>
    <row r="13" spans="2:130">
      <c r="C13" s="80" t="s">
        <v>4</v>
      </c>
      <c r="D13" s="81"/>
      <c r="E13" s="81"/>
      <c r="F13" s="82"/>
      <c r="G13" s="294" t="s">
        <v>2</v>
      </c>
      <c r="H13" s="294"/>
      <c r="I13" s="294"/>
      <c r="J13" s="294"/>
      <c r="K13" s="294"/>
      <c r="L13" s="294"/>
      <c r="M13" s="203">
        <v>2000</v>
      </c>
      <c r="N13" s="203"/>
      <c r="O13" s="236"/>
      <c r="P13" s="66" t="s">
        <v>8</v>
      </c>
      <c r="Q13" s="303">
        <v>8</v>
      </c>
      <c r="R13" s="304"/>
      <c r="S13" s="309" t="s">
        <v>81</v>
      </c>
      <c r="T13" s="307">
        <v>26</v>
      </c>
      <c r="U13" s="304"/>
      <c r="V13" s="309" t="s">
        <v>10</v>
      </c>
      <c r="W13" s="311"/>
      <c r="AA13" s="49"/>
      <c r="AB13" s="51"/>
      <c r="AC13" s="39"/>
      <c r="AD13" s="39"/>
      <c r="AE13" s="39"/>
      <c r="AF13" s="39"/>
      <c r="AG13" s="83"/>
      <c r="AH13" s="84"/>
      <c r="AI13" s="84"/>
      <c r="AJ13" s="85"/>
      <c r="AK13" s="89" t="s">
        <v>115</v>
      </c>
      <c r="AL13" s="90"/>
      <c r="AM13" s="90"/>
      <c r="AN13" s="90"/>
      <c r="AO13" s="90"/>
      <c r="AP13" s="90"/>
      <c r="AQ13" s="74">
        <f>L143</f>
        <v>6144000</v>
      </c>
      <c r="AR13" s="75"/>
      <c r="AS13" s="75"/>
      <c r="AT13" s="75"/>
      <c r="AU13" s="75"/>
      <c r="AV13" s="75"/>
      <c r="AW13" s="75"/>
      <c r="AX13" s="75"/>
      <c r="AY13" s="75"/>
      <c r="AZ13" s="66" t="s">
        <v>12</v>
      </c>
      <c r="BF13" s="323"/>
      <c r="BG13" s="324"/>
      <c r="BH13" s="324"/>
      <c r="BI13" s="324"/>
      <c r="BJ13" s="324" t="s">
        <v>131</v>
      </c>
      <c r="BK13" s="324"/>
      <c r="BL13" s="324"/>
      <c r="BM13" s="324"/>
      <c r="BN13" s="342">
        <f>AG50</f>
        <v>3600</v>
      </c>
      <c r="BO13" s="335"/>
      <c r="BP13" s="335"/>
      <c r="BQ13" s="335"/>
      <c r="BR13" s="338"/>
      <c r="BS13" s="338"/>
      <c r="BT13" s="338"/>
      <c r="BU13" s="339"/>
      <c r="BV13" s="57"/>
      <c r="BW13" s="57"/>
      <c r="BX13" s="57"/>
      <c r="BY13" s="53"/>
      <c r="BZ13" s="53"/>
      <c r="CA13" s="53"/>
      <c r="CB13" s="49"/>
      <c r="CC13" s="57"/>
      <c r="CD13" s="57"/>
      <c r="CE13" s="57"/>
      <c r="CF13" s="57"/>
      <c r="CG13" s="57"/>
      <c r="CH13" s="57"/>
      <c r="CI13" s="57"/>
      <c r="CJ13" s="49"/>
      <c r="CK13" s="49"/>
      <c r="CL13" s="49"/>
      <c r="CM13" s="49"/>
      <c r="CN13" s="51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51"/>
      <c r="DA13" s="49"/>
      <c r="DB13" s="49"/>
      <c r="DC13" s="49"/>
    </row>
    <row r="14" spans="2:130" ht="19.5" thickBot="1">
      <c r="C14" s="83"/>
      <c r="D14" s="84"/>
      <c r="E14" s="84"/>
      <c r="F14" s="85"/>
      <c r="G14" s="294" t="s">
        <v>3</v>
      </c>
      <c r="H14" s="294"/>
      <c r="I14" s="294"/>
      <c r="J14" s="294"/>
      <c r="K14" s="294"/>
      <c r="L14" s="294"/>
      <c r="M14" s="203">
        <v>1600</v>
      </c>
      <c r="N14" s="203"/>
      <c r="O14" s="236"/>
      <c r="P14" s="66" t="s">
        <v>8</v>
      </c>
      <c r="Q14" s="303"/>
      <c r="R14" s="304"/>
      <c r="S14" s="309"/>
      <c r="T14" s="307"/>
      <c r="U14" s="304"/>
      <c r="V14" s="309"/>
      <c r="W14" s="311"/>
      <c r="AA14" s="49"/>
      <c r="AB14" s="51"/>
      <c r="AC14" s="39"/>
      <c r="AD14" s="39"/>
      <c r="AE14" s="39"/>
      <c r="AF14" s="39"/>
      <c r="AG14" s="86"/>
      <c r="AH14" s="87"/>
      <c r="AI14" s="87"/>
      <c r="AJ14" s="88"/>
      <c r="AK14" s="150" t="s">
        <v>60</v>
      </c>
      <c r="AL14" s="151"/>
      <c r="AM14" s="151"/>
      <c r="AN14" s="151"/>
      <c r="AO14" s="151"/>
      <c r="AP14" s="151"/>
      <c r="AQ14" s="74">
        <f>SUM(AQ11:AY13)</f>
        <v>16056000</v>
      </c>
      <c r="AR14" s="75"/>
      <c r="AS14" s="75"/>
      <c r="AT14" s="75"/>
      <c r="AU14" s="75"/>
      <c r="AV14" s="75"/>
      <c r="AW14" s="75"/>
      <c r="AX14" s="75"/>
      <c r="AY14" s="75"/>
      <c r="AZ14" s="66" t="s">
        <v>12</v>
      </c>
      <c r="BF14" s="325"/>
      <c r="BG14" s="326"/>
      <c r="BH14" s="326"/>
      <c r="BI14" s="326"/>
      <c r="BJ14" s="326"/>
      <c r="BK14" s="326"/>
      <c r="BL14" s="326"/>
      <c r="BM14" s="326"/>
      <c r="BN14" s="343"/>
      <c r="BO14" s="343"/>
      <c r="BP14" s="343"/>
      <c r="BQ14" s="343"/>
      <c r="BR14" s="340"/>
      <c r="BS14" s="340"/>
      <c r="BT14" s="340"/>
      <c r="BU14" s="341"/>
      <c r="BV14" s="57"/>
      <c r="BW14" s="57"/>
      <c r="BX14" s="57"/>
      <c r="BY14" s="53"/>
      <c r="BZ14" s="53"/>
      <c r="CA14" s="53"/>
      <c r="CB14" s="49"/>
      <c r="CC14" s="57"/>
      <c r="CD14" s="57"/>
      <c r="CE14" s="57"/>
      <c r="CF14" s="57"/>
      <c r="CG14" s="57"/>
      <c r="CH14" s="57"/>
      <c r="CI14" s="57"/>
      <c r="CJ14" s="49"/>
      <c r="CK14" s="49"/>
      <c r="CL14" s="49"/>
      <c r="CM14" s="49"/>
      <c r="CN14" s="51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51"/>
      <c r="DA14" s="49"/>
      <c r="DB14" s="49"/>
      <c r="DC14" s="49"/>
    </row>
    <row r="15" spans="2:130">
      <c r="C15" s="83"/>
      <c r="D15" s="84"/>
      <c r="E15" s="84"/>
      <c r="F15" s="85"/>
      <c r="G15" s="147" t="s">
        <v>60</v>
      </c>
      <c r="H15" s="148"/>
      <c r="I15" s="148"/>
      <c r="J15" s="148"/>
      <c r="K15" s="148"/>
      <c r="L15" s="149"/>
      <c r="M15" s="153">
        <f>SUM(M13:O14)</f>
        <v>3600</v>
      </c>
      <c r="N15" s="154"/>
      <c r="O15" s="154"/>
      <c r="P15" s="67" t="s">
        <v>8</v>
      </c>
      <c r="Q15" s="303"/>
      <c r="R15" s="304"/>
      <c r="S15" s="309"/>
      <c r="T15" s="307"/>
      <c r="U15" s="304"/>
      <c r="V15" s="309"/>
      <c r="W15" s="311"/>
      <c r="AA15" s="49"/>
      <c r="AB15" s="51"/>
      <c r="AC15" s="38"/>
      <c r="AD15" s="38"/>
      <c r="AE15" s="38"/>
      <c r="AF15" s="38"/>
      <c r="AG15" s="83" t="s">
        <v>5</v>
      </c>
      <c r="AH15" s="84"/>
      <c r="AI15" s="84"/>
      <c r="AJ15" s="85"/>
      <c r="AK15" s="91" t="s">
        <v>2</v>
      </c>
      <c r="AL15" s="92"/>
      <c r="AM15" s="92"/>
      <c r="AN15" s="92"/>
      <c r="AO15" s="92"/>
      <c r="AP15" s="92"/>
      <c r="AQ15" s="74">
        <f>BX99</f>
        <v>470000</v>
      </c>
      <c r="AR15" s="75"/>
      <c r="AS15" s="75"/>
      <c r="AT15" s="75"/>
      <c r="AU15" s="75"/>
      <c r="AV15" s="75"/>
      <c r="AW15" s="75"/>
      <c r="AX15" s="75"/>
      <c r="AY15" s="75"/>
      <c r="AZ15" s="66" t="s">
        <v>12</v>
      </c>
      <c r="BF15" s="321" t="s">
        <v>5</v>
      </c>
      <c r="BG15" s="322"/>
      <c r="BH15" s="322"/>
      <c r="BI15" s="322"/>
      <c r="BJ15" s="322" t="s">
        <v>129</v>
      </c>
      <c r="BK15" s="322"/>
      <c r="BL15" s="322"/>
      <c r="BM15" s="322"/>
      <c r="BN15" s="333">
        <f>M18</f>
        <v>900</v>
      </c>
      <c r="BO15" s="334"/>
      <c r="BP15" s="334"/>
      <c r="BQ15" s="334"/>
      <c r="BR15" s="336" t="str">
        <f>IF(BN15=BN17,"○","×")</f>
        <v>○</v>
      </c>
      <c r="BS15" s="336"/>
      <c r="BT15" s="336"/>
      <c r="BU15" s="337"/>
      <c r="BV15" s="57"/>
      <c r="BW15" s="57"/>
      <c r="BX15" s="57"/>
      <c r="BY15" s="53"/>
      <c r="BZ15" s="53"/>
      <c r="CA15" s="53"/>
      <c r="CB15" s="49"/>
      <c r="CC15" s="57"/>
      <c r="CD15" s="57"/>
      <c r="CE15" s="57"/>
      <c r="CF15" s="57"/>
      <c r="CG15" s="57"/>
      <c r="CH15" s="57"/>
      <c r="CI15" s="57"/>
      <c r="CJ15" s="49"/>
      <c r="CK15" s="49"/>
      <c r="CL15" s="49"/>
      <c r="CM15" s="49"/>
      <c r="CN15" s="51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51"/>
      <c r="DA15" s="49"/>
      <c r="DB15" s="49"/>
      <c r="DC15" s="49"/>
    </row>
    <row r="16" spans="2:130">
      <c r="C16" s="80" t="s">
        <v>5</v>
      </c>
      <c r="D16" s="81"/>
      <c r="E16" s="81"/>
      <c r="F16" s="82"/>
      <c r="G16" s="294" t="s">
        <v>2</v>
      </c>
      <c r="H16" s="294"/>
      <c r="I16" s="294"/>
      <c r="J16" s="294"/>
      <c r="K16" s="294"/>
      <c r="L16" s="294"/>
      <c r="M16" s="203">
        <v>400</v>
      </c>
      <c r="N16" s="203"/>
      <c r="O16" s="236"/>
      <c r="P16" s="66" t="s">
        <v>8</v>
      </c>
      <c r="Q16" s="303"/>
      <c r="R16" s="304"/>
      <c r="S16" s="309"/>
      <c r="T16" s="307"/>
      <c r="U16" s="304"/>
      <c r="V16" s="309"/>
      <c r="W16" s="311"/>
      <c r="AA16" s="49"/>
      <c r="AB16" s="51"/>
      <c r="AC16" s="39"/>
      <c r="AD16" s="39"/>
      <c r="AE16" s="39"/>
      <c r="AF16" s="39"/>
      <c r="AG16" s="83"/>
      <c r="AH16" s="84"/>
      <c r="AI16" s="84"/>
      <c r="AJ16" s="85"/>
      <c r="AK16" s="290" t="s">
        <v>3</v>
      </c>
      <c r="AL16" s="291"/>
      <c r="AM16" s="291"/>
      <c r="AN16" s="291"/>
      <c r="AO16" s="291"/>
      <c r="AP16" s="291"/>
      <c r="AQ16" s="74">
        <f>DB116</f>
        <v>2364000</v>
      </c>
      <c r="AR16" s="75"/>
      <c r="AS16" s="75"/>
      <c r="AT16" s="75"/>
      <c r="AU16" s="75"/>
      <c r="AV16" s="75"/>
      <c r="AW16" s="75"/>
      <c r="AX16" s="75"/>
      <c r="AY16" s="75"/>
      <c r="AZ16" s="66" t="s">
        <v>12</v>
      </c>
      <c r="BF16" s="323"/>
      <c r="BG16" s="324"/>
      <c r="BH16" s="324"/>
      <c r="BI16" s="324"/>
      <c r="BJ16" s="324"/>
      <c r="BK16" s="324"/>
      <c r="BL16" s="324"/>
      <c r="BM16" s="324"/>
      <c r="BN16" s="335"/>
      <c r="BO16" s="335"/>
      <c r="BP16" s="335"/>
      <c r="BQ16" s="335"/>
      <c r="BR16" s="338"/>
      <c r="BS16" s="338"/>
      <c r="BT16" s="338"/>
      <c r="BU16" s="339"/>
      <c r="BV16" s="57"/>
      <c r="BW16" s="57"/>
      <c r="BX16" s="57"/>
      <c r="BY16" s="53"/>
      <c r="BZ16" s="53"/>
      <c r="CA16" s="53"/>
      <c r="CB16" s="49"/>
      <c r="CC16" s="57"/>
      <c r="CD16" s="57"/>
      <c r="CE16" s="57"/>
      <c r="CF16" s="57"/>
      <c r="CG16" s="57"/>
      <c r="CH16" s="57"/>
      <c r="CI16" s="57"/>
      <c r="CJ16" s="49"/>
      <c r="CK16" s="49"/>
      <c r="CL16" s="49"/>
      <c r="CM16" s="49"/>
      <c r="CN16" s="51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51"/>
      <c r="DA16" s="49"/>
      <c r="DB16" s="49"/>
      <c r="DC16" s="49"/>
    </row>
    <row r="17" spans="2:124">
      <c r="C17" s="83"/>
      <c r="D17" s="84"/>
      <c r="E17" s="84"/>
      <c r="F17" s="85"/>
      <c r="G17" s="294" t="s">
        <v>3</v>
      </c>
      <c r="H17" s="294"/>
      <c r="I17" s="294"/>
      <c r="J17" s="294"/>
      <c r="K17" s="294"/>
      <c r="L17" s="294"/>
      <c r="M17" s="203">
        <v>500</v>
      </c>
      <c r="N17" s="203"/>
      <c r="O17" s="236"/>
      <c r="P17" s="66" t="s">
        <v>8</v>
      </c>
      <c r="Q17" s="303"/>
      <c r="R17" s="304"/>
      <c r="S17" s="309"/>
      <c r="T17" s="307"/>
      <c r="U17" s="304"/>
      <c r="V17" s="309"/>
      <c r="W17" s="311"/>
      <c r="AA17" s="49"/>
      <c r="AB17" s="49"/>
      <c r="AC17" s="54"/>
      <c r="AD17" s="54"/>
      <c r="AE17" s="54"/>
      <c r="AF17" s="54"/>
      <c r="AG17" s="83"/>
      <c r="AH17" s="84"/>
      <c r="AI17" s="84"/>
      <c r="AJ17" s="85"/>
      <c r="AK17" s="89" t="s">
        <v>115</v>
      </c>
      <c r="AL17" s="90"/>
      <c r="AM17" s="90"/>
      <c r="AN17" s="90"/>
      <c r="AO17" s="90"/>
      <c r="AP17" s="90"/>
      <c r="AQ17" s="74">
        <f>BX143</f>
        <v>1536000</v>
      </c>
      <c r="AR17" s="75"/>
      <c r="AS17" s="75"/>
      <c r="AT17" s="75"/>
      <c r="AU17" s="75"/>
      <c r="AV17" s="75"/>
      <c r="AW17" s="75"/>
      <c r="AX17" s="75"/>
      <c r="AY17" s="75"/>
      <c r="AZ17" s="66" t="s">
        <v>12</v>
      </c>
      <c r="BF17" s="323"/>
      <c r="BG17" s="324"/>
      <c r="BH17" s="324"/>
      <c r="BI17" s="324"/>
      <c r="BJ17" s="324" t="s">
        <v>130</v>
      </c>
      <c r="BK17" s="324"/>
      <c r="BL17" s="324"/>
      <c r="BM17" s="324"/>
      <c r="BN17" s="342">
        <f>CS50</f>
        <v>900</v>
      </c>
      <c r="BO17" s="335"/>
      <c r="BP17" s="335"/>
      <c r="BQ17" s="335"/>
      <c r="BR17" s="338"/>
      <c r="BS17" s="338"/>
      <c r="BT17" s="338"/>
      <c r="BU17" s="339"/>
      <c r="BV17" s="57"/>
      <c r="BW17" s="57"/>
      <c r="BX17" s="57"/>
      <c r="BY17" s="53"/>
      <c r="BZ17" s="53"/>
      <c r="CA17" s="53"/>
      <c r="CB17" s="49"/>
      <c r="CC17" s="57"/>
      <c r="CD17" s="57"/>
      <c r="CE17" s="57"/>
      <c r="CF17" s="57"/>
      <c r="CG17" s="57"/>
      <c r="CH17" s="57"/>
      <c r="CI17" s="57"/>
      <c r="CJ17" s="49"/>
      <c r="CK17" s="49"/>
      <c r="CL17" s="49"/>
      <c r="CM17" s="49"/>
      <c r="CN17" s="49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49"/>
      <c r="DA17" s="49"/>
      <c r="DB17" s="49"/>
      <c r="DC17" s="49"/>
    </row>
    <row r="18" spans="2:124" ht="19.5" thickBot="1">
      <c r="C18" s="86"/>
      <c r="D18" s="87"/>
      <c r="E18" s="87"/>
      <c r="F18" s="88"/>
      <c r="G18" s="150" t="s">
        <v>60</v>
      </c>
      <c r="H18" s="151"/>
      <c r="I18" s="151"/>
      <c r="J18" s="151"/>
      <c r="K18" s="151"/>
      <c r="L18" s="152"/>
      <c r="M18" s="155">
        <f>SUM(M16:O17)</f>
        <v>900</v>
      </c>
      <c r="N18" s="156"/>
      <c r="O18" s="156"/>
      <c r="P18" s="66" t="s">
        <v>8</v>
      </c>
      <c r="Q18" s="303"/>
      <c r="R18" s="304"/>
      <c r="S18" s="309"/>
      <c r="T18" s="307"/>
      <c r="U18" s="304"/>
      <c r="V18" s="309"/>
      <c r="W18" s="311"/>
      <c r="AA18" s="49"/>
      <c r="AB18" s="49"/>
      <c r="AC18" s="54"/>
      <c r="AD18" s="54"/>
      <c r="AE18" s="54"/>
      <c r="AF18" s="54"/>
      <c r="AG18" s="93"/>
      <c r="AH18" s="94"/>
      <c r="AI18" s="94"/>
      <c r="AJ18" s="95"/>
      <c r="AK18" s="292" t="s">
        <v>60</v>
      </c>
      <c r="AL18" s="293"/>
      <c r="AM18" s="293"/>
      <c r="AN18" s="293"/>
      <c r="AO18" s="293"/>
      <c r="AP18" s="293"/>
      <c r="AQ18" s="169">
        <f>SUM(AQ15:AY17)</f>
        <v>4370000</v>
      </c>
      <c r="AR18" s="170"/>
      <c r="AS18" s="170"/>
      <c r="AT18" s="170"/>
      <c r="AU18" s="170"/>
      <c r="AV18" s="170"/>
      <c r="AW18" s="170"/>
      <c r="AX18" s="170"/>
      <c r="AY18" s="170"/>
      <c r="AZ18" s="18" t="s">
        <v>12</v>
      </c>
      <c r="BF18" s="325"/>
      <c r="BG18" s="326"/>
      <c r="BH18" s="326"/>
      <c r="BI18" s="326"/>
      <c r="BJ18" s="326"/>
      <c r="BK18" s="326"/>
      <c r="BL18" s="326"/>
      <c r="BM18" s="326"/>
      <c r="BN18" s="343"/>
      <c r="BO18" s="343"/>
      <c r="BP18" s="343"/>
      <c r="BQ18" s="343"/>
      <c r="BR18" s="340"/>
      <c r="BS18" s="340"/>
      <c r="BT18" s="340"/>
      <c r="BU18" s="341"/>
      <c r="BV18" s="57"/>
      <c r="BW18" s="57"/>
      <c r="BX18" s="57"/>
      <c r="BY18" s="53"/>
      <c r="BZ18" s="53"/>
      <c r="CA18" s="53"/>
      <c r="CB18" s="49"/>
      <c r="CC18" s="57"/>
      <c r="CD18" s="57"/>
      <c r="CE18" s="57"/>
      <c r="CF18" s="57"/>
      <c r="CG18" s="57"/>
      <c r="CH18" s="57"/>
      <c r="CI18" s="57"/>
      <c r="CJ18" s="49"/>
      <c r="CK18" s="49"/>
      <c r="CL18" s="49"/>
      <c r="CM18" s="49"/>
      <c r="CN18" s="49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49"/>
      <c r="DA18" s="49"/>
      <c r="DB18" s="49"/>
      <c r="DC18" s="49"/>
    </row>
    <row r="19" spans="2:124">
      <c r="C19" s="83" t="s">
        <v>16</v>
      </c>
      <c r="D19" s="84"/>
      <c r="E19" s="84"/>
      <c r="F19" s="85"/>
      <c r="G19" s="300"/>
      <c r="H19" s="301"/>
      <c r="I19" s="301"/>
      <c r="J19" s="301"/>
      <c r="K19" s="301"/>
      <c r="L19" s="302"/>
      <c r="M19" s="280">
        <f>M15+M18</f>
        <v>4500</v>
      </c>
      <c r="N19" s="281"/>
      <c r="O19" s="281"/>
      <c r="P19" s="319" t="s">
        <v>8</v>
      </c>
      <c r="Q19" s="303"/>
      <c r="R19" s="304"/>
      <c r="S19" s="309"/>
      <c r="T19" s="307"/>
      <c r="U19" s="304"/>
      <c r="V19" s="309"/>
      <c r="W19" s="311"/>
      <c r="AA19" s="58"/>
      <c r="AB19" s="58"/>
      <c r="AC19" s="39"/>
      <c r="AD19" s="39"/>
      <c r="AE19" s="39"/>
      <c r="AF19" s="39"/>
      <c r="AG19" s="106" t="s">
        <v>16</v>
      </c>
      <c r="AH19" s="107"/>
      <c r="AI19" s="107"/>
      <c r="AJ19" s="282"/>
      <c r="AK19" s="283"/>
      <c r="AL19" s="284"/>
      <c r="AM19" s="284"/>
      <c r="AN19" s="284"/>
      <c r="AO19" s="284"/>
      <c r="AP19" s="285"/>
      <c r="AQ19" s="327">
        <f>AQ14+AQ18</f>
        <v>20426000</v>
      </c>
      <c r="AR19" s="328"/>
      <c r="AS19" s="328"/>
      <c r="AT19" s="328"/>
      <c r="AU19" s="328"/>
      <c r="AV19" s="328"/>
      <c r="AW19" s="328"/>
      <c r="AX19" s="328"/>
      <c r="AY19" s="328"/>
      <c r="AZ19" s="331" t="s">
        <v>12</v>
      </c>
      <c r="BN19" s="49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49"/>
      <c r="CK19" s="49"/>
      <c r="CL19" s="49"/>
      <c r="CM19" s="58"/>
      <c r="CN19" s="5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51"/>
      <c r="DB19" s="49"/>
      <c r="DC19" s="49"/>
    </row>
    <row r="20" spans="2:124" ht="19.5" thickBot="1">
      <c r="C20" s="93"/>
      <c r="D20" s="94"/>
      <c r="E20" s="94"/>
      <c r="F20" s="95"/>
      <c r="G20" s="286"/>
      <c r="H20" s="287"/>
      <c r="I20" s="287"/>
      <c r="J20" s="287"/>
      <c r="K20" s="287"/>
      <c r="L20" s="288"/>
      <c r="M20" s="114"/>
      <c r="N20" s="115"/>
      <c r="O20" s="115"/>
      <c r="P20" s="320"/>
      <c r="Q20" s="305"/>
      <c r="R20" s="306"/>
      <c r="S20" s="310"/>
      <c r="T20" s="308"/>
      <c r="U20" s="306"/>
      <c r="V20" s="310"/>
      <c r="W20" s="312"/>
      <c r="AA20" s="17"/>
      <c r="AB20" s="17"/>
      <c r="AC20" s="17"/>
      <c r="AD20" s="17"/>
      <c r="AE20" s="17"/>
      <c r="AF20" s="17"/>
      <c r="AG20" s="93"/>
      <c r="AH20" s="94"/>
      <c r="AI20" s="94"/>
      <c r="AJ20" s="95"/>
      <c r="AK20" s="286"/>
      <c r="AL20" s="287"/>
      <c r="AM20" s="287"/>
      <c r="AN20" s="287"/>
      <c r="AO20" s="287"/>
      <c r="AP20" s="288"/>
      <c r="AQ20" s="329"/>
      <c r="AR20" s="330"/>
      <c r="AS20" s="330"/>
      <c r="AT20" s="330"/>
      <c r="AU20" s="330"/>
      <c r="AV20" s="330"/>
      <c r="AW20" s="330"/>
      <c r="AX20" s="330"/>
      <c r="AY20" s="330"/>
      <c r="AZ20" s="332"/>
      <c r="BN20" s="49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2:124">
      <c r="C21" s="37" t="s">
        <v>84</v>
      </c>
      <c r="D21" s="73"/>
      <c r="E21" s="73"/>
      <c r="F21" s="73"/>
      <c r="G21" s="21"/>
      <c r="H21" s="21"/>
      <c r="I21" s="21"/>
      <c r="J21" s="21"/>
      <c r="K21" s="21"/>
      <c r="L21" s="21"/>
      <c r="M21" s="22"/>
      <c r="N21" s="22"/>
      <c r="O21" s="22"/>
      <c r="P21" s="22"/>
      <c r="R21" s="22"/>
      <c r="S21" s="22"/>
      <c r="T21" s="22"/>
      <c r="U21" s="22"/>
      <c r="V21" s="73"/>
      <c r="W21" s="73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BN21" s="49"/>
      <c r="BO21" s="37"/>
      <c r="BP21" s="22"/>
      <c r="BQ21" s="22"/>
      <c r="BR21" s="22"/>
      <c r="BS21" s="37"/>
      <c r="BT21" s="37"/>
      <c r="BU21" s="37"/>
      <c r="BV21" s="37"/>
      <c r="BW21" s="37"/>
      <c r="BX21" s="37"/>
      <c r="BY21" s="22"/>
      <c r="BZ21" s="22"/>
      <c r="CA21" s="22"/>
      <c r="CB21" s="22"/>
      <c r="CC21" s="49"/>
      <c r="CD21" s="22"/>
      <c r="CE21" s="22"/>
      <c r="CF21" s="22"/>
      <c r="CG21" s="22"/>
      <c r="CH21" s="22"/>
      <c r="CI21" s="22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2:124">
      <c r="C22" s="37"/>
      <c r="D22" s="73"/>
      <c r="E22" s="73"/>
      <c r="F22" s="73"/>
      <c r="G22" s="21"/>
      <c r="H22" s="21"/>
      <c r="I22" s="21"/>
      <c r="J22" s="21"/>
      <c r="K22" s="21"/>
      <c r="L22" s="21"/>
      <c r="M22" s="22"/>
      <c r="N22" s="22"/>
      <c r="O22" s="22"/>
      <c r="P22" s="22"/>
      <c r="R22" s="22"/>
      <c r="S22" s="22"/>
      <c r="T22" s="22"/>
      <c r="U22" s="22"/>
      <c r="V22" s="73"/>
      <c r="W22" s="73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BN22" s="49"/>
      <c r="BO22" s="37"/>
      <c r="BP22" s="22"/>
      <c r="BQ22" s="22"/>
      <c r="BR22" s="22"/>
      <c r="BS22" s="37"/>
      <c r="BT22" s="37"/>
      <c r="BU22" s="37"/>
      <c r="BV22" s="37"/>
      <c r="BW22" s="37"/>
      <c r="BX22" s="37"/>
      <c r="BY22" s="22"/>
      <c r="BZ22" s="22"/>
      <c r="CA22" s="22"/>
      <c r="CB22" s="22"/>
      <c r="CC22" s="49"/>
      <c r="CD22" s="22"/>
      <c r="CE22" s="22"/>
      <c r="CF22" s="22"/>
      <c r="CG22" s="22"/>
      <c r="CH22" s="22"/>
      <c r="CI22" s="22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2:124">
      <c r="C23" s="37"/>
      <c r="D23" s="73"/>
      <c r="E23" s="73"/>
      <c r="F23" s="73"/>
      <c r="G23" s="21"/>
      <c r="H23" s="21"/>
      <c r="I23" s="21"/>
      <c r="J23" s="21"/>
      <c r="K23" s="21"/>
      <c r="L23" s="21"/>
      <c r="M23" s="22"/>
      <c r="N23" s="22"/>
      <c r="O23" s="22"/>
      <c r="P23" s="22"/>
      <c r="R23" s="22"/>
      <c r="S23" s="22"/>
      <c r="T23" s="22"/>
      <c r="U23" s="22"/>
      <c r="V23" s="73"/>
      <c r="W23" s="73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BN23" s="49"/>
      <c r="BO23" s="37"/>
      <c r="BP23" s="22"/>
      <c r="BQ23" s="22"/>
      <c r="BR23" s="22"/>
      <c r="BS23" s="37"/>
      <c r="BT23" s="37"/>
      <c r="BU23" s="37"/>
      <c r="BV23" s="37"/>
      <c r="BW23" s="37"/>
      <c r="BX23" s="37"/>
      <c r="BY23" s="22"/>
      <c r="BZ23" s="22"/>
      <c r="CA23" s="22"/>
      <c r="CB23" s="22"/>
      <c r="CC23" s="49"/>
      <c r="CD23" s="22"/>
      <c r="CE23" s="22"/>
      <c r="CF23" s="22"/>
      <c r="CG23" s="22"/>
      <c r="CH23" s="22"/>
      <c r="CI23" s="22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2:124">
      <c r="C24" s="37"/>
      <c r="D24" s="73"/>
      <c r="E24" s="73"/>
      <c r="F24" s="73"/>
      <c r="G24" s="21"/>
      <c r="H24" s="21"/>
      <c r="I24" s="21"/>
      <c r="J24" s="21"/>
      <c r="K24" s="21"/>
      <c r="L24" s="21"/>
      <c r="M24" s="22"/>
      <c r="N24" s="22"/>
      <c r="O24" s="22"/>
      <c r="P24" s="22"/>
      <c r="R24" s="22"/>
      <c r="S24" s="22"/>
      <c r="T24" s="22"/>
      <c r="U24" s="22"/>
      <c r="V24" s="73"/>
      <c r="W24" s="73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BN24" s="49"/>
      <c r="BO24" s="37"/>
      <c r="BP24" s="22"/>
      <c r="BQ24" s="22"/>
      <c r="BR24" s="22"/>
      <c r="BS24" s="37"/>
      <c r="BT24" s="37"/>
      <c r="BU24" s="37"/>
      <c r="BV24" s="37"/>
      <c r="BW24" s="37"/>
      <c r="BX24" s="37"/>
      <c r="BY24" s="22"/>
      <c r="BZ24" s="22"/>
      <c r="CA24" s="22"/>
      <c r="CB24" s="22"/>
      <c r="CC24" s="49"/>
      <c r="CD24" s="22"/>
      <c r="CE24" s="22"/>
      <c r="CF24" s="22"/>
      <c r="CG24" s="22"/>
      <c r="CH24" s="22"/>
      <c r="CI24" s="22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2:124">
      <c r="C25" s="37"/>
      <c r="D25" s="73"/>
      <c r="E25" s="73"/>
      <c r="F25" s="73"/>
      <c r="G25" s="21"/>
      <c r="H25" s="21"/>
      <c r="I25" s="21"/>
      <c r="J25" s="21"/>
      <c r="K25" s="21"/>
      <c r="L25" s="21"/>
      <c r="M25" s="22"/>
      <c r="N25" s="22"/>
      <c r="O25" s="22"/>
      <c r="P25" s="22"/>
      <c r="R25" s="22"/>
      <c r="S25" s="22"/>
      <c r="T25" s="22"/>
      <c r="U25" s="22"/>
      <c r="V25" s="73"/>
      <c r="W25" s="73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BN25" s="49"/>
      <c r="BO25" s="37"/>
      <c r="BP25" s="22"/>
      <c r="BQ25" s="22"/>
      <c r="BR25" s="22"/>
      <c r="BS25" s="37"/>
      <c r="BT25" s="37"/>
      <c r="BU25" s="37"/>
      <c r="BV25" s="37"/>
      <c r="BW25" s="37"/>
      <c r="BX25" s="37"/>
      <c r="BY25" s="22"/>
      <c r="BZ25" s="22"/>
      <c r="CA25" s="22"/>
      <c r="CB25" s="22"/>
      <c r="CC25" s="49"/>
      <c r="CD25" s="22"/>
      <c r="CE25" s="22"/>
      <c r="CF25" s="22"/>
      <c r="CG25" s="22"/>
      <c r="CH25" s="22"/>
      <c r="CI25" s="22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2:124">
      <c r="C26" s="37"/>
      <c r="D26" s="73"/>
      <c r="E26" s="73"/>
      <c r="F26" s="73"/>
      <c r="G26" s="21"/>
      <c r="H26" s="21"/>
      <c r="I26" s="21"/>
      <c r="J26" s="21"/>
      <c r="K26" s="21"/>
      <c r="L26" s="21"/>
      <c r="M26" s="22"/>
      <c r="N26" s="22"/>
      <c r="O26" s="22"/>
      <c r="P26" s="22"/>
      <c r="R26" s="22"/>
      <c r="S26" s="22"/>
      <c r="T26" s="22"/>
      <c r="U26" s="22"/>
      <c r="V26" s="73"/>
      <c r="W26" s="7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BN26" s="49"/>
      <c r="BO26" s="37"/>
      <c r="BP26" s="22"/>
      <c r="BQ26" s="22"/>
      <c r="BR26" s="22"/>
      <c r="BS26" s="37"/>
      <c r="BT26" s="37"/>
      <c r="BU26" s="37"/>
      <c r="BV26" s="37"/>
      <c r="BW26" s="37"/>
      <c r="BX26" s="37"/>
      <c r="BY26" s="22"/>
      <c r="BZ26" s="22"/>
      <c r="CA26" s="22"/>
      <c r="CB26" s="22"/>
      <c r="CC26" s="49"/>
      <c r="CD26" s="22"/>
      <c r="CE26" s="22"/>
      <c r="CF26" s="22"/>
      <c r="CG26" s="22"/>
      <c r="CH26" s="22"/>
      <c r="CI26" s="22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2:124">
      <c r="C27" s="37"/>
      <c r="D27" s="73"/>
      <c r="E27" s="73"/>
      <c r="F27" s="73"/>
      <c r="G27" s="21"/>
      <c r="H27" s="21"/>
      <c r="I27" s="21"/>
      <c r="J27" s="21"/>
      <c r="K27" s="21"/>
      <c r="L27" s="21"/>
      <c r="M27" s="22"/>
      <c r="N27" s="22"/>
      <c r="O27" s="22"/>
      <c r="P27" s="22"/>
      <c r="R27" s="22"/>
      <c r="S27" s="22"/>
      <c r="T27" s="22"/>
      <c r="U27" s="22"/>
      <c r="V27" s="73"/>
      <c r="W27" s="73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BN27" s="49"/>
      <c r="BO27" s="37"/>
      <c r="BP27" s="22"/>
      <c r="BQ27" s="22"/>
      <c r="BR27" s="22"/>
      <c r="BS27" s="37"/>
      <c r="BT27" s="37"/>
      <c r="BU27" s="37"/>
      <c r="BV27" s="37"/>
      <c r="BW27" s="37"/>
      <c r="BX27" s="37"/>
      <c r="BY27" s="22"/>
      <c r="BZ27" s="22"/>
      <c r="CA27" s="22"/>
      <c r="CB27" s="22"/>
      <c r="CC27" s="49"/>
      <c r="CD27" s="22"/>
      <c r="CE27" s="22"/>
      <c r="CF27" s="22"/>
      <c r="CG27" s="22"/>
      <c r="CH27" s="22"/>
      <c r="CI27" s="22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2:124">
      <c r="C28" s="37"/>
      <c r="D28" s="73"/>
      <c r="E28" s="73"/>
      <c r="F28" s="73"/>
      <c r="G28" s="21"/>
      <c r="H28" s="21"/>
      <c r="I28" s="21"/>
      <c r="J28" s="21"/>
      <c r="K28" s="21"/>
      <c r="L28" s="21"/>
      <c r="M28" s="22"/>
      <c r="N28" s="22"/>
      <c r="O28" s="22"/>
      <c r="P28" s="22"/>
      <c r="R28" s="22"/>
      <c r="S28" s="22"/>
      <c r="T28" s="22"/>
      <c r="U28" s="22"/>
      <c r="V28" s="73"/>
      <c r="W28" s="73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BN28" s="49"/>
      <c r="BO28" s="37"/>
      <c r="BP28" s="22"/>
      <c r="BQ28" s="22"/>
      <c r="BR28" s="22"/>
      <c r="BS28" s="37"/>
      <c r="BT28" s="37"/>
      <c r="BU28" s="37"/>
      <c r="BV28" s="37"/>
      <c r="BW28" s="37"/>
      <c r="BX28" s="37"/>
      <c r="BY28" s="22"/>
      <c r="BZ28" s="22"/>
      <c r="CA28" s="22"/>
      <c r="CB28" s="22"/>
      <c r="CC28" s="49"/>
      <c r="CD28" s="22"/>
      <c r="CE28" s="22"/>
      <c r="CF28" s="22"/>
      <c r="CG28" s="22"/>
      <c r="CH28" s="22"/>
      <c r="CI28" s="22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2:124">
      <c r="C29" s="73"/>
      <c r="D29" s="73"/>
      <c r="E29" s="73"/>
      <c r="F29" s="73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37"/>
      <c r="R29" s="22"/>
      <c r="S29" s="22"/>
      <c r="T29" s="22"/>
      <c r="U29" s="22"/>
      <c r="V29" s="73"/>
      <c r="W29" s="73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BO29" s="73"/>
      <c r="BP29" s="73"/>
      <c r="BQ29" s="73"/>
      <c r="BR29" s="73"/>
      <c r="BS29" s="21"/>
      <c r="BT29" s="21"/>
      <c r="BU29" s="21"/>
      <c r="BV29" s="21"/>
      <c r="BW29" s="21"/>
      <c r="BX29" s="21"/>
      <c r="BY29" s="22"/>
      <c r="BZ29" s="22"/>
      <c r="CA29" s="22"/>
      <c r="CB29" s="22"/>
      <c r="CC29" s="37"/>
      <c r="CD29" s="22"/>
      <c r="CE29" s="22"/>
      <c r="CF29" s="22"/>
      <c r="CG29" s="22"/>
      <c r="CH29" s="73"/>
      <c r="CI29" s="73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2:124" ht="26.25" thickBot="1">
      <c r="B30" s="64" t="s">
        <v>34</v>
      </c>
      <c r="C30" s="63" t="s">
        <v>100</v>
      </c>
      <c r="D30" s="73"/>
      <c r="E30" s="73"/>
      <c r="F30" s="73"/>
      <c r="G30" s="21"/>
      <c r="H30" s="21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73"/>
      <c r="W30" s="73"/>
      <c r="AA30" s="17"/>
      <c r="AB30" s="17"/>
      <c r="AC30" s="17"/>
      <c r="AD30" s="17"/>
      <c r="AE30" s="17"/>
      <c r="AF30" s="17"/>
      <c r="AH30" s="17"/>
      <c r="AI30" s="17"/>
      <c r="AQ30" s="16"/>
      <c r="AT30" s="16"/>
      <c r="BH30" s="16" t="s">
        <v>92</v>
      </c>
      <c r="BN30" s="64" t="s">
        <v>34</v>
      </c>
      <c r="BO30" s="63" t="s">
        <v>101</v>
      </c>
      <c r="BP30" s="73"/>
      <c r="BQ30" s="73"/>
      <c r="BR30" s="73"/>
      <c r="BS30" s="21"/>
      <c r="BT30" s="21"/>
      <c r="BU30" s="21"/>
      <c r="BV30" s="21"/>
      <c r="BW30" s="21"/>
      <c r="BX30" s="21"/>
      <c r="BY30" s="22"/>
      <c r="BZ30" s="22"/>
      <c r="CA30" s="22"/>
      <c r="CB30" s="22"/>
      <c r="CC30" s="22"/>
      <c r="CD30" s="22"/>
      <c r="CE30" s="22"/>
      <c r="CF30" s="22"/>
      <c r="CG30" s="22"/>
      <c r="CH30" s="73"/>
      <c r="CI30" s="73"/>
      <c r="CM30" s="17"/>
      <c r="CN30" s="17"/>
      <c r="CO30" s="17"/>
      <c r="CP30" s="17"/>
      <c r="CQ30" s="17"/>
      <c r="CR30" s="17"/>
      <c r="CT30" s="17"/>
      <c r="CU30" s="17"/>
      <c r="DC30" s="16"/>
      <c r="DF30" s="16"/>
      <c r="DT30" s="16" t="s">
        <v>92</v>
      </c>
    </row>
    <row r="31" spans="2:124" ht="42.75" customHeight="1" thickBot="1">
      <c r="C31" s="160" t="s">
        <v>7</v>
      </c>
      <c r="D31" s="161"/>
      <c r="E31" s="161"/>
      <c r="F31" s="162"/>
      <c r="G31" s="160" t="s">
        <v>6</v>
      </c>
      <c r="H31" s="161"/>
      <c r="I31" s="161"/>
      <c r="J31" s="162"/>
      <c r="K31" s="160" t="s">
        <v>54</v>
      </c>
      <c r="L31" s="161"/>
      <c r="M31" s="161"/>
      <c r="N31" s="161"/>
      <c r="O31" s="295" t="s">
        <v>56</v>
      </c>
      <c r="P31" s="296"/>
      <c r="Q31" s="296"/>
      <c r="R31" s="296"/>
      <c r="S31" s="296"/>
      <c r="T31" s="297"/>
      <c r="U31" s="161" t="s">
        <v>59</v>
      </c>
      <c r="V31" s="161"/>
      <c r="W31" s="161"/>
      <c r="X31" s="161"/>
      <c r="Y31" s="273" t="s">
        <v>55</v>
      </c>
      <c r="Z31" s="274"/>
      <c r="AA31" s="274"/>
      <c r="AB31" s="275"/>
      <c r="AC31" s="273" t="s">
        <v>60</v>
      </c>
      <c r="AD31" s="274"/>
      <c r="AE31" s="274"/>
      <c r="AF31" s="275"/>
      <c r="AG31" s="161" t="s">
        <v>62</v>
      </c>
      <c r="AH31" s="161"/>
      <c r="AI31" s="161"/>
      <c r="AJ31" s="161"/>
      <c r="AK31" s="161" t="s">
        <v>61</v>
      </c>
      <c r="AL31" s="161"/>
      <c r="AM31" s="161"/>
      <c r="AN31" s="161"/>
      <c r="AO31" s="161"/>
      <c r="AP31" s="161"/>
      <c r="AQ31" s="23" t="s">
        <v>57</v>
      </c>
      <c r="AR31" s="71"/>
      <c r="AS31" s="42"/>
      <c r="AT31" s="42"/>
      <c r="AU31" s="43"/>
      <c r="AV31" s="44"/>
      <c r="AW31" s="42"/>
      <c r="AX31" s="43"/>
      <c r="AY31" s="254" t="s">
        <v>98</v>
      </c>
      <c r="AZ31" s="255"/>
      <c r="BA31" s="255"/>
      <c r="BB31" s="255"/>
      <c r="BC31" s="255"/>
      <c r="BD31" s="255"/>
      <c r="BE31" s="255"/>
      <c r="BF31" s="255"/>
      <c r="BG31" s="255"/>
      <c r="BH31" s="256"/>
      <c r="BO31" s="160" t="s">
        <v>7</v>
      </c>
      <c r="BP31" s="161"/>
      <c r="BQ31" s="161"/>
      <c r="BR31" s="162"/>
      <c r="BS31" s="160" t="s">
        <v>6</v>
      </c>
      <c r="BT31" s="161"/>
      <c r="BU31" s="161"/>
      <c r="BV31" s="162"/>
      <c r="BW31" s="160" t="s">
        <v>54</v>
      </c>
      <c r="BX31" s="161"/>
      <c r="BY31" s="161"/>
      <c r="BZ31" s="161"/>
      <c r="CA31" s="295" t="s">
        <v>56</v>
      </c>
      <c r="CB31" s="296"/>
      <c r="CC31" s="296"/>
      <c r="CD31" s="296"/>
      <c r="CE31" s="296"/>
      <c r="CF31" s="297"/>
      <c r="CG31" s="161" t="s">
        <v>59</v>
      </c>
      <c r="CH31" s="161"/>
      <c r="CI31" s="161"/>
      <c r="CJ31" s="161"/>
      <c r="CK31" s="273" t="s">
        <v>55</v>
      </c>
      <c r="CL31" s="274"/>
      <c r="CM31" s="274"/>
      <c r="CN31" s="275"/>
      <c r="CO31" s="273" t="s">
        <v>60</v>
      </c>
      <c r="CP31" s="274"/>
      <c r="CQ31" s="274"/>
      <c r="CR31" s="275"/>
      <c r="CS31" s="161" t="s">
        <v>62</v>
      </c>
      <c r="CT31" s="161"/>
      <c r="CU31" s="161"/>
      <c r="CV31" s="161"/>
      <c r="CW31" s="161" t="s">
        <v>61</v>
      </c>
      <c r="CX31" s="161"/>
      <c r="CY31" s="161"/>
      <c r="CZ31" s="161"/>
      <c r="DA31" s="161"/>
      <c r="DB31" s="161"/>
      <c r="DC31" s="23" t="s">
        <v>57</v>
      </c>
      <c r="DD31" s="71"/>
      <c r="DE31" s="42"/>
      <c r="DF31" s="42"/>
      <c r="DG31" s="43"/>
      <c r="DH31" s="44"/>
      <c r="DI31" s="42"/>
      <c r="DJ31" s="43"/>
      <c r="DK31" s="254" t="s">
        <v>98</v>
      </c>
      <c r="DL31" s="255"/>
      <c r="DM31" s="255"/>
      <c r="DN31" s="255"/>
      <c r="DO31" s="255"/>
      <c r="DP31" s="255"/>
      <c r="DQ31" s="255"/>
      <c r="DR31" s="255"/>
      <c r="DS31" s="255"/>
      <c r="DT31" s="256"/>
    </row>
    <row r="32" spans="2:124">
      <c r="C32" s="100" t="s">
        <v>96</v>
      </c>
      <c r="D32" s="101"/>
      <c r="E32" s="101"/>
      <c r="F32" s="101"/>
      <c r="G32" s="106" t="s">
        <v>58</v>
      </c>
      <c r="H32" s="107"/>
      <c r="I32" s="107"/>
      <c r="J32" s="108"/>
      <c r="K32" s="257" t="s">
        <v>68</v>
      </c>
      <c r="L32" s="258"/>
      <c r="M32" s="258"/>
      <c r="N32" s="259"/>
      <c r="O32" s="144">
        <v>44774</v>
      </c>
      <c r="P32" s="145"/>
      <c r="Q32" s="145"/>
      <c r="R32" s="145"/>
      <c r="S32" s="145"/>
      <c r="T32" s="146"/>
      <c r="U32" s="219">
        <v>1500</v>
      </c>
      <c r="V32" s="219"/>
      <c r="W32" s="219"/>
      <c r="X32" s="219"/>
      <c r="Y32" s="220">
        <v>200</v>
      </c>
      <c r="Z32" s="220"/>
      <c r="AA32" s="220"/>
      <c r="AB32" s="220"/>
      <c r="AC32" s="261">
        <f>U32*Y32</f>
        <v>300000</v>
      </c>
      <c r="AD32" s="261"/>
      <c r="AE32" s="261"/>
      <c r="AF32" s="261"/>
      <c r="AG32" s="222">
        <f>SUM(Y32:AB35)</f>
        <v>2000</v>
      </c>
      <c r="AH32" s="222"/>
      <c r="AI32" s="222"/>
      <c r="AJ32" s="222"/>
      <c r="AK32" s="223">
        <f>SUM(AC32:AF35)</f>
        <v>2340000</v>
      </c>
      <c r="AL32" s="224"/>
      <c r="AM32" s="224"/>
      <c r="AN32" s="224"/>
      <c r="AO32" s="224"/>
      <c r="AP32" s="225"/>
      <c r="AQ32" s="228">
        <f>ROUND(($AK$32)/$AG$32,0)</f>
        <v>1170</v>
      </c>
      <c r="AR32" s="228"/>
      <c r="AS32" s="228"/>
      <c r="AT32" s="228"/>
      <c r="AU32" s="228"/>
      <c r="AV32" s="228"/>
      <c r="AW32" s="228"/>
      <c r="AX32" s="229"/>
      <c r="AY32" s="233">
        <v>1600</v>
      </c>
      <c r="AZ32" s="234"/>
      <c r="BA32" s="234"/>
      <c r="BB32" s="234"/>
      <c r="BC32" s="234"/>
      <c r="BD32" s="234"/>
      <c r="BE32" s="234"/>
      <c r="BF32" s="234"/>
      <c r="BG32" s="234"/>
      <c r="BH32" s="235"/>
      <c r="BO32" s="100" t="s">
        <v>97</v>
      </c>
      <c r="BP32" s="101"/>
      <c r="BQ32" s="101"/>
      <c r="BR32" s="101"/>
      <c r="BS32" s="106" t="s">
        <v>58</v>
      </c>
      <c r="BT32" s="107"/>
      <c r="BU32" s="107"/>
      <c r="BV32" s="108"/>
      <c r="BW32" s="257" t="s">
        <v>68</v>
      </c>
      <c r="BX32" s="258"/>
      <c r="BY32" s="258"/>
      <c r="BZ32" s="259"/>
      <c r="CA32" s="144">
        <v>44774</v>
      </c>
      <c r="CB32" s="145"/>
      <c r="CC32" s="145"/>
      <c r="CD32" s="145"/>
      <c r="CE32" s="145"/>
      <c r="CF32" s="146"/>
      <c r="CG32" s="219">
        <v>1500</v>
      </c>
      <c r="CH32" s="219"/>
      <c r="CI32" s="219"/>
      <c r="CJ32" s="219"/>
      <c r="CK32" s="220">
        <v>50</v>
      </c>
      <c r="CL32" s="220"/>
      <c r="CM32" s="220"/>
      <c r="CN32" s="220"/>
      <c r="CO32" s="261">
        <f>CG32*CK32</f>
        <v>75000</v>
      </c>
      <c r="CP32" s="261"/>
      <c r="CQ32" s="261"/>
      <c r="CR32" s="261"/>
      <c r="CS32" s="222">
        <f>SUM(CK32:CN35)</f>
        <v>250</v>
      </c>
      <c r="CT32" s="222"/>
      <c r="CU32" s="222"/>
      <c r="CV32" s="222"/>
      <c r="CW32" s="223">
        <f>SUM(CO32:CR35)</f>
        <v>275000</v>
      </c>
      <c r="CX32" s="224"/>
      <c r="CY32" s="224"/>
      <c r="CZ32" s="224"/>
      <c r="DA32" s="224"/>
      <c r="DB32" s="225"/>
      <c r="DC32" s="228">
        <f>ROUND(($AK$32)/$AG$32,0)</f>
        <v>1170</v>
      </c>
      <c r="DD32" s="228"/>
      <c r="DE32" s="228"/>
      <c r="DF32" s="228"/>
      <c r="DG32" s="228"/>
      <c r="DH32" s="228"/>
      <c r="DI32" s="228"/>
      <c r="DJ32" s="229"/>
      <c r="DK32" s="233">
        <v>1600</v>
      </c>
      <c r="DL32" s="234"/>
      <c r="DM32" s="234"/>
      <c r="DN32" s="234"/>
      <c r="DO32" s="234"/>
      <c r="DP32" s="234"/>
      <c r="DQ32" s="234"/>
      <c r="DR32" s="234"/>
      <c r="DS32" s="234"/>
      <c r="DT32" s="235"/>
    </row>
    <row r="33" spans="3:124">
      <c r="C33" s="102"/>
      <c r="D33" s="103"/>
      <c r="E33" s="103"/>
      <c r="F33" s="103"/>
      <c r="G33" s="83"/>
      <c r="H33" s="84"/>
      <c r="I33" s="84"/>
      <c r="J33" s="109"/>
      <c r="K33" s="260"/>
      <c r="L33" s="140"/>
      <c r="M33" s="140"/>
      <c r="N33" s="141"/>
      <c r="O33" s="200">
        <v>44778</v>
      </c>
      <c r="P33" s="201"/>
      <c r="Q33" s="201"/>
      <c r="R33" s="201"/>
      <c r="S33" s="201"/>
      <c r="T33" s="202"/>
      <c r="U33" s="203">
        <v>1300</v>
      </c>
      <c r="V33" s="203"/>
      <c r="W33" s="203"/>
      <c r="X33" s="203"/>
      <c r="Y33" s="204">
        <v>800</v>
      </c>
      <c r="Z33" s="204"/>
      <c r="AA33" s="204"/>
      <c r="AB33" s="204"/>
      <c r="AC33" s="205">
        <f t="shared" ref="AC33:AC48" si="0">U33*Y33</f>
        <v>1040000</v>
      </c>
      <c r="AD33" s="205"/>
      <c r="AE33" s="205"/>
      <c r="AF33" s="205"/>
      <c r="AG33" s="167"/>
      <c r="AH33" s="167"/>
      <c r="AI33" s="167"/>
      <c r="AJ33" s="167"/>
      <c r="AK33" s="191"/>
      <c r="AL33" s="192"/>
      <c r="AM33" s="192"/>
      <c r="AN33" s="192"/>
      <c r="AO33" s="192"/>
      <c r="AP33" s="226"/>
      <c r="AQ33" s="189"/>
      <c r="AR33" s="189"/>
      <c r="AS33" s="189"/>
      <c r="AT33" s="189"/>
      <c r="AU33" s="189"/>
      <c r="AV33" s="189"/>
      <c r="AW33" s="189"/>
      <c r="AX33" s="230"/>
      <c r="AY33" s="242"/>
      <c r="AZ33" s="243"/>
      <c r="BA33" s="243"/>
      <c r="BB33" s="243"/>
      <c r="BC33" s="243"/>
      <c r="BD33" s="243"/>
      <c r="BE33" s="243"/>
      <c r="BF33" s="243"/>
      <c r="BG33" s="243"/>
      <c r="BH33" s="244"/>
      <c r="BO33" s="102"/>
      <c r="BP33" s="103"/>
      <c r="BQ33" s="103"/>
      <c r="BR33" s="103"/>
      <c r="BS33" s="83"/>
      <c r="BT33" s="84"/>
      <c r="BU33" s="84"/>
      <c r="BV33" s="109"/>
      <c r="BW33" s="260"/>
      <c r="BX33" s="140"/>
      <c r="BY33" s="140"/>
      <c r="BZ33" s="141"/>
      <c r="CA33" s="200">
        <v>44793</v>
      </c>
      <c r="CB33" s="201"/>
      <c r="CC33" s="201"/>
      <c r="CD33" s="201"/>
      <c r="CE33" s="201"/>
      <c r="CF33" s="202"/>
      <c r="CG33" s="203">
        <v>1000</v>
      </c>
      <c r="CH33" s="203"/>
      <c r="CI33" s="203"/>
      <c r="CJ33" s="203"/>
      <c r="CK33" s="204">
        <v>200</v>
      </c>
      <c r="CL33" s="204"/>
      <c r="CM33" s="204"/>
      <c r="CN33" s="204"/>
      <c r="CO33" s="205">
        <f t="shared" ref="CO33:CO39" si="1">CG33*CK33</f>
        <v>200000</v>
      </c>
      <c r="CP33" s="205"/>
      <c r="CQ33" s="205"/>
      <c r="CR33" s="205"/>
      <c r="CS33" s="167"/>
      <c r="CT33" s="167"/>
      <c r="CU33" s="167"/>
      <c r="CV33" s="167"/>
      <c r="CW33" s="191"/>
      <c r="CX33" s="192"/>
      <c r="CY33" s="192"/>
      <c r="CZ33" s="192"/>
      <c r="DA33" s="192"/>
      <c r="DB33" s="226"/>
      <c r="DC33" s="189"/>
      <c r="DD33" s="189"/>
      <c r="DE33" s="189"/>
      <c r="DF33" s="189"/>
      <c r="DG33" s="189"/>
      <c r="DH33" s="189"/>
      <c r="DI33" s="189"/>
      <c r="DJ33" s="230"/>
      <c r="DK33" s="242"/>
      <c r="DL33" s="243"/>
      <c r="DM33" s="243"/>
      <c r="DN33" s="243"/>
      <c r="DO33" s="243"/>
      <c r="DP33" s="243"/>
      <c r="DQ33" s="243"/>
      <c r="DR33" s="243"/>
      <c r="DS33" s="243"/>
      <c r="DT33" s="244"/>
    </row>
    <row r="34" spans="3:124">
      <c r="C34" s="102"/>
      <c r="D34" s="103"/>
      <c r="E34" s="103"/>
      <c r="F34" s="103"/>
      <c r="G34" s="83"/>
      <c r="H34" s="84"/>
      <c r="I34" s="84"/>
      <c r="J34" s="109"/>
      <c r="K34" s="260"/>
      <c r="L34" s="140"/>
      <c r="M34" s="140"/>
      <c r="N34" s="141"/>
      <c r="O34" s="200">
        <v>44793</v>
      </c>
      <c r="P34" s="201"/>
      <c r="Q34" s="201"/>
      <c r="R34" s="201"/>
      <c r="S34" s="201"/>
      <c r="T34" s="202"/>
      <c r="U34" s="203">
        <v>1000</v>
      </c>
      <c r="V34" s="203"/>
      <c r="W34" s="203"/>
      <c r="X34" s="203"/>
      <c r="Y34" s="204">
        <v>1000</v>
      </c>
      <c r="Z34" s="204"/>
      <c r="AA34" s="204"/>
      <c r="AB34" s="204"/>
      <c r="AC34" s="205">
        <f t="shared" si="0"/>
        <v>1000000</v>
      </c>
      <c r="AD34" s="205"/>
      <c r="AE34" s="205"/>
      <c r="AF34" s="205"/>
      <c r="AG34" s="167"/>
      <c r="AH34" s="167"/>
      <c r="AI34" s="167"/>
      <c r="AJ34" s="167"/>
      <c r="AK34" s="191"/>
      <c r="AL34" s="192"/>
      <c r="AM34" s="192"/>
      <c r="AN34" s="192"/>
      <c r="AO34" s="192"/>
      <c r="AP34" s="226"/>
      <c r="AQ34" s="189"/>
      <c r="AR34" s="189"/>
      <c r="AS34" s="189"/>
      <c r="AT34" s="189"/>
      <c r="AU34" s="189"/>
      <c r="AV34" s="189"/>
      <c r="AW34" s="189"/>
      <c r="AX34" s="230"/>
      <c r="AY34" s="242"/>
      <c r="AZ34" s="243"/>
      <c r="BA34" s="243"/>
      <c r="BB34" s="243"/>
      <c r="BC34" s="243"/>
      <c r="BD34" s="243"/>
      <c r="BE34" s="243"/>
      <c r="BF34" s="243"/>
      <c r="BG34" s="243"/>
      <c r="BH34" s="244"/>
      <c r="BO34" s="102"/>
      <c r="BP34" s="103"/>
      <c r="BQ34" s="103"/>
      <c r="BR34" s="103"/>
      <c r="BS34" s="83"/>
      <c r="BT34" s="84"/>
      <c r="BU34" s="84"/>
      <c r="BV34" s="109"/>
      <c r="BW34" s="260"/>
      <c r="BX34" s="140"/>
      <c r="BY34" s="140"/>
      <c r="BZ34" s="141"/>
      <c r="CA34" s="200"/>
      <c r="CB34" s="201"/>
      <c r="CC34" s="201"/>
      <c r="CD34" s="201"/>
      <c r="CE34" s="201"/>
      <c r="CF34" s="202"/>
      <c r="CG34" s="203"/>
      <c r="CH34" s="203"/>
      <c r="CI34" s="203"/>
      <c r="CJ34" s="203"/>
      <c r="CK34" s="204"/>
      <c r="CL34" s="204"/>
      <c r="CM34" s="204"/>
      <c r="CN34" s="204"/>
      <c r="CO34" s="205">
        <f t="shared" si="1"/>
        <v>0</v>
      </c>
      <c r="CP34" s="205"/>
      <c r="CQ34" s="205"/>
      <c r="CR34" s="205"/>
      <c r="CS34" s="167"/>
      <c r="CT34" s="167"/>
      <c r="CU34" s="167"/>
      <c r="CV34" s="167"/>
      <c r="CW34" s="191"/>
      <c r="CX34" s="192"/>
      <c r="CY34" s="192"/>
      <c r="CZ34" s="192"/>
      <c r="DA34" s="192"/>
      <c r="DB34" s="226"/>
      <c r="DC34" s="189"/>
      <c r="DD34" s="189"/>
      <c r="DE34" s="189"/>
      <c r="DF34" s="189"/>
      <c r="DG34" s="189"/>
      <c r="DH34" s="189"/>
      <c r="DI34" s="189"/>
      <c r="DJ34" s="230"/>
      <c r="DK34" s="242"/>
      <c r="DL34" s="243"/>
      <c r="DM34" s="243"/>
      <c r="DN34" s="243"/>
      <c r="DO34" s="243"/>
      <c r="DP34" s="243"/>
      <c r="DQ34" s="243"/>
      <c r="DR34" s="243"/>
      <c r="DS34" s="243"/>
      <c r="DT34" s="244"/>
    </row>
    <row r="35" spans="3:124" ht="19.5" thickBot="1">
      <c r="C35" s="102"/>
      <c r="D35" s="103"/>
      <c r="E35" s="103"/>
      <c r="F35" s="103"/>
      <c r="G35" s="83"/>
      <c r="H35" s="84"/>
      <c r="I35" s="84"/>
      <c r="J35" s="109"/>
      <c r="K35" s="299"/>
      <c r="L35" s="142"/>
      <c r="M35" s="142"/>
      <c r="N35" s="143"/>
      <c r="O35" s="209"/>
      <c r="P35" s="210"/>
      <c r="Q35" s="210"/>
      <c r="R35" s="210"/>
      <c r="S35" s="210"/>
      <c r="T35" s="211"/>
      <c r="U35" s="268"/>
      <c r="V35" s="268"/>
      <c r="W35" s="268"/>
      <c r="X35" s="268"/>
      <c r="Y35" s="298"/>
      <c r="Z35" s="298"/>
      <c r="AA35" s="298"/>
      <c r="AB35" s="298"/>
      <c r="AC35" s="232">
        <f t="shared" si="0"/>
        <v>0</v>
      </c>
      <c r="AD35" s="232"/>
      <c r="AE35" s="232"/>
      <c r="AF35" s="232"/>
      <c r="AG35" s="262"/>
      <c r="AH35" s="262"/>
      <c r="AI35" s="262"/>
      <c r="AJ35" s="262"/>
      <c r="AK35" s="191"/>
      <c r="AL35" s="192"/>
      <c r="AM35" s="192"/>
      <c r="AN35" s="192"/>
      <c r="AO35" s="192"/>
      <c r="AP35" s="226"/>
      <c r="AQ35" s="263"/>
      <c r="AR35" s="263"/>
      <c r="AS35" s="263"/>
      <c r="AT35" s="263"/>
      <c r="AU35" s="263"/>
      <c r="AV35" s="263"/>
      <c r="AW35" s="263"/>
      <c r="AX35" s="264"/>
      <c r="AY35" s="251"/>
      <c r="AZ35" s="252"/>
      <c r="BA35" s="252"/>
      <c r="BB35" s="252"/>
      <c r="BC35" s="252"/>
      <c r="BD35" s="252"/>
      <c r="BE35" s="252"/>
      <c r="BF35" s="252"/>
      <c r="BG35" s="252"/>
      <c r="BH35" s="253"/>
      <c r="BO35" s="102"/>
      <c r="BP35" s="103"/>
      <c r="BQ35" s="103"/>
      <c r="BR35" s="103"/>
      <c r="BS35" s="83"/>
      <c r="BT35" s="84"/>
      <c r="BU35" s="84"/>
      <c r="BV35" s="109"/>
      <c r="BW35" s="260"/>
      <c r="BX35" s="140"/>
      <c r="BY35" s="140"/>
      <c r="BZ35" s="141"/>
      <c r="CA35" s="265"/>
      <c r="CB35" s="266"/>
      <c r="CC35" s="266"/>
      <c r="CD35" s="266"/>
      <c r="CE35" s="266"/>
      <c r="CF35" s="267"/>
      <c r="CG35" s="268"/>
      <c r="CH35" s="268"/>
      <c r="CI35" s="268"/>
      <c r="CJ35" s="268"/>
      <c r="CK35" s="298"/>
      <c r="CL35" s="298"/>
      <c r="CM35" s="298"/>
      <c r="CN35" s="298"/>
      <c r="CO35" s="232">
        <f t="shared" si="1"/>
        <v>0</v>
      </c>
      <c r="CP35" s="232"/>
      <c r="CQ35" s="232"/>
      <c r="CR35" s="232"/>
      <c r="CS35" s="262"/>
      <c r="CT35" s="262"/>
      <c r="CU35" s="262"/>
      <c r="CV35" s="262"/>
      <c r="CW35" s="191"/>
      <c r="CX35" s="192"/>
      <c r="CY35" s="192"/>
      <c r="CZ35" s="192"/>
      <c r="DA35" s="192"/>
      <c r="DB35" s="226"/>
      <c r="DC35" s="263"/>
      <c r="DD35" s="263"/>
      <c r="DE35" s="263"/>
      <c r="DF35" s="263"/>
      <c r="DG35" s="263"/>
      <c r="DH35" s="263"/>
      <c r="DI35" s="263"/>
      <c r="DJ35" s="264"/>
      <c r="DK35" s="269"/>
      <c r="DL35" s="270"/>
      <c r="DM35" s="270"/>
      <c r="DN35" s="270"/>
      <c r="DO35" s="270"/>
      <c r="DP35" s="270"/>
      <c r="DQ35" s="270"/>
      <c r="DR35" s="270"/>
      <c r="DS35" s="270"/>
      <c r="DT35" s="271"/>
    </row>
    <row r="36" spans="3:124">
      <c r="C36" s="102"/>
      <c r="D36" s="103"/>
      <c r="E36" s="103"/>
      <c r="F36" s="103"/>
      <c r="G36" s="83"/>
      <c r="H36" s="84"/>
      <c r="I36" s="84"/>
      <c r="J36" s="109"/>
      <c r="K36" s="257"/>
      <c r="L36" s="258"/>
      <c r="M36" s="258"/>
      <c r="N36" s="259"/>
      <c r="O36" s="144"/>
      <c r="P36" s="145"/>
      <c r="Q36" s="145"/>
      <c r="R36" s="145"/>
      <c r="S36" s="145"/>
      <c r="T36" s="146"/>
      <c r="U36" s="219"/>
      <c r="V36" s="219"/>
      <c r="W36" s="219"/>
      <c r="X36" s="219"/>
      <c r="Y36" s="220"/>
      <c r="Z36" s="220"/>
      <c r="AA36" s="220"/>
      <c r="AB36" s="220"/>
      <c r="AC36" s="221">
        <f t="shared" si="0"/>
        <v>0</v>
      </c>
      <c r="AD36" s="221"/>
      <c r="AE36" s="221"/>
      <c r="AF36" s="221"/>
      <c r="AG36" s="222">
        <f>SUM(Y36:AB39)</f>
        <v>0</v>
      </c>
      <c r="AH36" s="222"/>
      <c r="AI36" s="222"/>
      <c r="AJ36" s="222"/>
      <c r="AK36" s="223">
        <f>SUM(AC36:AF39)</f>
        <v>0</v>
      </c>
      <c r="AL36" s="224"/>
      <c r="AM36" s="224"/>
      <c r="AN36" s="224"/>
      <c r="AO36" s="224"/>
      <c r="AP36" s="225"/>
      <c r="AQ36" s="228" t="e">
        <f>ROUND(($AK$36)/$AG$36,0)</f>
        <v>#DIV/0!</v>
      </c>
      <c r="AR36" s="228"/>
      <c r="AS36" s="228"/>
      <c r="AT36" s="228"/>
      <c r="AU36" s="228"/>
      <c r="AV36" s="228"/>
      <c r="AW36" s="228"/>
      <c r="AX36" s="229"/>
      <c r="AY36" s="233"/>
      <c r="AZ36" s="234"/>
      <c r="BA36" s="234"/>
      <c r="BB36" s="234"/>
      <c r="BC36" s="234"/>
      <c r="BD36" s="234"/>
      <c r="BE36" s="234"/>
      <c r="BF36" s="234"/>
      <c r="BG36" s="234"/>
      <c r="BH36" s="235"/>
      <c r="BO36" s="102"/>
      <c r="BP36" s="103"/>
      <c r="BQ36" s="103"/>
      <c r="BR36" s="103"/>
      <c r="BS36" s="83"/>
      <c r="BT36" s="84"/>
      <c r="BU36" s="84"/>
      <c r="BV36" s="109"/>
      <c r="BW36" s="257" t="s">
        <v>69</v>
      </c>
      <c r="BX36" s="258"/>
      <c r="BY36" s="258"/>
      <c r="BZ36" s="259"/>
      <c r="CA36" s="144">
        <v>44793</v>
      </c>
      <c r="CB36" s="145"/>
      <c r="CC36" s="145"/>
      <c r="CD36" s="145"/>
      <c r="CE36" s="145"/>
      <c r="CF36" s="146"/>
      <c r="CG36" s="219">
        <v>1300</v>
      </c>
      <c r="CH36" s="219"/>
      <c r="CI36" s="219"/>
      <c r="CJ36" s="219"/>
      <c r="CK36" s="220">
        <v>150</v>
      </c>
      <c r="CL36" s="220"/>
      <c r="CM36" s="220"/>
      <c r="CN36" s="220"/>
      <c r="CO36" s="221">
        <f t="shared" si="1"/>
        <v>195000</v>
      </c>
      <c r="CP36" s="221"/>
      <c r="CQ36" s="221"/>
      <c r="CR36" s="221"/>
      <c r="CS36" s="222">
        <f>SUM(CK36:CN39)</f>
        <v>150</v>
      </c>
      <c r="CT36" s="222"/>
      <c r="CU36" s="222"/>
      <c r="CV36" s="222"/>
      <c r="CW36" s="223">
        <f>SUM(CO36:CR39)</f>
        <v>195000</v>
      </c>
      <c r="CX36" s="224"/>
      <c r="CY36" s="224"/>
      <c r="CZ36" s="224"/>
      <c r="DA36" s="224"/>
      <c r="DB36" s="225"/>
      <c r="DC36" s="228" t="e">
        <f>ROUND(($AK$36)/$AG$36,0)</f>
        <v>#DIV/0!</v>
      </c>
      <c r="DD36" s="228"/>
      <c r="DE36" s="228"/>
      <c r="DF36" s="228"/>
      <c r="DG36" s="228"/>
      <c r="DH36" s="228"/>
      <c r="DI36" s="228"/>
      <c r="DJ36" s="229"/>
      <c r="DK36" s="233"/>
      <c r="DL36" s="234"/>
      <c r="DM36" s="234"/>
      <c r="DN36" s="234"/>
      <c r="DO36" s="234"/>
      <c r="DP36" s="234"/>
      <c r="DQ36" s="234"/>
      <c r="DR36" s="234"/>
      <c r="DS36" s="234"/>
      <c r="DT36" s="235"/>
    </row>
    <row r="37" spans="3:124">
      <c r="C37" s="102"/>
      <c r="D37" s="103"/>
      <c r="E37" s="103"/>
      <c r="F37" s="103"/>
      <c r="G37" s="83"/>
      <c r="H37" s="84"/>
      <c r="I37" s="84"/>
      <c r="J37" s="109"/>
      <c r="K37" s="260"/>
      <c r="L37" s="140"/>
      <c r="M37" s="140"/>
      <c r="N37" s="141"/>
      <c r="O37" s="200"/>
      <c r="P37" s="201"/>
      <c r="Q37" s="201"/>
      <c r="R37" s="201"/>
      <c r="S37" s="201"/>
      <c r="T37" s="202"/>
      <c r="U37" s="203"/>
      <c r="V37" s="203"/>
      <c r="W37" s="203"/>
      <c r="X37" s="203"/>
      <c r="Y37" s="204"/>
      <c r="Z37" s="204"/>
      <c r="AA37" s="204"/>
      <c r="AB37" s="204"/>
      <c r="AC37" s="232">
        <f t="shared" si="0"/>
        <v>0</v>
      </c>
      <c r="AD37" s="232"/>
      <c r="AE37" s="232"/>
      <c r="AF37" s="232"/>
      <c r="AG37" s="167"/>
      <c r="AH37" s="167"/>
      <c r="AI37" s="167"/>
      <c r="AJ37" s="167"/>
      <c r="AK37" s="191"/>
      <c r="AL37" s="192"/>
      <c r="AM37" s="192"/>
      <c r="AN37" s="192"/>
      <c r="AO37" s="192"/>
      <c r="AP37" s="226"/>
      <c r="AQ37" s="189"/>
      <c r="AR37" s="189"/>
      <c r="AS37" s="189"/>
      <c r="AT37" s="189"/>
      <c r="AU37" s="189"/>
      <c r="AV37" s="189"/>
      <c r="AW37" s="189"/>
      <c r="AX37" s="230"/>
      <c r="AY37" s="242"/>
      <c r="AZ37" s="243"/>
      <c r="BA37" s="243"/>
      <c r="BB37" s="243"/>
      <c r="BC37" s="243"/>
      <c r="BD37" s="243"/>
      <c r="BE37" s="243"/>
      <c r="BF37" s="243"/>
      <c r="BG37" s="243"/>
      <c r="BH37" s="244"/>
      <c r="BO37" s="102"/>
      <c r="BP37" s="103"/>
      <c r="BQ37" s="103"/>
      <c r="BR37" s="103"/>
      <c r="BS37" s="83"/>
      <c r="BT37" s="84"/>
      <c r="BU37" s="84"/>
      <c r="BV37" s="109"/>
      <c r="BW37" s="260"/>
      <c r="BX37" s="140"/>
      <c r="BY37" s="140"/>
      <c r="BZ37" s="141"/>
      <c r="CA37" s="200"/>
      <c r="CB37" s="201"/>
      <c r="CC37" s="201"/>
      <c r="CD37" s="201"/>
      <c r="CE37" s="201"/>
      <c r="CF37" s="202"/>
      <c r="CG37" s="236"/>
      <c r="CH37" s="237"/>
      <c r="CI37" s="237"/>
      <c r="CJ37" s="238"/>
      <c r="CK37" s="239"/>
      <c r="CL37" s="240"/>
      <c r="CM37" s="240"/>
      <c r="CN37" s="241"/>
      <c r="CO37" s="232">
        <f t="shared" si="1"/>
        <v>0</v>
      </c>
      <c r="CP37" s="232"/>
      <c r="CQ37" s="232"/>
      <c r="CR37" s="232"/>
      <c r="CS37" s="167"/>
      <c r="CT37" s="167"/>
      <c r="CU37" s="167"/>
      <c r="CV37" s="167"/>
      <c r="CW37" s="191"/>
      <c r="CX37" s="192"/>
      <c r="CY37" s="192"/>
      <c r="CZ37" s="192"/>
      <c r="DA37" s="192"/>
      <c r="DB37" s="226"/>
      <c r="DC37" s="189"/>
      <c r="DD37" s="189"/>
      <c r="DE37" s="189"/>
      <c r="DF37" s="189"/>
      <c r="DG37" s="189"/>
      <c r="DH37" s="189"/>
      <c r="DI37" s="189"/>
      <c r="DJ37" s="230"/>
      <c r="DK37" s="242"/>
      <c r="DL37" s="243"/>
      <c r="DM37" s="243"/>
      <c r="DN37" s="243"/>
      <c r="DO37" s="243"/>
      <c r="DP37" s="243"/>
      <c r="DQ37" s="243"/>
      <c r="DR37" s="243"/>
      <c r="DS37" s="243"/>
      <c r="DT37" s="244"/>
    </row>
    <row r="38" spans="3:124">
      <c r="C38" s="102"/>
      <c r="D38" s="103"/>
      <c r="E38" s="103"/>
      <c r="F38" s="103"/>
      <c r="G38" s="83"/>
      <c r="H38" s="84"/>
      <c r="I38" s="84"/>
      <c r="J38" s="109"/>
      <c r="K38" s="260"/>
      <c r="L38" s="140"/>
      <c r="M38" s="140"/>
      <c r="N38" s="141"/>
      <c r="O38" s="200"/>
      <c r="P38" s="201"/>
      <c r="Q38" s="201"/>
      <c r="R38" s="201"/>
      <c r="S38" s="201"/>
      <c r="T38" s="202"/>
      <c r="U38" s="203"/>
      <c r="V38" s="203"/>
      <c r="W38" s="203"/>
      <c r="X38" s="203"/>
      <c r="Y38" s="204"/>
      <c r="Z38" s="204"/>
      <c r="AA38" s="204"/>
      <c r="AB38" s="204"/>
      <c r="AC38" s="232">
        <f t="shared" si="0"/>
        <v>0</v>
      </c>
      <c r="AD38" s="232"/>
      <c r="AE38" s="232"/>
      <c r="AF38" s="232"/>
      <c r="AG38" s="167"/>
      <c r="AH38" s="167"/>
      <c r="AI38" s="167"/>
      <c r="AJ38" s="167"/>
      <c r="AK38" s="191"/>
      <c r="AL38" s="192"/>
      <c r="AM38" s="192"/>
      <c r="AN38" s="192"/>
      <c r="AO38" s="192"/>
      <c r="AP38" s="226"/>
      <c r="AQ38" s="189"/>
      <c r="AR38" s="189"/>
      <c r="AS38" s="189"/>
      <c r="AT38" s="189"/>
      <c r="AU38" s="189"/>
      <c r="AV38" s="189"/>
      <c r="AW38" s="189"/>
      <c r="AX38" s="230"/>
      <c r="AY38" s="242"/>
      <c r="AZ38" s="243"/>
      <c r="BA38" s="243"/>
      <c r="BB38" s="243"/>
      <c r="BC38" s="243"/>
      <c r="BD38" s="243"/>
      <c r="BE38" s="243"/>
      <c r="BF38" s="243"/>
      <c r="BG38" s="243"/>
      <c r="BH38" s="244"/>
      <c r="BO38" s="102"/>
      <c r="BP38" s="103"/>
      <c r="BQ38" s="103"/>
      <c r="BR38" s="103"/>
      <c r="BS38" s="83"/>
      <c r="BT38" s="84"/>
      <c r="BU38" s="84"/>
      <c r="BV38" s="109"/>
      <c r="BW38" s="260"/>
      <c r="BX38" s="140"/>
      <c r="BY38" s="140"/>
      <c r="BZ38" s="141"/>
      <c r="CA38" s="200"/>
      <c r="CB38" s="201"/>
      <c r="CC38" s="201"/>
      <c r="CD38" s="201"/>
      <c r="CE38" s="201"/>
      <c r="CF38" s="202"/>
      <c r="CG38" s="236"/>
      <c r="CH38" s="237"/>
      <c r="CI38" s="237"/>
      <c r="CJ38" s="238"/>
      <c r="CK38" s="239"/>
      <c r="CL38" s="240"/>
      <c r="CM38" s="240"/>
      <c r="CN38" s="241"/>
      <c r="CO38" s="232">
        <f t="shared" si="1"/>
        <v>0</v>
      </c>
      <c r="CP38" s="232"/>
      <c r="CQ38" s="232"/>
      <c r="CR38" s="232"/>
      <c r="CS38" s="167"/>
      <c r="CT38" s="167"/>
      <c r="CU38" s="167"/>
      <c r="CV38" s="167"/>
      <c r="CW38" s="191"/>
      <c r="CX38" s="192"/>
      <c r="CY38" s="192"/>
      <c r="CZ38" s="192"/>
      <c r="DA38" s="192"/>
      <c r="DB38" s="226"/>
      <c r="DC38" s="189"/>
      <c r="DD38" s="189"/>
      <c r="DE38" s="189"/>
      <c r="DF38" s="189"/>
      <c r="DG38" s="189"/>
      <c r="DH38" s="189"/>
      <c r="DI38" s="189"/>
      <c r="DJ38" s="230"/>
      <c r="DK38" s="242"/>
      <c r="DL38" s="243"/>
      <c r="DM38" s="243"/>
      <c r="DN38" s="243"/>
      <c r="DO38" s="243"/>
      <c r="DP38" s="243"/>
      <c r="DQ38" s="243"/>
      <c r="DR38" s="243"/>
      <c r="DS38" s="243"/>
      <c r="DT38" s="244"/>
    </row>
    <row r="39" spans="3:124" ht="19.5" thickBot="1">
      <c r="C39" s="102"/>
      <c r="D39" s="103"/>
      <c r="E39" s="103"/>
      <c r="F39" s="103"/>
      <c r="G39" s="83"/>
      <c r="H39" s="84"/>
      <c r="I39" s="84"/>
      <c r="J39" s="109"/>
      <c r="K39" s="299"/>
      <c r="L39" s="142"/>
      <c r="M39" s="142"/>
      <c r="N39" s="143"/>
      <c r="O39" s="209"/>
      <c r="P39" s="210"/>
      <c r="Q39" s="210"/>
      <c r="R39" s="210"/>
      <c r="S39" s="210"/>
      <c r="T39" s="211"/>
      <c r="U39" s="212"/>
      <c r="V39" s="212"/>
      <c r="W39" s="212"/>
      <c r="X39" s="212"/>
      <c r="Y39" s="135"/>
      <c r="Z39" s="135"/>
      <c r="AA39" s="135"/>
      <c r="AB39" s="135"/>
      <c r="AC39" s="136">
        <f t="shared" si="0"/>
        <v>0</v>
      </c>
      <c r="AD39" s="136"/>
      <c r="AE39" s="136"/>
      <c r="AF39" s="136"/>
      <c r="AG39" s="168"/>
      <c r="AH39" s="168"/>
      <c r="AI39" s="168"/>
      <c r="AJ39" s="168"/>
      <c r="AK39" s="194"/>
      <c r="AL39" s="195"/>
      <c r="AM39" s="195"/>
      <c r="AN39" s="195"/>
      <c r="AO39" s="195"/>
      <c r="AP39" s="227"/>
      <c r="AQ39" s="190"/>
      <c r="AR39" s="190"/>
      <c r="AS39" s="190"/>
      <c r="AT39" s="190"/>
      <c r="AU39" s="190"/>
      <c r="AV39" s="190"/>
      <c r="AW39" s="190"/>
      <c r="AX39" s="231"/>
      <c r="AY39" s="251"/>
      <c r="AZ39" s="252"/>
      <c r="BA39" s="252"/>
      <c r="BB39" s="252"/>
      <c r="BC39" s="252"/>
      <c r="BD39" s="252"/>
      <c r="BE39" s="252"/>
      <c r="BF39" s="252"/>
      <c r="BG39" s="252"/>
      <c r="BH39" s="253"/>
      <c r="BO39" s="102"/>
      <c r="BP39" s="103"/>
      <c r="BQ39" s="103"/>
      <c r="BR39" s="103"/>
      <c r="BS39" s="83"/>
      <c r="BT39" s="84"/>
      <c r="BU39" s="84"/>
      <c r="BV39" s="109"/>
      <c r="BW39" s="299"/>
      <c r="BX39" s="142"/>
      <c r="BY39" s="142"/>
      <c r="BZ39" s="143"/>
      <c r="CA39" s="209"/>
      <c r="CB39" s="210"/>
      <c r="CC39" s="210"/>
      <c r="CD39" s="210"/>
      <c r="CE39" s="210"/>
      <c r="CF39" s="211"/>
      <c r="CG39" s="245"/>
      <c r="CH39" s="246"/>
      <c r="CI39" s="246"/>
      <c r="CJ39" s="247"/>
      <c r="CK39" s="248"/>
      <c r="CL39" s="249"/>
      <c r="CM39" s="249"/>
      <c r="CN39" s="250"/>
      <c r="CO39" s="136">
        <f t="shared" si="1"/>
        <v>0</v>
      </c>
      <c r="CP39" s="136"/>
      <c r="CQ39" s="136"/>
      <c r="CR39" s="136"/>
      <c r="CS39" s="168"/>
      <c r="CT39" s="168"/>
      <c r="CU39" s="168"/>
      <c r="CV39" s="168"/>
      <c r="CW39" s="194"/>
      <c r="CX39" s="195"/>
      <c r="CY39" s="195"/>
      <c r="CZ39" s="195"/>
      <c r="DA39" s="195"/>
      <c r="DB39" s="227"/>
      <c r="DC39" s="190"/>
      <c r="DD39" s="190"/>
      <c r="DE39" s="190"/>
      <c r="DF39" s="190"/>
      <c r="DG39" s="190"/>
      <c r="DH39" s="190"/>
      <c r="DI39" s="190"/>
      <c r="DJ39" s="231"/>
      <c r="DK39" s="251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3:124" ht="19.5" thickBot="1">
      <c r="C40" s="102"/>
      <c r="D40" s="103"/>
      <c r="E40" s="103"/>
      <c r="F40" s="103"/>
      <c r="G40" s="93"/>
      <c r="H40" s="94"/>
      <c r="I40" s="94"/>
      <c r="J40" s="110"/>
      <c r="K40" s="111" t="s">
        <v>60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4">
        <f>SUM(AG32:AJ39)</f>
        <v>2000</v>
      </c>
      <c r="AH40" s="115"/>
      <c r="AI40" s="115"/>
      <c r="AJ40" s="116"/>
      <c r="AK40" s="117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9"/>
      <c r="BO40" s="102"/>
      <c r="BP40" s="103"/>
      <c r="BQ40" s="103"/>
      <c r="BR40" s="103"/>
      <c r="BS40" s="93"/>
      <c r="BT40" s="94"/>
      <c r="BU40" s="94"/>
      <c r="BV40" s="110"/>
      <c r="BW40" s="111" t="s">
        <v>60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3"/>
      <c r="CS40" s="114">
        <f>SUM(CS32:CV39)</f>
        <v>400</v>
      </c>
      <c r="CT40" s="115"/>
      <c r="CU40" s="115"/>
      <c r="CV40" s="116"/>
      <c r="CW40" s="117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9"/>
    </row>
    <row r="41" spans="3:124" ht="17.649999999999999" customHeight="1">
      <c r="C41" s="102"/>
      <c r="D41" s="103"/>
      <c r="E41" s="103"/>
      <c r="F41" s="103"/>
      <c r="G41" s="120" t="s">
        <v>67</v>
      </c>
      <c r="H41" s="121"/>
      <c r="I41" s="121"/>
      <c r="J41" s="122"/>
      <c r="K41" s="313" t="s">
        <v>69</v>
      </c>
      <c r="L41" s="313"/>
      <c r="M41" s="313"/>
      <c r="N41" s="314"/>
      <c r="O41" s="144">
        <v>44774</v>
      </c>
      <c r="P41" s="145"/>
      <c r="Q41" s="145"/>
      <c r="R41" s="145"/>
      <c r="S41" s="145"/>
      <c r="T41" s="146"/>
      <c r="U41" s="219">
        <v>5000</v>
      </c>
      <c r="V41" s="219"/>
      <c r="W41" s="219"/>
      <c r="X41" s="219"/>
      <c r="Y41" s="220">
        <v>400</v>
      </c>
      <c r="Z41" s="220"/>
      <c r="AA41" s="220"/>
      <c r="AB41" s="220"/>
      <c r="AC41" s="221">
        <f t="shared" si="0"/>
        <v>2000000</v>
      </c>
      <c r="AD41" s="221"/>
      <c r="AE41" s="221"/>
      <c r="AF41" s="221"/>
      <c r="AG41" s="222">
        <f>SUM(Y41:AB44)</f>
        <v>800</v>
      </c>
      <c r="AH41" s="222"/>
      <c r="AI41" s="222"/>
      <c r="AJ41" s="222"/>
      <c r="AK41" s="223">
        <f t="shared" ref="AK41" si="2">SUM(AC41:AF44)</f>
        <v>4900000</v>
      </c>
      <c r="AL41" s="224"/>
      <c r="AM41" s="224"/>
      <c r="AN41" s="224"/>
      <c r="AO41" s="224"/>
      <c r="AP41" s="225"/>
      <c r="AQ41" s="228">
        <f>ROUND(($AK$41)/$AG$41,0)</f>
        <v>6125</v>
      </c>
      <c r="AR41" s="228"/>
      <c r="AS41" s="228"/>
      <c r="AT41" s="228"/>
      <c r="AU41" s="228"/>
      <c r="AV41" s="228"/>
      <c r="AW41" s="228"/>
      <c r="AX41" s="229"/>
      <c r="AY41" s="197"/>
      <c r="AZ41" s="198"/>
      <c r="BA41" s="198"/>
      <c r="BB41" s="198"/>
      <c r="BC41" s="198"/>
      <c r="BD41" s="198"/>
      <c r="BE41" s="198"/>
      <c r="BF41" s="198"/>
      <c r="BG41" s="198"/>
      <c r="BH41" s="199"/>
      <c r="BO41" s="102"/>
      <c r="BP41" s="103"/>
      <c r="BQ41" s="103"/>
      <c r="BR41" s="103"/>
      <c r="BS41" s="120" t="s">
        <v>67</v>
      </c>
      <c r="BT41" s="121"/>
      <c r="BU41" s="121"/>
      <c r="BV41" s="122"/>
      <c r="BW41" s="213" t="s">
        <v>70</v>
      </c>
      <c r="BX41" s="213"/>
      <c r="BY41" s="213"/>
      <c r="BZ41" s="214"/>
      <c r="CA41" s="144">
        <v>44774</v>
      </c>
      <c r="CB41" s="145"/>
      <c r="CC41" s="145"/>
      <c r="CD41" s="145"/>
      <c r="CE41" s="145"/>
      <c r="CF41" s="146"/>
      <c r="CG41" s="219">
        <v>5000</v>
      </c>
      <c r="CH41" s="219"/>
      <c r="CI41" s="219"/>
      <c r="CJ41" s="219"/>
      <c r="CK41" s="220">
        <v>100</v>
      </c>
      <c r="CL41" s="220"/>
      <c r="CM41" s="220"/>
      <c r="CN41" s="220"/>
      <c r="CO41" s="221">
        <f t="shared" ref="CO41:CO48" si="3">CG41*CK41</f>
        <v>500000</v>
      </c>
      <c r="CP41" s="221"/>
      <c r="CQ41" s="221"/>
      <c r="CR41" s="221"/>
      <c r="CS41" s="222">
        <f>SUM(CK41:CN44)</f>
        <v>500</v>
      </c>
      <c r="CT41" s="222"/>
      <c r="CU41" s="222"/>
      <c r="CV41" s="222"/>
      <c r="CW41" s="223">
        <f t="shared" ref="CW41" si="4">SUM(CO41:CR44)</f>
        <v>3300000</v>
      </c>
      <c r="CX41" s="224"/>
      <c r="CY41" s="224"/>
      <c r="CZ41" s="224"/>
      <c r="DA41" s="224"/>
      <c r="DB41" s="225"/>
      <c r="DC41" s="228">
        <f>ROUND(($AK$41)/$AG$41,0)</f>
        <v>6125</v>
      </c>
      <c r="DD41" s="228"/>
      <c r="DE41" s="228"/>
      <c r="DF41" s="228"/>
      <c r="DG41" s="228"/>
      <c r="DH41" s="228"/>
      <c r="DI41" s="228"/>
      <c r="DJ41" s="229"/>
      <c r="DK41" s="197"/>
      <c r="DL41" s="198"/>
      <c r="DM41" s="198"/>
      <c r="DN41" s="198"/>
      <c r="DO41" s="198"/>
      <c r="DP41" s="198"/>
      <c r="DQ41" s="198"/>
      <c r="DR41" s="198"/>
      <c r="DS41" s="198"/>
      <c r="DT41" s="199"/>
    </row>
    <row r="42" spans="3:124">
      <c r="C42" s="102"/>
      <c r="D42" s="103"/>
      <c r="E42" s="103"/>
      <c r="F42" s="103"/>
      <c r="G42" s="123"/>
      <c r="H42" s="124"/>
      <c r="I42" s="124"/>
      <c r="J42" s="125"/>
      <c r="K42" s="315"/>
      <c r="L42" s="315"/>
      <c r="M42" s="315"/>
      <c r="N42" s="316"/>
      <c r="O42" s="200">
        <v>44786</v>
      </c>
      <c r="P42" s="201"/>
      <c r="Q42" s="201"/>
      <c r="R42" s="201"/>
      <c r="S42" s="201"/>
      <c r="T42" s="202"/>
      <c r="U42" s="203">
        <v>7000</v>
      </c>
      <c r="V42" s="203"/>
      <c r="W42" s="203"/>
      <c r="X42" s="203"/>
      <c r="Y42" s="204">
        <v>300</v>
      </c>
      <c r="Z42" s="204"/>
      <c r="AA42" s="204"/>
      <c r="AB42" s="204"/>
      <c r="AC42" s="232">
        <f t="shared" si="0"/>
        <v>2100000</v>
      </c>
      <c r="AD42" s="232"/>
      <c r="AE42" s="232"/>
      <c r="AF42" s="232"/>
      <c r="AG42" s="167"/>
      <c r="AH42" s="167"/>
      <c r="AI42" s="167"/>
      <c r="AJ42" s="167"/>
      <c r="AK42" s="191"/>
      <c r="AL42" s="192"/>
      <c r="AM42" s="192"/>
      <c r="AN42" s="192"/>
      <c r="AO42" s="192"/>
      <c r="AP42" s="226"/>
      <c r="AQ42" s="189"/>
      <c r="AR42" s="189"/>
      <c r="AS42" s="189"/>
      <c r="AT42" s="189"/>
      <c r="AU42" s="189"/>
      <c r="AV42" s="189"/>
      <c r="AW42" s="189"/>
      <c r="AX42" s="230"/>
      <c r="AY42" s="206"/>
      <c r="AZ42" s="207"/>
      <c r="BA42" s="207"/>
      <c r="BB42" s="207"/>
      <c r="BC42" s="207"/>
      <c r="BD42" s="207"/>
      <c r="BE42" s="207"/>
      <c r="BF42" s="207"/>
      <c r="BG42" s="207"/>
      <c r="BH42" s="208"/>
      <c r="BO42" s="102"/>
      <c r="BP42" s="103"/>
      <c r="BQ42" s="103"/>
      <c r="BR42" s="103"/>
      <c r="BS42" s="123"/>
      <c r="BT42" s="124"/>
      <c r="BU42" s="124"/>
      <c r="BV42" s="125"/>
      <c r="BW42" s="215"/>
      <c r="BX42" s="215"/>
      <c r="BY42" s="215"/>
      <c r="BZ42" s="216"/>
      <c r="CA42" s="200">
        <v>44786</v>
      </c>
      <c r="CB42" s="201"/>
      <c r="CC42" s="201"/>
      <c r="CD42" s="201"/>
      <c r="CE42" s="201"/>
      <c r="CF42" s="202"/>
      <c r="CG42" s="203">
        <v>7000</v>
      </c>
      <c r="CH42" s="203"/>
      <c r="CI42" s="203"/>
      <c r="CJ42" s="203"/>
      <c r="CK42" s="204">
        <v>400</v>
      </c>
      <c r="CL42" s="204"/>
      <c r="CM42" s="204"/>
      <c r="CN42" s="204"/>
      <c r="CO42" s="232">
        <f t="shared" si="3"/>
        <v>2800000</v>
      </c>
      <c r="CP42" s="232"/>
      <c r="CQ42" s="232"/>
      <c r="CR42" s="232"/>
      <c r="CS42" s="167"/>
      <c r="CT42" s="167"/>
      <c r="CU42" s="167"/>
      <c r="CV42" s="167"/>
      <c r="CW42" s="191"/>
      <c r="CX42" s="192"/>
      <c r="CY42" s="192"/>
      <c r="CZ42" s="192"/>
      <c r="DA42" s="192"/>
      <c r="DB42" s="226"/>
      <c r="DC42" s="189"/>
      <c r="DD42" s="189"/>
      <c r="DE42" s="189"/>
      <c r="DF42" s="189"/>
      <c r="DG42" s="189"/>
      <c r="DH42" s="189"/>
      <c r="DI42" s="189"/>
      <c r="DJ42" s="230"/>
      <c r="DK42" s="206"/>
      <c r="DL42" s="207"/>
      <c r="DM42" s="207"/>
      <c r="DN42" s="207"/>
      <c r="DO42" s="207"/>
      <c r="DP42" s="207"/>
      <c r="DQ42" s="207"/>
      <c r="DR42" s="207"/>
      <c r="DS42" s="207"/>
      <c r="DT42" s="208"/>
    </row>
    <row r="43" spans="3:124">
      <c r="C43" s="102"/>
      <c r="D43" s="103"/>
      <c r="E43" s="103"/>
      <c r="F43" s="103"/>
      <c r="G43" s="123"/>
      <c r="H43" s="124"/>
      <c r="I43" s="124"/>
      <c r="J43" s="125"/>
      <c r="K43" s="315"/>
      <c r="L43" s="315"/>
      <c r="M43" s="315"/>
      <c r="N43" s="316"/>
      <c r="O43" s="200">
        <v>44792</v>
      </c>
      <c r="P43" s="201"/>
      <c r="Q43" s="201"/>
      <c r="R43" s="201"/>
      <c r="S43" s="201"/>
      <c r="T43" s="202"/>
      <c r="U43" s="203">
        <v>8000</v>
      </c>
      <c r="V43" s="203"/>
      <c r="W43" s="203"/>
      <c r="X43" s="203"/>
      <c r="Y43" s="204">
        <v>100</v>
      </c>
      <c r="Z43" s="204"/>
      <c r="AA43" s="204"/>
      <c r="AB43" s="204"/>
      <c r="AC43" s="232">
        <f t="shared" si="0"/>
        <v>800000</v>
      </c>
      <c r="AD43" s="232"/>
      <c r="AE43" s="232"/>
      <c r="AF43" s="232"/>
      <c r="AG43" s="167"/>
      <c r="AH43" s="167"/>
      <c r="AI43" s="167"/>
      <c r="AJ43" s="167"/>
      <c r="AK43" s="191"/>
      <c r="AL43" s="192"/>
      <c r="AM43" s="192"/>
      <c r="AN43" s="192"/>
      <c r="AO43" s="192"/>
      <c r="AP43" s="226"/>
      <c r="AQ43" s="189"/>
      <c r="AR43" s="189"/>
      <c r="AS43" s="189"/>
      <c r="AT43" s="189"/>
      <c r="AU43" s="189"/>
      <c r="AV43" s="189"/>
      <c r="AW43" s="189"/>
      <c r="AX43" s="230"/>
      <c r="AY43" s="206"/>
      <c r="AZ43" s="207"/>
      <c r="BA43" s="207"/>
      <c r="BB43" s="207"/>
      <c r="BC43" s="207"/>
      <c r="BD43" s="207"/>
      <c r="BE43" s="207"/>
      <c r="BF43" s="207"/>
      <c r="BG43" s="207"/>
      <c r="BH43" s="208"/>
      <c r="BO43" s="102"/>
      <c r="BP43" s="103"/>
      <c r="BQ43" s="103"/>
      <c r="BR43" s="103"/>
      <c r="BS43" s="123"/>
      <c r="BT43" s="124"/>
      <c r="BU43" s="124"/>
      <c r="BV43" s="125"/>
      <c r="BW43" s="215"/>
      <c r="BX43" s="215"/>
      <c r="BY43" s="215"/>
      <c r="BZ43" s="216"/>
      <c r="CA43" s="200"/>
      <c r="CB43" s="201"/>
      <c r="CC43" s="201"/>
      <c r="CD43" s="201"/>
      <c r="CE43" s="201"/>
      <c r="CF43" s="202"/>
      <c r="CG43" s="203"/>
      <c r="CH43" s="203"/>
      <c r="CI43" s="203"/>
      <c r="CJ43" s="203"/>
      <c r="CK43" s="204"/>
      <c r="CL43" s="204"/>
      <c r="CM43" s="204"/>
      <c r="CN43" s="204"/>
      <c r="CO43" s="232">
        <f t="shared" si="3"/>
        <v>0</v>
      </c>
      <c r="CP43" s="232"/>
      <c r="CQ43" s="232"/>
      <c r="CR43" s="232"/>
      <c r="CS43" s="167"/>
      <c r="CT43" s="167"/>
      <c r="CU43" s="167"/>
      <c r="CV43" s="167"/>
      <c r="CW43" s="191"/>
      <c r="CX43" s="192"/>
      <c r="CY43" s="192"/>
      <c r="CZ43" s="192"/>
      <c r="DA43" s="192"/>
      <c r="DB43" s="226"/>
      <c r="DC43" s="189"/>
      <c r="DD43" s="189"/>
      <c r="DE43" s="189"/>
      <c r="DF43" s="189"/>
      <c r="DG43" s="189"/>
      <c r="DH43" s="189"/>
      <c r="DI43" s="189"/>
      <c r="DJ43" s="230"/>
      <c r="DK43" s="206"/>
      <c r="DL43" s="207"/>
      <c r="DM43" s="207"/>
      <c r="DN43" s="207"/>
      <c r="DO43" s="207"/>
      <c r="DP43" s="207"/>
      <c r="DQ43" s="207"/>
      <c r="DR43" s="207"/>
      <c r="DS43" s="207"/>
      <c r="DT43" s="208"/>
    </row>
    <row r="44" spans="3:124" ht="19.5" thickBot="1">
      <c r="C44" s="102"/>
      <c r="D44" s="103"/>
      <c r="E44" s="103"/>
      <c r="F44" s="103"/>
      <c r="G44" s="123"/>
      <c r="H44" s="124"/>
      <c r="I44" s="124"/>
      <c r="J44" s="125"/>
      <c r="K44" s="317"/>
      <c r="L44" s="317"/>
      <c r="M44" s="317"/>
      <c r="N44" s="318"/>
      <c r="O44" s="209"/>
      <c r="P44" s="210"/>
      <c r="Q44" s="210"/>
      <c r="R44" s="210"/>
      <c r="S44" s="210"/>
      <c r="T44" s="211"/>
      <c r="U44" s="212"/>
      <c r="V44" s="212"/>
      <c r="W44" s="212"/>
      <c r="X44" s="212"/>
      <c r="Y44" s="135"/>
      <c r="Z44" s="135"/>
      <c r="AA44" s="135"/>
      <c r="AB44" s="135"/>
      <c r="AC44" s="136">
        <f t="shared" si="0"/>
        <v>0</v>
      </c>
      <c r="AD44" s="136"/>
      <c r="AE44" s="136"/>
      <c r="AF44" s="136"/>
      <c r="AG44" s="168"/>
      <c r="AH44" s="168"/>
      <c r="AI44" s="168"/>
      <c r="AJ44" s="168"/>
      <c r="AK44" s="194"/>
      <c r="AL44" s="195"/>
      <c r="AM44" s="195"/>
      <c r="AN44" s="195"/>
      <c r="AO44" s="195"/>
      <c r="AP44" s="227"/>
      <c r="AQ44" s="190"/>
      <c r="AR44" s="190"/>
      <c r="AS44" s="190"/>
      <c r="AT44" s="190"/>
      <c r="AU44" s="190"/>
      <c r="AV44" s="190"/>
      <c r="AW44" s="190"/>
      <c r="AX44" s="231"/>
      <c r="AY44" s="137"/>
      <c r="AZ44" s="138"/>
      <c r="BA44" s="138"/>
      <c r="BB44" s="138"/>
      <c r="BC44" s="138"/>
      <c r="BD44" s="138"/>
      <c r="BE44" s="138"/>
      <c r="BF44" s="138"/>
      <c r="BG44" s="138"/>
      <c r="BH44" s="139"/>
      <c r="BO44" s="102"/>
      <c r="BP44" s="103"/>
      <c r="BQ44" s="103"/>
      <c r="BR44" s="103"/>
      <c r="BS44" s="123"/>
      <c r="BT44" s="124"/>
      <c r="BU44" s="124"/>
      <c r="BV44" s="125"/>
      <c r="BW44" s="217"/>
      <c r="BX44" s="217"/>
      <c r="BY44" s="217"/>
      <c r="BZ44" s="218"/>
      <c r="CA44" s="209"/>
      <c r="CB44" s="210"/>
      <c r="CC44" s="210"/>
      <c r="CD44" s="210"/>
      <c r="CE44" s="210"/>
      <c r="CF44" s="211"/>
      <c r="CG44" s="212"/>
      <c r="CH44" s="212"/>
      <c r="CI44" s="212"/>
      <c r="CJ44" s="212"/>
      <c r="CK44" s="135"/>
      <c r="CL44" s="135"/>
      <c r="CM44" s="135"/>
      <c r="CN44" s="135"/>
      <c r="CO44" s="136">
        <f t="shared" si="3"/>
        <v>0</v>
      </c>
      <c r="CP44" s="136"/>
      <c r="CQ44" s="136"/>
      <c r="CR44" s="136"/>
      <c r="CS44" s="168"/>
      <c r="CT44" s="168"/>
      <c r="CU44" s="168"/>
      <c r="CV44" s="168"/>
      <c r="CW44" s="194"/>
      <c r="CX44" s="195"/>
      <c r="CY44" s="195"/>
      <c r="CZ44" s="195"/>
      <c r="DA44" s="195"/>
      <c r="DB44" s="227"/>
      <c r="DC44" s="190"/>
      <c r="DD44" s="190"/>
      <c r="DE44" s="190"/>
      <c r="DF44" s="190"/>
      <c r="DG44" s="190"/>
      <c r="DH44" s="190"/>
      <c r="DI44" s="190"/>
      <c r="DJ44" s="231"/>
      <c r="DK44" s="137"/>
      <c r="DL44" s="138"/>
      <c r="DM44" s="138"/>
      <c r="DN44" s="138"/>
      <c r="DO44" s="138"/>
      <c r="DP44" s="138"/>
      <c r="DQ44" s="138"/>
      <c r="DR44" s="138"/>
      <c r="DS44" s="138"/>
      <c r="DT44" s="139"/>
    </row>
    <row r="45" spans="3:124">
      <c r="C45" s="102"/>
      <c r="D45" s="103"/>
      <c r="E45" s="103"/>
      <c r="F45" s="103"/>
      <c r="G45" s="123"/>
      <c r="H45" s="124"/>
      <c r="I45" s="124"/>
      <c r="J45" s="125"/>
      <c r="K45" s="140" t="s">
        <v>70</v>
      </c>
      <c r="L45" s="140"/>
      <c r="M45" s="140"/>
      <c r="N45" s="141"/>
      <c r="O45" s="144">
        <v>44793</v>
      </c>
      <c r="P45" s="145"/>
      <c r="Q45" s="145"/>
      <c r="R45" s="145"/>
      <c r="S45" s="145"/>
      <c r="T45" s="146"/>
      <c r="U45" s="163">
        <v>6000</v>
      </c>
      <c r="V45" s="163"/>
      <c r="W45" s="163"/>
      <c r="X45" s="163"/>
      <c r="Y45" s="164">
        <v>800</v>
      </c>
      <c r="Z45" s="164"/>
      <c r="AA45" s="164"/>
      <c r="AB45" s="164"/>
      <c r="AC45" s="165">
        <f t="shared" si="0"/>
        <v>4800000</v>
      </c>
      <c r="AD45" s="165"/>
      <c r="AE45" s="165"/>
      <c r="AF45" s="165"/>
      <c r="AG45" s="166">
        <f>SUM(Y45:AB48)</f>
        <v>800</v>
      </c>
      <c r="AH45" s="166"/>
      <c r="AI45" s="166"/>
      <c r="AJ45" s="166"/>
      <c r="AK45" s="188">
        <f>SUM(AC45:AF48)</f>
        <v>4800000</v>
      </c>
      <c r="AL45" s="188"/>
      <c r="AM45" s="188"/>
      <c r="AN45" s="188"/>
      <c r="AO45" s="188"/>
      <c r="AP45" s="188"/>
      <c r="AQ45" s="191">
        <f>ROUND(($AK$45)/($AG$45),0)</f>
        <v>6000</v>
      </c>
      <c r="AR45" s="192"/>
      <c r="AS45" s="192"/>
      <c r="AT45" s="192"/>
      <c r="AU45" s="192"/>
      <c r="AV45" s="192"/>
      <c r="AW45" s="192"/>
      <c r="AX45" s="193"/>
      <c r="AY45" s="197"/>
      <c r="AZ45" s="198"/>
      <c r="BA45" s="198"/>
      <c r="BB45" s="198"/>
      <c r="BC45" s="198"/>
      <c r="BD45" s="198"/>
      <c r="BE45" s="198"/>
      <c r="BF45" s="198"/>
      <c r="BG45" s="198"/>
      <c r="BH45" s="199"/>
      <c r="BO45" s="102"/>
      <c r="BP45" s="103"/>
      <c r="BQ45" s="103"/>
      <c r="BR45" s="103"/>
      <c r="BS45" s="123"/>
      <c r="BT45" s="124"/>
      <c r="BU45" s="124"/>
      <c r="BV45" s="125"/>
      <c r="BW45" s="140"/>
      <c r="BX45" s="140"/>
      <c r="BY45" s="140"/>
      <c r="BZ45" s="141"/>
      <c r="CA45" s="144"/>
      <c r="CB45" s="145"/>
      <c r="CC45" s="145"/>
      <c r="CD45" s="145"/>
      <c r="CE45" s="145"/>
      <c r="CF45" s="146"/>
      <c r="CG45" s="163"/>
      <c r="CH45" s="163"/>
      <c r="CI45" s="163"/>
      <c r="CJ45" s="163"/>
      <c r="CK45" s="164"/>
      <c r="CL45" s="164"/>
      <c r="CM45" s="164"/>
      <c r="CN45" s="164"/>
      <c r="CO45" s="165">
        <f t="shared" si="3"/>
        <v>0</v>
      </c>
      <c r="CP45" s="165"/>
      <c r="CQ45" s="165"/>
      <c r="CR45" s="165"/>
      <c r="CS45" s="166">
        <f>SUM(CK45:CN48)</f>
        <v>0</v>
      </c>
      <c r="CT45" s="166"/>
      <c r="CU45" s="166"/>
      <c r="CV45" s="166"/>
      <c r="CW45" s="188">
        <f>SUM(CO45:CR48)</f>
        <v>0</v>
      </c>
      <c r="CX45" s="188"/>
      <c r="CY45" s="188"/>
      <c r="CZ45" s="188"/>
      <c r="DA45" s="188"/>
      <c r="DB45" s="188"/>
      <c r="DC45" s="191">
        <f>ROUND(($AK$45)/($AG$45),0)</f>
        <v>6000</v>
      </c>
      <c r="DD45" s="192"/>
      <c r="DE45" s="192"/>
      <c r="DF45" s="192"/>
      <c r="DG45" s="192"/>
      <c r="DH45" s="192"/>
      <c r="DI45" s="192"/>
      <c r="DJ45" s="193"/>
      <c r="DK45" s="197"/>
      <c r="DL45" s="198"/>
      <c r="DM45" s="198"/>
      <c r="DN45" s="198"/>
      <c r="DO45" s="198"/>
      <c r="DP45" s="198"/>
      <c r="DQ45" s="198"/>
      <c r="DR45" s="198"/>
      <c r="DS45" s="198"/>
      <c r="DT45" s="199"/>
    </row>
    <row r="46" spans="3:124">
      <c r="C46" s="102"/>
      <c r="D46" s="103"/>
      <c r="E46" s="103"/>
      <c r="F46" s="103"/>
      <c r="G46" s="123"/>
      <c r="H46" s="124"/>
      <c r="I46" s="124"/>
      <c r="J46" s="125"/>
      <c r="K46" s="140"/>
      <c r="L46" s="140"/>
      <c r="M46" s="140"/>
      <c r="N46" s="141"/>
      <c r="O46" s="200"/>
      <c r="P46" s="201"/>
      <c r="Q46" s="201"/>
      <c r="R46" s="201"/>
      <c r="S46" s="201"/>
      <c r="T46" s="202"/>
      <c r="U46" s="203"/>
      <c r="V46" s="203"/>
      <c r="W46" s="203"/>
      <c r="X46" s="203"/>
      <c r="Y46" s="204"/>
      <c r="Z46" s="204"/>
      <c r="AA46" s="204"/>
      <c r="AB46" s="204"/>
      <c r="AC46" s="205">
        <f t="shared" si="0"/>
        <v>0</v>
      </c>
      <c r="AD46" s="205"/>
      <c r="AE46" s="205"/>
      <c r="AF46" s="205"/>
      <c r="AG46" s="167"/>
      <c r="AH46" s="167"/>
      <c r="AI46" s="167"/>
      <c r="AJ46" s="167"/>
      <c r="AK46" s="189"/>
      <c r="AL46" s="189"/>
      <c r="AM46" s="189"/>
      <c r="AN46" s="189"/>
      <c r="AO46" s="189"/>
      <c r="AP46" s="189"/>
      <c r="AQ46" s="191"/>
      <c r="AR46" s="192"/>
      <c r="AS46" s="192"/>
      <c r="AT46" s="192"/>
      <c r="AU46" s="192"/>
      <c r="AV46" s="192"/>
      <c r="AW46" s="192"/>
      <c r="AX46" s="193"/>
      <c r="AY46" s="206"/>
      <c r="AZ46" s="207"/>
      <c r="BA46" s="207"/>
      <c r="BB46" s="207"/>
      <c r="BC46" s="207"/>
      <c r="BD46" s="207"/>
      <c r="BE46" s="207"/>
      <c r="BF46" s="207"/>
      <c r="BG46" s="207"/>
      <c r="BH46" s="208"/>
      <c r="BO46" s="102"/>
      <c r="BP46" s="103"/>
      <c r="BQ46" s="103"/>
      <c r="BR46" s="103"/>
      <c r="BS46" s="123"/>
      <c r="BT46" s="124"/>
      <c r="BU46" s="124"/>
      <c r="BV46" s="125"/>
      <c r="BW46" s="140"/>
      <c r="BX46" s="140"/>
      <c r="BY46" s="140"/>
      <c r="BZ46" s="141"/>
      <c r="CA46" s="200"/>
      <c r="CB46" s="201"/>
      <c r="CC46" s="201"/>
      <c r="CD46" s="201"/>
      <c r="CE46" s="201"/>
      <c r="CF46" s="202"/>
      <c r="CG46" s="203"/>
      <c r="CH46" s="203"/>
      <c r="CI46" s="203"/>
      <c r="CJ46" s="203"/>
      <c r="CK46" s="204"/>
      <c r="CL46" s="204"/>
      <c r="CM46" s="204"/>
      <c r="CN46" s="204"/>
      <c r="CO46" s="205">
        <f t="shared" si="3"/>
        <v>0</v>
      </c>
      <c r="CP46" s="205"/>
      <c r="CQ46" s="205"/>
      <c r="CR46" s="205"/>
      <c r="CS46" s="167"/>
      <c r="CT46" s="167"/>
      <c r="CU46" s="167"/>
      <c r="CV46" s="167"/>
      <c r="CW46" s="189"/>
      <c r="CX46" s="189"/>
      <c r="CY46" s="189"/>
      <c r="CZ46" s="189"/>
      <c r="DA46" s="189"/>
      <c r="DB46" s="189"/>
      <c r="DC46" s="191"/>
      <c r="DD46" s="192"/>
      <c r="DE46" s="192"/>
      <c r="DF46" s="192"/>
      <c r="DG46" s="192"/>
      <c r="DH46" s="192"/>
      <c r="DI46" s="192"/>
      <c r="DJ46" s="193"/>
      <c r="DK46" s="206"/>
      <c r="DL46" s="207"/>
      <c r="DM46" s="207"/>
      <c r="DN46" s="207"/>
      <c r="DO46" s="207"/>
      <c r="DP46" s="207"/>
      <c r="DQ46" s="207"/>
      <c r="DR46" s="207"/>
      <c r="DS46" s="207"/>
      <c r="DT46" s="208"/>
    </row>
    <row r="47" spans="3:124">
      <c r="C47" s="102"/>
      <c r="D47" s="103"/>
      <c r="E47" s="103"/>
      <c r="F47" s="103"/>
      <c r="G47" s="123"/>
      <c r="H47" s="124"/>
      <c r="I47" s="124"/>
      <c r="J47" s="125"/>
      <c r="K47" s="140"/>
      <c r="L47" s="140"/>
      <c r="M47" s="140"/>
      <c r="N47" s="141"/>
      <c r="O47" s="200"/>
      <c r="P47" s="201"/>
      <c r="Q47" s="201"/>
      <c r="R47" s="201"/>
      <c r="S47" s="201"/>
      <c r="T47" s="202"/>
      <c r="U47" s="203"/>
      <c r="V47" s="203"/>
      <c r="W47" s="203"/>
      <c r="X47" s="203"/>
      <c r="Y47" s="204"/>
      <c r="Z47" s="204"/>
      <c r="AA47" s="204"/>
      <c r="AB47" s="204"/>
      <c r="AC47" s="205">
        <f t="shared" si="0"/>
        <v>0</v>
      </c>
      <c r="AD47" s="205"/>
      <c r="AE47" s="205"/>
      <c r="AF47" s="205"/>
      <c r="AG47" s="167"/>
      <c r="AH47" s="167"/>
      <c r="AI47" s="167"/>
      <c r="AJ47" s="167"/>
      <c r="AK47" s="189"/>
      <c r="AL47" s="189"/>
      <c r="AM47" s="189"/>
      <c r="AN47" s="189"/>
      <c r="AO47" s="189"/>
      <c r="AP47" s="189"/>
      <c r="AQ47" s="191"/>
      <c r="AR47" s="192"/>
      <c r="AS47" s="192"/>
      <c r="AT47" s="192"/>
      <c r="AU47" s="192"/>
      <c r="AV47" s="192"/>
      <c r="AW47" s="192"/>
      <c r="AX47" s="193"/>
      <c r="AY47" s="206"/>
      <c r="AZ47" s="207"/>
      <c r="BA47" s="207"/>
      <c r="BB47" s="207"/>
      <c r="BC47" s="207"/>
      <c r="BD47" s="207"/>
      <c r="BE47" s="207"/>
      <c r="BF47" s="207"/>
      <c r="BG47" s="207"/>
      <c r="BH47" s="208"/>
      <c r="BO47" s="102"/>
      <c r="BP47" s="103"/>
      <c r="BQ47" s="103"/>
      <c r="BR47" s="103"/>
      <c r="BS47" s="123"/>
      <c r="BT47" s="124"/>
      <c r="BU47" s="124"/>
      <c r="BV47" s="125"/>
      <c r="BW47" s="140"/>
      <c r="BX47" s="140"/>
      <c r="BY47" s="140"/>
      <c r="BZ47" s="141"/>
      <c r="CA47" s="200"/>
      <c r="CB47" s="201"/>
      <c r="CC47" s="201"/>
      <c r="CD47" s="201"/>
      <c r="CE47" s="201"/>
      <c r="CF47" s="202"/>
      <c r="CG47" s="203"/>
      <c r="CH47" s="203"/>
      <c r="CI47" s="203"/>
      <c r="CJ47" s="203"/>
      <c r="CK47" s="204"/>
      <c r="CL47" s="204"/>
      <c r="CM47" s="204"/>
      <c r="CN47" s="204"/>
      <c r="CO47" s="205">
        <f t="shared" si="3"/>
        <v>0</v>
      </c>
      <c r="CP47" s="205"/>
      <c r="CQ47" s="205"/>
      <c r="CR47" s="205"/>
      <c r="CS47" s="167"/>
      <c r="CT47" s="167"/>
      <c r="CU47" s="167"/>
      <c r="CV47" s="167"/>
      <c r="CW47" s="189"/>
      <c r="CX47" s="189"/>
      <c r="CY47" s="189"/>
      <c r="CZ47" s="189"/>
      <c r="DA47" s="189"/>
      <c r="DB47" s="189"/>
      <c r="DC47" s="191"/>
      <c r="DD47" s="192"/>
      <c r="DE47" s="192"/>
      <c r="DF47" s="192"/>
      <c r="DG47" s="192"/>
      <c r="DH47" s="192"/>
      <c r="DI47" s="192"/>
      <c r="DJ47" s="193"/>
      <c r="DK47" s="206"/>
      <c r="DL47" s="207"/>
      <c r="DM47" s="207"/>
      <c r="DN47" s="207"/>
      <c r="DO47" s="207"/>
      <c r="DP47" s="207"/>
      <c r="DQ47" s="207"/>
      <c r="DR47" s="207"/>
      <c r="DS47" s="207"/>
      <c r="DT47" s="208"/>
    </row>
    <row r="48" spans="3:124" ht="19.5" thickBot="1">
      <c r="C48" s="102"/>
      <c r="D48" s="103"/>
      <c r="E48" s="103"/>
      <c r="F48" s="103"/>
      <c r="G48" s="123"/>
      <c r="H48" s="124"/>
      <c r="I48" s="124"/>
      <c r="J48" s="125"/>
      <c r="K48" s="142"/>
      <c r="L48" s="142"/>
      <c r="M48" s="142"/>
      <c r="N48" s="143"/>
      <c r="O48" s="209"/>
      <c r="P48" s="210"/>
      <c r="Q48" s="210"/>
      <c r="R48" s="210"/>
      <c r="S48" s="210"/>
      <c r="T48" s="211"/>
      <c r="U48" s="212"/>
      <c r="V48" s="212"/>
      <c r="W48" s="212"/>
      <c r="X48" s="212"/>
      <c r="Y48" s="135"/>
      <c r="Z48" s="135"/>
      <c r="AA48" s="135"/>
      <c r="AB48" s="135"/>
      <c r="AC48" s="136">
        <f t="shared" si="0"/>
        <v>0</v>
      </c>
      <c r="AD48" s="136"/>
      <c r="AE48" s="136"/>
      <c r="AF48" s="136"/>
      <c r="AG48" s="168"/>
      <c r="AH48" s="168"/>
      <c r="AI48" s="168"/>
      <c r="AJ48" s="168"/>
      <c r="AK48" s="190"/>
      <c r="AL48" s="190"/>
      <c r="AM48" s="190"/>
      <c r="AN48" s="190"/>
      <c r="AO48" s="190"/>
      <c r="AP48" s="190"/>
      <c r="AQ48" s="194"/>
      <c r="AR48" s="195"/>
      <c r="AS48" s="195"/>
      <c r="AT48" s="195"/>
      <c r="AU48" s="195"/>
      <c r="AV48" s="195"/>
      <c r="AW48" s="195"/>
      <c r="AX48" s="196"/>
      <c r="AY48" s="137"/>
      <c r="AZ48" s="138"/>
      <c r="BA48" s="138"/>
      <c r="BB48" s="138"/>
      <c r="BC48" s="138"/>
      <c r="BD48" s="138"/>
      <c r="BE48" s="138"/>
      <c r="BF48" s="138"/>
      <c r="BG48" s="138"/>
      <c r="BH48" s="139"/>
      <c r="BO48" s="102"/>
      <c r="BP48" s="103"/>
      <c r="BQ48" s="103"/>
      <c r="BR48" s="103"/>
      <c r="BS48" s="123"/>
      <c r="BT48" s="124"/>
      <c r="BU48" s="124"/>
      <c r="BV48" s="125"/>
      <c r="BW48" s="142"/>
      <c r="BX48" s="142"/>
      <c r="BY48" s="142"/>
      <c r="BZ48" s="143"/>
      <c r="CA48" s="209"/>
      <c r="CB48" s="210"/>
      <c r="CC48" s="210"/>
      <c r="CD48" s="210"/>
      <c r="CE48" s="210"/>
      <c r="CF48" s="211"/>
      <c r="CG48" s="212"/>
      <c r="CH48" s="212"/>
      <c r="CI48" s="212"/>
      <c r="CJ48" s="212"/>
      <c r="CK48" s="135"/>
      <c r="CL48" s="135"/>
      <c r="CM48" s="135"/>
      <c r="CN48" s="135"/>
      <c r="CO48" s="136">
        <f t="shared" si="3"/>
        <v>0</v>
      </c>
      <c r="CP48" s="136"/>
      <c r="CQ48" s="136"/>
      <c r="CR48" s="136"/>
      <c r="CS48" s="168"/>
      <c r="CT48" s="168"/>
      <c r="CU48" s="168"/>
      <c r="CV48" s="168"/>
      <c r="CW48" s="190"/>
      <c r="CX48" s="190"/>
      <c r="CY48" s="190"/>
      <c r="CZ48" s="190"/>
      <c r="DA48" s="190"/>
      <c r="DB48" s="190"/>
      <c r="DC48" s="194"/>
      <c r="DD48" s="195"/>
      <c r="DE48" s="195"/>
      <c r="DF48" s="195"/>
      <c r="DG48" s="195"/>
      <c r="DH48" s="195"/>
      <c r="DI48" s="195"/>
      <c r="DJ48" s="196"/>
      <c r="DK48" s="137"/>
      <c r="DL48" s="138"/>
      <c r="DM48" s="138"/>
      <c r="DN48" s="138"/>
      <c r="DO48" s="138"/>
      <c r="DP48" s="138"/>
      <c r="DQ48" s="138"/>
      <c r="DR48" s="138"/>
      <c r="DS48" s="138"/>
      <c r="DT48" s="139"/>
    </row>
    <row r="49" spans="2:129" ht="19.5" thickBot="1">
      <c r="C49" s="104"/>
      <c r="D49" s="105"/>
      <c r="E49" s="105"/>
      <c r="F49" s="105"/>
      <c r="G49" s="126"/>
      <c r="H49" s="127"/>
      <c r="I49" s="127"/>
      <c r="J49" s="128"/>
      <c r="K49" s="112" t="s">
        <v>60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29">
        <f>SUM(AG41:AJ48)</f>
        <v>1600</v>
      </c>
      <c r="AH49" s="130"/>
      <c r="AI49" s="130"/>
      <c r="AJ49" s="131"/>
      <c r="AK49" s="117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  <c r="BO49" s="104"/>
      <c r="BP49" s="105"/>
      <c r="BQ49" s="105"/>
      <c r="BR49" s="105"/>
      <c r="BS49" s="126"/>
      <c r="BT49" s="127"/>
      <c r="BU49" s="127"/>
      <c r="BV49" s="128"/>
      <c r="BW49" s="112" t="s">
        <v>60</v>
      </c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29">
        <f>SUM(CS41:CV48)</f>
        <v>500</v>
      </c>
      <c r="CT49" s="130"/>
      <c r="CU49" s="130"/>
      <c r="CV49" s="131"/>
      <c r="CW49" s="117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9"/>
    </row>
    <row r="50" spans="2:129" ht="18" customHeight="1" thickBot="1">
      <c r="C50" s="73"/>
      <c r="D50" s="73"/>
      <c r="E50" s="73"/>
      <c r="F50" s="73"/>
      <c r="G50" s="21"/>
      <c r="H50" s="21"/>
      <c r="I50" s="21"/>
      <c r="J50" s="21"/>
      <c r="K50" s="21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AC50" s="132" t="s">
        <v>16</v>
      </c>
      <c r="AD50" s="133"/>
      <c r="AE50" s="133"/>
      <c r="AF50" s="134"/>
      <c r="AG50" s="98">
        <f>AG40+AG49</f>
        <v>3600</v>
      </c>
      <c r="AH50" s="99"/>
      <c r="AI50" s="99"/>
      <c r="AJ50" s="99"/>
      <c r="AK50" s="65" t="s">
        <v>8</v>
      </c>
      <c r="AL50" s="17"/>
      <c r="AM50" s="17"/>
      <c r="AN50" s="17"/>
      <c r="AO50" s="17"/>
      <c r="AP50" s="17"/>
      <c r="AQ50" s="17"/>
      <c r="AR50" s="17"/>
      <c r="BO50" s="73"/>
      <c r="BP50" s="73"/>
      <c r="BQ50" s="73"/>
      <c r="BR50" s="73"/>
      <c r="BS50" s="21"/>
      <c r="BT50" s="21"/>
      <c r="BU50" s="21"/>
      <c r="BV50" s="21"/>
      <c r="BW50" s="21"/>
      <c r="BX50" s="21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O50" s="132" t="s">
        <v>16</v>
      </c>
      <c r="CP50" s="133"/>
      <c r="CQ50" s="133"/>
      <c r="CR50" s="134"/>
      <c r="CS50" s="98">
        <f>CS40+CS49</f>
        <v>900</v>
      </c>
      <c r="CT50" s="99"/>
      <c r="CU50" s="99"/>
      <c r="CV50" s="99"/>
      <c r="CW50" s="65" t="s">
        <v>8</v>
      </c>
      <c r="CX50" s="17"/>
      <c r="CY50" s="17"/>
      <c r="CZ50" s="17"/>
      <c r="DA50" s="17"/>
      <c r="DB50" s="17"/>
      <c r="DC50" s="17"/>
      <c r="DD50" s="17"/>
    </row>
    <row r="51" spans="2:129" ht="18" customHeight="1">
      <c r="C51" s="73"/>
      <c r="D51" s="73"/>
      <c r="E51" s="73"/>
      <c r="F51" s="73"/>
      <c r="G51" s="21"/>
      <c r="H51" s="21"/>
      <c r="I51" s="21"/>
      <c r="J51" s="21"/>
      <c r="K51" s="21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73"/>
      <c r="W51" s="73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BO51" s="73"/>
      <c r="BP51" s="73"/>
      <c r="BQ51" s="73"/>
      <c r="BR51" s="73"/>
      <c r="BS51" s="21"/>
      <c r="BT51" s="21"/>
      <c r="BU51" s="21"/>
      <c r="BV51" s="21"/>
      <c r="BW51" s="21"/>
      <c r="BX51" s="21"/>
      <c r="BY51" s="22"/>
      <c r="BZ51" s="22"/>
      <c r="CA51" s="22"/>
      <c r="CB51" s="22"/>
      <c r="CC51" s="22"/>
      <c r="CD51" s="22"/>
      <c r="CE51" s="22"/>
      <c r="CF51" s="22"/>
      <c r="CG51" s="22"/>
      <c r="CH51" s="73"/>
      <c r="CI51" s="73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</row>
    <row r="52" spans="2:129" ht="18" customHeight="1">
      <c r="C52" s="73"/>
      <c r="D52" s="73"/>
      <c r="E52" s="73"/>
      <c r="F52" s="73"/>
      <c r="G52" s="21"/>
      <c r="H52" s="21"/>
      <c r="I52" s="21"/>
      <c r="J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73"/>
      <c r="W52" s="73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BO52" s="73"/>
      <c r="BP52" s="73"/>
      <c r="BQ52" s="73"/>
      <c r="BR52" s="73"/>
      <c r="BS52" s="21"/>
      <c r="BT52" s="21"/>
      <c r="BU52" s="21"/>
      <c r="BV52" s="21"/>
      <c r="BW52" s="21"/>
      <c r="BX52" s="21"/>
      <c r="BY52" s="22"/>
      <c r="BZ52" s="22"/>
      <c r="CA52" s="22"/>
      <c r="CB52" s="22"/>
      <c r="CC52" s="22"/>
      <c r="CD52" s="22"/>
      <c r="CE52" s="22"/>
      <c r="CF52" s="22"/>
      <c r="CG52" s="22"/>
      <c r="CH52" s="73"/>
      <c r="CI52" s="73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</row>
    <row r="53" spans="2:129" ht="18" customHeight="1">
      <c r="C53" s="73"/>
      <c r="D53" s="73"/>
      <c r="E53" s="73"/>
      <c r="F53" s="73"/>
      <c r="G53" s="21"/>
      <c r="H53" s="21"/>
      <c r="I53" s="21"/>
      <c r="J53" s="21"/>
      <c r="K53" s="21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73"/>
      <c r="W53" s="73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BO53" s="73"/>
      <c r="BP53" s="73"/>
      <c r="BQ53" s="73"/>
      <c r="BR53" s="73"/>
      <c r="BS53" s="21"/>
      <c r="BT53" s="21"/>
      <c r="BU53" s="21"/>
      <c r="BV53" s="21"/>
      <c r="BW53" s="21"/>
      <c r="BX53" s="21"/>
      <c r="BY53" s="22"/>
      <c r="BZ53" s="22"/>
      <c r="CA53" s="22"/>
      <c r="CB53" s="22"/>
      <c r="CC53" s="22"/>
      <c r="CD53" s="22"/>
      <c r="CE53" s="22"/>
      <c r="CF53" s="22"/>
      <c r="CG53" s="22"/>
      <c r="CH53" s="73"/>
      <c r="CI53" s="73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</row>
    <row r="54" spans="2:129" ht="18" customHeight="1">
      <c r="C54" s="73"/>
      <c r="D54" s="73"/>
      <c r="E54" s="73"/>
      <c r="F54" s="73"/>
      <c r="G54" s="21"/>
      <c r="H54" s="21"/>
      <c r="I54" s="21"/>
      <c r="J54" s="21"/>
      <c r="K54" s="21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73"/>
      <c r="W54" s="73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BO54" s="73"/>
      <c r="BP54" s="73"/>
      <c r="BQ54" s="73"/>
      <c r="BR54" s="73"/>
      <c r="BS54" s="21"/>
      <c r="BT54" s="21"/>
      <c r="BU54" s="21"/>
      <c r="BV54" s="21"/>
      <c r="BW54" s="21"/>
      <c r="BX54" s="21"/>
      <c r="BY54" s="22"/>
      <c r="BZ54" s="22"/>
      <c r="CA54" s="22"/>
      <c r="CB54" s="22"/>
      <c r="CC54" s="22"/>
      <c r="CD54" s="22"/>
      <c r="CE54" s="22"/>
      <c r="CF54" s="22"/>
      <c r="CG54" s="22"/>
      <c r="CH54" s="73"/>
      <c r="CI54" s="73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2:129" ht="18" customHeight="1">
      <c r="C55" s="73"/>
      <c r="D55" s="73"/>
      <c r="E55" s="73"/>
      <c r="F55" s="73"/>
      <c r="G55" s="21"/>
      <c r="H55" s="21"/>
      <c r="I55" s="21"/>
      <c r="J55" s="21"/>
      <c r="K55" s="21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73"/>
      <c r="W55" s="73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BO55" s="73"/>
      <c r="BP55" s="73"/>
      <c r="BQ55" s="73"/>
      <c r="BR55" s="73"/>
      <c r="BS55" s="21"/>
      <c r="BT55" s="21"/>
      <c r="BU55" s="21"/>
      <c r="BV55" s="21"/>
      <c r="BW55" s="21"/>
      <c r="BX55" s="21"/>
      <c r="BY55" s="22"/>
      <c r="BZ55" s="22"/>
      <c r="CA55" s="22"/>
      <c r="CB55" s="22"/>
      <c r="CC55" s="22"/>
      <c r="CD55" s="22"/>
      <c r="CE55" s="22"/>
      <c r="CF55" s="22"/>
      <c r="CG55" s="22"/>
      <c r="CH55" s="73"/>
      <c r="CI55" s="73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</row>
    <row r="56" spans="2:129" ht="18" customHeight="1">
      <c r="C56" s="73"/>
      <c r="D56" s="73"/>
      <c r="E56" s="73"/>
      <c r="F56" s="73"/>
      <c r="G56" s="21"/>
      <c r="H56" s="21"/>
      <c r="I56" s="21"/>
      <c r="J56" s="21"/>
      <c r="K56" s="21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73"/>
      <c r="W56" s="73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BO56" s="73"/>
      <c r="BP56" s="73"/>
      <c r="BQ56" s="73"/>
      <c r="BR56" s="73"/>
      <c r="BS56" s="21"/>
      <c r="BT56" s="21"/>
      <c r="BU56" s="21"/>
      <c r="BV56" s="21"/>
      <c r="BW56" s="21"/>
      <c r="BX56" s="21"/>
      <c r="BY56" s="22"/>
      <c r="BZ56" s="22"/>
      <c r="CA56" s="22"/>
      <c r="CB56" s="22"/>
      <c r="CC56" s="22"/>
      <c r="CD56" s="22"/>
      <c r="CE56" s="22"/>
      <c r="CF56" s="22"/>
      <c r="CG56" s="22"/>
      <c r="CH56" s="73"/>
      <c r="CI56" s="73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</row>
    <row r="57" spans="2:129" ht="18" customHeight="1">
      <c r="C57" s="73"/>
      <c r="D57" s="73"/>
      <c r="E57" s="73"/>
      <c r="F57" s="73"/>
      <c r="G57" s="21"/>
      <c r="H57" s="21"/>
      <c r="I57" s="21"/>
      <c r="J57" s="21"/>
      <c r="K57" s="21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73"/>
      <c r="W57" s="73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BO57" s="73"/>
      <c r="BP57" s="73"/>
      <c r="BQ57" s="73"/>
      <c r="BR57" s="73"/>
      <c r="BS57" s="21"/>
      <c r="BT57" s="21"/>
      <c r="BU57" s="21"/>
      <c r="BV57" s="21"/>
      <c r="BW57" s="21"/>
      <c r="BX57" s="21"/>
      <c r="BY57" s="22"/>
      <c r="BZ57" s="22"/>
      <c r="CA57" s="22"/>
      <c r="CB57" s="22"/>
      <c r="CC57" s="22"/>
      <c r="CD57" s="22"/>
      <c r="CE57" s="22"/>
      <c r="CF57" s="22"/>
      <c r="CG57" s="22"/>
      <c r="CH57" s="73"/>
      <c r="CI57" s="73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</row>
    <row r="58" spans="2:129" ht="18" customHeight="1">
      <c r="C58" s="73"/>
      <c r="D58" s="73"/>
      <c r="E58" s="73"/>
      <c r="F58" s="73"/>
      <c r="G58" s="21"/>
      <c r="H58" s="21"/>
      <c r="I58" s="21"/>
      <c r="J58" s="21"/>
      <c r="K58" s="21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73"/>
      <c r="W58" s="73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BO58" s="73"/>
      <c r="BP58" s="73"/>
      <c r="BQ58" s="73"/>
      <c r="BR58" s="73"/>
      <c r="BS58" s="21"/>
      <c r="BT58" s="21"/>
      <c r="BU58" s="21"/>
      <c r="BV58" s="21"/>
      <c r="BW58" s="21"/>
      <c r="BX58" s="21"/>
      <c r="BY58" s="22"/>
      <c r="BZ58" s="22"/>
      <c r="CA58" s="22"/>
      <c r="CB58" s="22"/>
      <c r="CC58" s="22"/>
      <c r="CD58" s="22"/>
      <c r="CE58" s="22"/>
      <c r="CF58" s="22"/>
      <c r="CG58" s="22"/>
      <c r="CH58" s="73"/>
      <c r="CI58" s="73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</row>
    <row r="59" spans="2:129" ht="18" customHeight="1">
      <c r="C59" s="73"/>
      <c r="D59" s="73"/>
      <c r="E59" s="73"/>
      <c r="F59" s="73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73"/>
      <c r="W59" s="73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BO59" s="73"/>
      <c r="BP59" s="73"/>
      <c r="BQ59" s="73"/>
      <c r="BR59" s="73"/>
      <c r="BS59" s="21"/>
      <c r="BT59" s="21"/>
      <c r="BU59" s="21"/>
      <c r="BV59" s="21"/>
      <c r="BW59" s="21"/>
      <c r="BX59" s="21"/>
      <c r="BY59" s="22"/>
      <c r="BZ59" s="22"/>
      <c r="CA59" s="22"/>
      <c r="CB59" s="22"/>
      <c r="CC59" s="22"/>
      <c r="CD59" s="22"/>
      <c r="CE59" s="22"/>
      <c r="CF59" s="22"/>
      <c r="CG59" s="22"/>
      <c r="CH59" s="73"/>
      <c r="CI59" s="73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</row>
    <row r="60" spans="2:129" ht="18" customHeight="1">
      <c r="C60" s="73"/>
      <c r="D60" s="73"/>
      <c r="E60" s="73"/>
      <c r="F60" s="73"/>
      <c r="G60" s="21"/>
      <c r="H60" s="21"/>
      <c r="I60" s="21"/>
      <c r="J60" s="21"/>
      <c r="K60" s="21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73"/>
      <c r="W60" s="73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BO60" s="73"/>
      <c r="BP60" s="73"/>
      <c r="BQ60" s="73"/>
      <c r="BR60" s="73"/>
      <c r="BS60" s="21"/>
      <c r="BT60" s="21"/>
      <c r="BU60" s="21"/>
      <c r="BV60" s="21"/>
      <c r="BW60" s="21"/>
      <c r="BX60" s="21"/>
      <c r="BY60" s="22"/>
      <c r="BZ60" s="22"/>
      <c r="CA60" s="22"/>
      <c r="CB60" s="22"/>
      <c r="CC60" s="22"/>
      <c r="CD60" s="22"/>
      <c r="CE60" s="22"/>
      <c r="CF60" s="22"/>
      <c r="CG60" s="22"/>
      <c r="CH60" s="73"/>
      <c r="CI60" s="73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</row>
    <row r="61" spans="2:129" ht="18" customHeight="1">
      <c r="C61" s="73"/>
      <c r="D61" s="73"/>
      <c r="E61" s="73"/>
      <c r="F61" s="73"/>
      <c r="G61" s="21"/>
      <c r="H61" s="21"/>
      <c r="I61" s="21"/>
      <c r="J61" s="21"/>
      <c r="K61" s="21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73"/>
      <c r="W61" s="73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BO61" s="73"/>
      <c r="BP61" s="73"/>
      <c r="BQ61" s="73"/>
      <c r="BR61" s="73"/>
      <c r="BS61" s="21"/>
      <c r="BT61" s="21"/>
      <c r="BU61" s="21"/>
      <c r="BV61" s="21"/>
      <c r="BW61" s="21"/>
      <c r="BX61" s="21"/>
      <c r="BY61" s="22"/>
      <c r="BZ61" s="22"/>
      <c r="CA61" s="22"/>
      <c r="CB61" s="22"/>
      <c r="CC61" s="22"/>
      <c r="CD61" s="22"/>
      <c r="CE61" s="22"/>
      <c r="CF61" s="22"/>
      <c r="CG61" s="22"/>
      <c r="CH61" s="73"/>
      <c r="CI61" s="73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</row>
    <row r="62" spans="2:129" ht="33.950000000000003" customHeight="1">
      <c r="B62" s="157" t="s">
        <v>96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9"/>
      <c r="BM62" s="59"/>
      <c r="BN62" s="157" t="s">
        <v>97</v>
      </c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9"/>
    </row>
    <row r="63" spans="2:129">
      <c r="BM63" s="59"/>
    </row>
    <row r="64" spans="2:129">
      <c r="B64" s="14" t="s">
        <v>36</v>
      </c>
      <c r="C64" s="14" t="s">
        <v>11</v>
      </c>
      <c r="D64" s="14"/>
      <c r="E64" s="14"/>
      <c r="F64" s="14"/>
      <c r="G64" s="14"/>
      <c r="H64" s="14"/>
      <c r="I64" s="14"/>
      <c r="J64" s="14"/>
      <c r="AE64" s="14" t="s">
        <v>37</v>
      </c>
      <c r="AF64" s="14" t="s">
        <v>18</v>
      </c>
      <c r="AG64" s="14"/>
      <c r="AH64" s="14"/>
      <c r="AI64" s="14"/>
      <c r="AJ64" s="14"/>
      <c r="AK64" s="14"/>
      <c r="AL64" s="15"/>
      <c r="AX64" t="s">
        <v>96</v>
      </c>
      <c r="BA64" t="s">
        <v>103</v>
      </c>
      <c r="BM64" s="59"/>
      <c r="BN64" s="60" t="s">
        <v>36</v>
      </c>
      <c r="BO64" s="14" t="s">
        <v>11</v>
      </c>
      <c r="BP64" s="14"/>
      <c r="BQ64" s="14"/>
      <c r="BR64" s="14"/>
      <c r="BS64" s="14"/>
      <c r="BT64" s="14"/>
      <c r="BU64" s="14"/>
      <c r="BV64" s="14"/>
      <c r="CQ64" s="14" t="s">
        <v>37</v>
      </c>
      <c r="CR64" s="14" t="s">
        <v>18</v>
      </c>
      <c r="CS64" s="14"/>
      <c r="CT64" s="14"/>
      <c r="CU64" s="14"/>
      <c r="CV64" s="14"/>
      <c r="CW64" s="14"/>
      <c r="CX64" s="15"/>
      <c r="DJ64" t="s">
        <v>111</v>
      </c>
      <c r="DM64" t="s">
        <v>103</v>
      </c>
    </row>
    <row r="65" spans="3:162">
      <c r="C65" s="11">
        <v>1</v>
      </c>
      <c r="D65" s="12" t="s">
        <v>53</v>
      </c>
      <c r="E65" s="12"/>
      <c r="F65" s="12"/>
      <c r="G65" s="12"/>
      <c r="H65" s="12"/>
      <c r="I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F65" s="11">
        <v>1</v>
      </c>
      <c r="AG65" s="11" t="s">
        <v>51</v>
      </c>
      <c r="AH65" s="10"/>
      <c r="AI65" s="10"/>
      <c r="AJ65" s="10"/>
      <c r="AK65" s="10"/>
      <c r="AX65" t="s">
        <v>104</v>
      </c>
      <c r="BA65" t="s">
        <v>104</v>
      </c>
      <c r="BM65" s="59"/>
      <c r="BN65" s="17"/>
      <c r="BO65" s="11">
        <v>1</v>
      </c>
      <c r="BP65" s="12" t="s">
        <v>53</v>
      </c>
      <c r="BQ65" s="12"/>
      <c r="BR65" s="12"/>
      <c r="BS65" s="12"/>
      <c r="BT65" s="12"/>
      <c r="BU65" s="1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R65" s="11">
        <v>1</v>
      </c>
      <c r="CS65" s="11" t="s">
        <v>51</v>
      </c>
      <c r="CT65" s="10"/>
      <c r="CU65" s="10"/>
      <c r="CV65" s="10"/>
      <c r="CW65" s="10"/>
      <c r="DJ65" t="s">
        <v>104</v>
      </c>
      <c r="DM65" t="s">
        <v>104</v>
      </c>
    </row>
    <row r="66" spans="3:162">
      <c r="D66" t="s">
        <v>56</v>
      </c>
      <c r="G66" s="181">
        <f>O32</f>
        <v>44774</v>
      </c>
      <c r="H66" s="181"/>
      <c r="I66" s="181"/>
      <c r="J66" s="181"/>
      <c r="K66" s="25" t="s">
        <v>63</v>
      </c>
      <c r="L66" s="2"/>
      <c r="M66" s="2" t="s">
        <v>13</v>
      </c>
      <c r="N66" s="2"/>
      <c r="O66" s="2" t="s">
        <v>33</v>
      </c>
      <c r="P66" s="2"/>
      <c r="Q66" s="2"/>
      <c r="R66" s="2"/>
      <c r="S66" s="2"/>
      <c r="T66" s="2"/>
      <c r="U66" s="2" t="s">
        <v>15</v>
      </c>
      <c r="V66" s="2"/>
      <c r="W66" s="96" t="s">
        <v>30</v>
      </c>
      <c r="X66" s="96"/>
      <c r="Y66" s="96"/>
      <c r="Z66" s="96"/>
      <c r="AA66" s="96"/>
      <c r="AB66" s="96"/>
      <c r="AG66" s="2" t="s">
        <v>0</v>
      </c>
      <c r="AH66" s="2" t="s">
        <v>41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 t="s">
        <v>32</v>
      </c>
      <c r="AX66" s="2" t="s">
        <v>72</v>
      </c>
      <c r="AY66" s="2"/>
      <c r="AZ66" s="2" t="s">
        <v>21</v>
      </c>
      <c r="BA66" s="2" t="s">
        <v>16</v>
      </c>
      <c r="BB66" s="2"/>
      <c r="BC66" s="2"/>
      <c r="BD66" s="2" t="s">
        <v>40</v>
      </c>
      <c r="BE66" s="2"/>
      <c r="BF66" s="2"/>
      <c r="BG66" s="2"/>
      <c r="BH66" s="2"/>
      <c r="BI66" s="2"/>
      <c r="BJ66" s="2"/>
      <c r="BM66" s="61"/>
      <c r="BN66" s="17"/>
      <c r="BP66" t="s">
        <v>56</v>
      </c>
      <c r="BS66" s="181">
        <f>CA32</f>
        <v>44774</v>
      </c>
      <c r="BT66" s="181"/>
      <c r="BU66" s="181"/>
      <c r="BV66" s="181"/>
      <c r="BW66" s="25" t="s">
        <v>63</v>
      </c>
      <c r="BX66" s="2"/>
      <c r="BY66" s="2" t="s">
        <v>13</v>
      </c>
      <c r="BZ66" s="2"/>
      <c r="CA66" s="2" t="s">
        <v>33</v>
      </c>
      <c r="CB66" s="2"/>
      <c r="CC66" s="2"/>
      <c r="CD66" s="2"/>
      <c r="CE66" s="2"/>
      <c r="CF66" s="2"/>
      <c r="CG66" s="2" t="s">
        <v>15</v>
      </c>
      <c r="CH66" s="2"/>
      <c r="CI66" s="96" t="s">
        <v>30</v>
      </c>
      <c r="CJ66" s="96"/>
      <c r="CK66" s="96"/>
      <c r="CL66" s="96"/>
      <c r="CM66" s="96"/>
      <c r="CN66" s="96"/>
      <c r="CS66" s="2" t="s">
        <v>0</v>
      </c>
      <c r="CT66" s="2" t="s">
        <v>41</v>
      </c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 t="s">
        <v>32</v>
      </c>
      <c r="DJ66" s="2" t="s">
        <v>72</v>
      </c>
      <c r="DK66" s="2"/>
      <c r="DL66" s="2" t="s">
        <v>21</v>
      </c>
      <c r="DM66" s="2" t="s">
        <v>16</v>
      </c>
      <c r="DN66" s="2"/>
      <c r="DO66" s="2"/>
      <c r="DP66" s="2" t="s">
        <v>40</v>
      </c>
      <c r="DQ66" s="2"/>
      <c r="DR66" s="2"/>
      <c r="DS66" s="2"/>
      <c r="DT66" s="2"/>
      <c r="DU66" s="2"/>
      <c r="DV66" s="2"/>
      <c r="FC66" s="2"/>
      <c r="FD66" s="2"/>
    </row>
    <row r="67" spans="3:162">
      <c r="D67" s="97">
        <f>IF(U32&gt;=1500,1500,U32)</f>
        <v>1500</v>
      </c>
      <c r="E67" s="97"/>
      <c r="F67" s="97"/>
      <c r="G67" s="97"/>
      <c r="H67" s="97"/>
      <c r="I67" s="97"/>
      <c r="J67" s="97" t="s">
        <v>12</v>
      </c>
      <c r="K67" s="97"/>
      <c r="L67" s="8"/>
      <c r="M67" s="8" t="s">
        <v>13</v>
      </c>
      <c r="N67" s="8"/>
      <c r="O67" s="97">
        <f>Y32</f>
        <v>200</v>
      </c>
      <c r="P67" s="97"/>
      <c r="Q67" s="97"/>
      <c r="R67" s="97"/>
      <c r="S67" s="2" t="s">
        <v>14</v>
      </c>
      <c r="T67" s="2"/>
      <c r="U67" s="2" t="s">
        <v>15</v>
      </c>
      <c r="V67" s="2"/>
      <c r="W67" s="96">
        <f>ROUND(D67*O67,0)</f>
        <v>300000</v>
      </c>
      <c r="X67" s="96"/>
      <c r="Y67" s="96"/>
      <c r="Z67" s="96"/>
      <c r="AA67" s="96"/>
      <c r="AB67" s="2" t="s">
        <v>12</v>
      </c>
      <c r="AG67" s="2"/>
      <c r="AH67" s="2" t="s">
        <v>9</v>
      </c>
      <c r="AI67" s="96">
        <v>50</v>
      </c>
      <c r="AJ67" s="96"/>
      <c r="AK67" s="96"/>
      <c r="AL67" s="2" t="s">
        <v>14</v>
      </c>
      <c r="AM67" s="2"/>
      <c r="AN67" s="2" t="s">
        <v>13</v>
      </c>
      <c r="AO67" s="2"/>
      <c r="AP67" s="185">
        <f>$T$13</f>
        <v>26</v>
      </c>
      <c r="AQ67" s="185"/>
      <c r="AR67" s="2" t="s">
        <v>10</v>
      </c>
      <c r="AS67" s="2"/>
      <c r="AU67" s="2" t="s">
        <v>13</v>
      </c>
      <c r="AV67" s="2"/>
      <c r="AW67" t="s">
        <v>32</v>
      </c>
      <c r="AX67" s="186">
        <f>SUM(AG41:AJ48)</f>
        <v>1600</v>
      </c>
      <c r="AY67" s="187"/>
      <c r="AZ67" t="s">
        <v>21</v>
      </c>
      <c r="BA67" s="186">
        <f>M19</f>
        <v>4500</v>
      </c>
      <c r="BB67" s="187"/>
      <c r="BC67" s="187"/>
      <c r="BD67" s="2" t="s">
        <v>40</v>
      </c>
      <c r="BE67" s="2" t="s">
        <v>15</v>
      </c>
      <c r="BF67" s="2"/>
      <c r="BG67" s="182">
        <f>ROUNDDOWN(AI67*AP67*(AX67/BA67),0)</f>
        <v>462</v>
      </c>
      <c r="BH67" s="182"/>
      <c r="BI67" s="182"/>
      <c r="BJ67" s="182"/>
      <c r="BK67" t="s">
        <v>14</v>
      </c>
      <c r="BM67" s="61"/>
      <c r="BN67" s="17"/>
      <c r="BP67" s="97">
        <f>IF(CG32&gt;=1500,1500,CG32)</f>
        <v>1500</v>
      </c>
      <c r="BQ67" s="97"/>
      <c r="BR67" s="97"/>
      <c r="BS67" s="97"/>
      <c r="BT67" s="97"/>
      <c r="BU67" s="97"/>
      <c r="BV67" s="97" t="s">
        <v>12</v>
      </c>
      <c r="BW67" s="97"/>
      <c r="BX67" s="8"/>
      <c r="BY67" s="8" t="s">
        <v>13</v>
      </c>
      <c r="BZ67" s="8"/>
      <c r="CA67" s="97">
        <f>CK32</f>
        <v>50</v>
      </c>
      <c r="CB67" s="97"/>
      <c r="CC67" s="97"/>
      <c r="CD67" s="97"/>
      <c r="CE67" s="2" t="s">
        <v>14</v>
      </c>
      <c r="CF67" s="2"/>
      <c r="CG67" s="2" t="s">
        <v>15</v>
      </c>
      <c r="CH67" s="2"/>
      <c r="CI67" s="96">
        <f>ROUND(BP67*CA67,0)</f>
        <v>75000</v>
      </c>
      <c r="CJ67" s="96"/>
      <c r="CK67" s="96"/>
      <c r="CL67" s="96"/>
      <c r="CM67" s="96"/>
      <c r="CN67" s="2" t="s">
        <v>12</v>
      </c>
      <c r="CS67" s="2"/>
      <c r="CT67" s="2" t="s">
        <v>9</v>
      </c>
      <c r="CU67" s="96">
        <v>50</v>
      </c>
      <c r="CV67" s="96"/>
      <c r="CW67" s="96"/>
      <c r="CX67" s="2" t="s">
        <v>14</v>
      </c>
      <c r="CY67" s="2"/>
      <c r="CZ67" s="2" t="s">
        <v>13</v>
      </c>
      <c r="DA67" s="2"/>
      <c r="DB67" s="185">
        <f>$T$13</f>
        <v>26</v>
      </c>
      <c r="DC67" s="185"/>
      <c r="DD67" s="2" t="s">
        <v>10</v>
      </c>
      <c r="DE67" s="2"/>
      <c r="DG67" s="2" t="s">
        <v>13</v>
      </c>
      <c r="DH67" s="2"/>
      <c r="DI67" t="s">
        <v>32</v>
      </c>
      <c r="DJ67" s="186">
        <f>SUM(CS41:CV48)</f>
        <v>500</v>
      </c>
      <c r="DK67" s="187"/>
      <c r="DL67" t="s">
        <v>21</v>
      </c>
      <c r="DM67" s="186">
        <f>M19</f>
        <v>4500</v>
      </c>
      <c r="DN67" s="187"/>
      <c r="DO67" s="187"/>
      <c r="DP67" s="2" t="s">
        <v>40</v>
      </c>
      <c r="DQ67" s="2" t="s">
        <v>15</v>
      </c>
      <c r="DR67" s="2"/>
      <c r="DS67" s="182">
        <f>ROUNDDOWN(CU67*DB67*(DJ67/DM67),0)</f>
        <v>144</v>
      </c>
      <c r="DT67" s="182"/>
      <c r="DU67" s="182"/>
      <c r="DV67" s="182"/>
      <c r="DW67" t="s">
        <v>14</v>
      </c>
      <c r="FC67" s="2"/>
      <c r="FD67" s="2"/>
    </row>
    <row r="68" spans="3:16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"/>
      <c r="T68" s="2"/>
      <c r="U68" s="2"/>
      <c r="V68" s="2"/>
      <c r="W68" s="2"/>
      <c r="X68" s="2"/>
      <c r="Y68" s="2"/>
      <c r="Z68" s="2"/>
      <c r="AA68" s="2"/>
      <c r="AB68" s="2"/>
      <c r="AG68" s="2" t="s">
        <v>17</v>
      </c>
      <c r="AH68" s="2" t="s">
        <v>42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M68" s="61"/>
      <c r="BN68" s="17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2"/>
      <c r="CF68" s="2"/>
      <c r="CG68" s="2"/>
      <c r="CH68" s="2"/>
      <c r="CI68" s="2"/>
      <c r="CJ68" s="2"/>
      <c r="CK68" s="2"/>
      <c r="CL68" s="2"/>
      <c r="CM68" s="2"/>
      <c r="CN68" s="2"/>
      <c r="CS68" s="2" t="s">
        <v>17</v>
      </c>
      <c r="CT68" s="2" t="s">
        <v>42</v>
      </c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FC68" s="2"/>
      <c r="FD68" s="2"/>
    </row>
    <row r="69" spans="3:162">
      <c r="D69" s="24" t="s">
        <v>56</v>
      </c>
      <c r="E69" s="24"/>
      <c r="F69" s="24"/>
      <c r="G69" s="172">
        <f>O33</f>
        <v>44778</v>
      </c>
      <c r="H69" s="172"/>
      <c r="I69" s="172"/>
      <c r="J69" s="172"/>
      <c r="K69" s="28" t="s">
        <v>63</v>
      </c>
      <c r="L69" s="8"/>
      <c r="M69" s="8" t="s">
        <v>13</v>
      </c>
      <c r="N69" s="8"/>
      <c r="O69" s="8" t="s">
        <v>33</v>
      </c>
      <c r="P69" s="8"/>
      <c r="Q69" s="8"/>
      <c r="R69" s="8"/>
      <c r="S69" s="2"/>
      <c r="T69" s="2"/>
      <c r="U69" s="2" t="s">
        <v>15</v>
      </c>
      <c r="V69" s="2"/>
      <c r="W69" s="96" t="s">
        <v>31</v>
      </c>
      <c r="X69" s="96"/>
      <c r="Y69" s="96"/>
      <c r="Z69" s="96"/>
      <c r="AA69" s="96"/>
      <c r="AB69" s="96"/>
      <c r="AG69" s="2"/>
      <c r="AH69" s="2" t="s">
        <v>9</v>
      </c>
      <c r="AI69" s="96">
        <v>100</v>
      </c>
      <c r="AJ69" s="96"/>
      <c r="AK69" s="96"/>
      <c r="AL69" s="2" t="s">
        <v>14</v>
      </c>
      <c r="AM69" s="2"/>
      <c r="AN69" s="2" t="s">
        <v>13</v>
      </c>
      <c r="AO69" s="2"/>
      <c r="AP69" s="185">
        <f>$T$13</f>
        <v>26</v>
      </c>
      <c r="AQ69" s="185"/>
      <c r="AR69" s="2" t="s">
        <v>10</v>
      </c>
      <c r="AS69" s="2"/>
      <c r="AU69" s="2" t="s">
        <v>13</v>
      </c>
      <c r="AV69" s="2"/>
      <c r="AW69" t="s">
        <v>32</v>
      </c>
      <c r="AX69" s="186">
        <f>AX67</f>
        <v>1600</v>
      </c>
      <c r="AY69" s="187"/>
      <c r="AZ69" t="s">
        <v>21</v>
      </c>
      <c r="BA69" s="186">
        <f>BA67</f>
        <v>4500</v>
      </c>
      <c r="BB69" s="187"/>
      <c r="BC69" s="187"/>
      <c r="BD69" s="2" t="s">
        <v>40</v>
      </c>
      <c r="BE69" s="2" t="s">
        <v>15</v>
      </c>
      <c r="BF69" s="2"/>
      <c r="BG69" s="182">
        <f>ROUNDDOWN(AI69*AP69*(AX69/BA69),0)</f>
        <v>924</v>
      </c>
      <c r="BH69" s="182"/>
      <c r="BI69" s="182"/>
      <c r="BJ69" s="182"/>
      <c r="BK69" t="s">
        <v>14</v>
      </c>
      <c r="BM69" s="61"/>
      <c r="BN69" s="17"/>
      <c r="BP69" s="24" t="s">
        <v>56</v>
      </c>
      <c r="BQ69" s="24"/>
      <c r="BR69" s="24"/>
      <c r="BS69" s="172">
        <f>CA33</f>
        <v>44793</v>
      </c>
      <c r="BT69" s="172"/>
      <c r="BU69" s="172"/>
      <c r="BV69" s="172"/>
      <c r="BW69" s="28" t="s">
        <v>63</v>
      </c>
      <c r="BX69" s="8"/>
      <c r="BY69" s="8" t="s">
        <v>13</v>
      </c>
      <c r="BZ69" s="8"/>
      <c r="CA69" s="8" t="s">
        <v>33</v>
      </c>
      <c r="CB69" s="8"/>
      <c r="CC69" s="8"/>
      <c r="CD69" s="8"/>
      <c r="CE69" s="2"/>
      <c r="CF69" s="2"/>
      <c r="CG69" s="2" t="s">
        <v>15</v>
      </c>
      <c r="CH69" s="2"/>
      <c r="CI69" s="96" t="s">
        <v>31</v>
      </c>
      <c r="CJ69" s="96"/>
      <c r="CK69" s="96"/>
      <c r="CL69" s="96"/>
      <c r="CM69" s="96"/>
      <c r="CN69" s="96"/>
      <c r="CS69" s="2"/>
      <c r="CT69" s="2" t="s">
        <v>9</v>
      </c>
      <c r="CU69" s="96">
        <v>100</v>
      </c>
      <c r="CV69" s="96"/>
      <c r="CW69" s="96"/>
      <c r="CX69" s="2" t="s">
        <v>14</v>
      </c>
      <c r="CY69" s="2"/>
      <c r="CZ69" s="2" t="s">
        <v>13</v>
      </c>
      <c r="DA69" s="2"/>
      <c r="DB69" s="185">
        <f>$T$13</f>
        <v>26</v>
      </c>
      <c r="DC69" s="185"/>
      <c r="DD69" s="2" t="s">
        <v>10</v>
      </c>
      <c r="DE69" s="2"/>
      <c r="DG69" s="2" t="s">
        <v>13</v>
      </c>
      <c r="DH69" s="2"/>
      <c r="DI69" t="s">
        <v>32</v>
      </c>
      <c r="DJ69" s="186">
        <f>DJ67</f>
        <v>500</v>
      </c>
      <c r="DK69" s="187"/>
      <c r="DL69" t="s">
        <v>21</v>
      </c>
      <c r="DM69" s="186">
        <f>DM67</f>
        <v>4500</v>
      </c>
      <c r="DN69" s="187"/>
      <c r="DO69" s="187"/>
      <c r="DP69" s="2" t="s">
        <v>40</v>
      </c>
      <c r="DQ69" s="2" t="s">
        <v>15</v>
      </c>
      <c r="DR69" s="2"/>
      <c r="DS69" s="182">
        <f>ROUNDDOWN(CU69*DB69*(DJ69/DM69),0)</f>
        <v>288</v>
      </c>
      <c r="DT69" s="182"/>
      <c r="DU69" s="182"/>
      <c r="DV69" s="182"/>
      <c r="DW69" t="s">
        <v>14</v>
      </c>
      <c r="FC69" s="2"/>
      <c r="FD69" s="2"/>
    </row>
    <row r="70" spans="3:162">
      <c r="D70" s="97">
        <f>IF(U33&gt;=1500,1500,U33)</f>
        <v>1300</v>
      </c>
      <c r="E70" s="97"/>
      <c r="F70" s="97"/>
      <c r="G70" s="97"/>
      <c r="H70" s="97"/>
      <c r="I70" s="97"/>
      <c r="J70" s="97" t="s">
        <v>12</v>
      </c>
      <c r="K70" s="97"/>
      <c r="L70" s="8"/>
      <c r="M70" s="8" t="s">
        <v>13</v>
      </c>
      <c r="N70" s="8"/>
      <c r="O70" s="97">
        <f>Y33</f>
        <v>800</v>
      </c>
      <c r="P70" s="97"/>
      <c r="Q70" s="97"/>
      <c r="R70" s="97"/>
      <c r="S70" s="2" t="s">
        <v>14</v>
      </c>
      <c r="T70" s="2"/>
      <c r="U70" s="2" t="s">
        <v>15</v>
      </c>
      <c r="V70" s="2"/>
      <c r="W70" s="96">
        <f>ROUND(D70*O70,0)</f>
        <v>1040000</v>
      </c>
      <c r="X70" s="96"/>
      <c r="Y70" s="96"/>
      <c r="Z70" s="96"/>
      <c r="AA70" s="96"/>
      <c r="AB70" s="2" t="s">
        <v>12</v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1"/>
      <c r="BL70" s="1"/>
      <c r="BM70" s="61"/>
      <c r="BN70" s="17"/>
      <c r="BP70" s="97">
        <f>IF(CG33&gt;=1500,1500,CG33)</f>
        <v>1000</v>
      </c>
      <c r="BQ70" s="97"/>
      <c r="BR70" s="97"/>
      <c r="BS70" s="97"/>
      <c r="BT70" s="97"/>
      <c r="BU70" s="97"/>
      <c r="BV70" s="97" t="s">
        <v>12</v>
      </c>
      <c r="BW70" s="97"/>
      <c r="BX70" s="8"/>
      <c r="BY70" s="8" t="s">
        <v>13</v>
      </c>
      <c r="BZ70" s="8"/>
      <c r="CA70" s="97">
        <f>CK33</f>
        <v>200</v>
      </c>
      <c r="CB70" s="97"/>
      <c r="CC70" s="97"/>
      <c r="CD70" s="97"/>
      <c r="CE70" s="2" t="s">
        <v>14</v>
      </c>
      <c r="CF70" s="2"/>
      <c r="CG70" s="2" t="s">
        <v>15</v>
      </c>
      <c r="CH70" s="2"/>
      <c r="CI70" s="96">
        <f>ROUND(BP70*CA70,0)</f>
        <v>200000</v>
      </c>
      <c r="CJ70" s="96"/>
      <c r="CK70" s="96"/>
      <c r="CL70" s="96"/>
      <c r="CM70" s="96"/>
      <c r="CN70" s="2" t="s">
        <v>12</v>
      </c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3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1"/>
      <c r="DX70" s="1"/>
      <c r="FC70" s="2"/>
      <c r="FD70" s="2"/>
      <c r="FE70" s="1"/>
      <c r="FF70" s="1"/>
    </row>
    <row r="71" spans="3:16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"/>
      <c r="T71" s="2"/>
      <c r="U71" s="2"/>
      <c r="V71" s="2"/>
      <c r="W71" s="2"/>
      <c r="X71" s="2"/>
      <c r="Y71" s="2"/>
      <c r="Z71" s="2"/>
      <c r="AA71" s="2"/>
      <c r="AB71" s="2"/>
      <c r="AG71" s="2" t="s">
        <v>0</v>
      </c>
      <c r="AH71" s="2" t="s">
        <v>43</v>
      </c>
      <c r="AI71" s="2"/>
      <c r="AJ71" s="2"/>
      <c r="AK71" s="2"/>
      <c r="AL71" s="2"/>
      <c r="AM71" s="2"/>
      <c r="AN71" s="2"/>
      <c r="AO71" s="2"/>
      <c r="AP71" s="2"/>
      <c r="AQ71" s="2"/>
      <c r="AR71" s="96" t="s">
        <v>46</v>
      </c>
      <c r="AS71" s="96"/>
      <c r="AT71" s="96"/>
      <c r="AU71" s="96"/>
      <c r="AV71" s="96"/>
      <c r="AW71" s="96"/>
      <c r="AX71" s="96"/>
      <c r="AY71" s="96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M71" s="61"/>
      <c r="BN71" s="17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2"/>
      <c r="CF71" s="2"/>
      <c r="CG71" s="2"/>
      <c r="CH71" s="2"/>
      <c r="CI71" s="2"/>
      <c r="CJ71" s="2"/>
      <c r="CK71" s="2"/>
      <c r="CL71" s="2"/>
      <c r="CM71" s="2"/>
      <c r="CN71" s="2"/>
      <c r="CS71" s="2" t="s">
        <v>0</v>
      </c>
      <c r="CT71" s="2" t="s">
        <v>43</v>
      </c>
      <c r="CU71" s="2"/>
      <c r="CV71" s="2"/>
      <c r="CW71" s="2"/>
      <c r="CX71" s="2"/>
      <c r="CY71" s="2"/>
      <c r="CZ71" s="2"/>
      <c r="DA71" s="2"/>
      <c r="DB71" s="2"/>
      <c r="DC71" s="2"/>
      <c r="DD71" s="96" t="s">
        <v>46</v>
      </c>
      <c r="DE71" s="96"/>
      <c r="DF71" s="96"/>
      <c r="DG71" s="96"/>
      <c r="DH71" s="96"/>
      <c r="DI71" s="96"/>
      <c r="DJ71" s="96"/>
      <c r="DK71" s="96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FC71" s="2"/>
      <c r="FD71" s="2"/>
    </row>
    <row r="72" spans="3:162">
      <c r="D72" s="24" t="s">
        <v>56</v>
      </c>
      <c r="E72" s="24"/>
      <c r="F72" s="24"/>
      <c r="G72" s="172">
        <f>O34</f>
        <v>44793</v>
      </c>
      <c r="H72" s="172"/>
      <c r="I72" s="172"/>
      <c r="J72" s="172"/>
      <c r="K72" s="28" t="s">
        <v>63</v>
      </c>
      <c r="L72" s="8"/>
      <c r="M72" s="8" t="s">
        <v>13</v>
      </c>
      <c r="N72" s="8"/>
      <c r="O72" s="8" t="s">
        <v>33</v>
      </c>
      <c r="P72" s="8"/>
      <c r="Q72" s="8"/>
      <c r="R72" s="8"/>
      <c r="S72" s="2"/>
      <c r="T72" s="2"/>
      <c r="U72" s="2" t="s">
        <v>15</v>
      </c>
      <c r="V72" s="2"/>
      <c r="W72" s="96" t="s">
        <v>31</v>
      </c>
      <c r="X72" s="96"/>
      <c r="Y72" s="96"/>
      <c r="Z72" s="96"/>
      <c r="AA72" s="96"/>
      <c r="AB72" s="96"/>
      <c r="AG72" s="2"/>
      <c r="AH72" s="96">
        <v>7000</v>
      </c>
      <c r="AI72" s="96"/>
      <c r="AJ72" s="96"/>
      <c r="AK72" s="96"/>
      <c r="AL72" s="96"/>
      <c r="AM72" s="2" t="s">
        <v>12</v>
      </c>
      <c r="AN72" s="2" t="s">
        <v>21</v>
      </c>
      <c r="AO72" s="2" t="s">
        <v>14</v>
      </c>
      <c r="AP72" s="2"/>
      <c r="AQ72" s="2" t="s">
        <v>13</v>
      </c>
      <c r="AR72" s="2"/>
      <c r="AS72" s="2"/>
      <c r="AT72" s="182">
        <f>IF(AX67&gt;=BG67,BG67,AX67)</f>
        <v>462</v>
      </c>
      <c r="AU72" s="182"/>
      <c r="AV72" s="182"/>
      <c r="AW72" s="182"/>
      <c r="AX72" s="2" t="s">
        <v>14</v>
      </c>
      <c r="AY72" s="2"/>
      <c r="AZ72" s="2" t="s">
        <v>15</v>
      </c>
      <c r="BA72" s="2"/>
      <c r="BB72" s="96">
        <f>AH72*AT72</f>
        <v>3234000</v>
      </c>
      <c r="BC72" s="96"/>
      <c r="BD72" s="96"/>
      <c r="BE72" s="96"/>
      <c r="BF72" s="96"/>
      <c r="BG72" s="2" t="s">
        <v>12</v>
      </c>
      <c r="BH72" s="2"/>
      <c r="BI72" s="2"/>
      <c r="BJ72" s="2"/>
      <c r="BM72" s="61"/>
      <c r="BN72" s="17"/>
      <c r="BP72" s="24" t="s">
        <v>56</v>
      </c>
      <c r="BQ72" s="24"/>
      <c r="BR72" s="24"/>
      <c r="BS72" s="172">
        <f>CA34</f>
        <v>0</v>
      </c>
      <c r="BT72" s="172"/>
      <c r="BU72" s="172"/>
      <c r="BV72" s="172"/>
      <c r="BW72" s="28" t="s">
        <v>63</v>
      </c>
      <c r="BX72" s="8"/>
      <c r="BY72" s="8" t="s">
        <v>13</v>
      </c>
      <c r="BZ72" s="8"/>
      <c r="CA72" s="8" t="s">
        <v>33</v>
      </c>
      <c r="CB72" s="8"/>
      <c r="CC72" s="8"/>
      <c r="CD72" s="8"/>
      <c r="CE72" s="2"/>
      <c r="CF72" s="2"/>
      <c r="CG72" s="2" t="s">
        <v>15</v>
      </c>
      <c r="CH72" s="2"/>
      <c r="CI72" s="96" t="s">
        <v>31</v>
      </c>
      <c r="CJ72" s="96"/>
      <c r="CK72" s="96"/>
      <c r="CL72" s="96"/>
      <c r="CM72" s="96"/>
      <c r="CN72" s="96"/>
      <c r="CS72" s="2"/>
      <c r="CT72" s="96">
        <v>7000</v>
      </c>
      <c r="CU72" s="96"/>
      <c r="CV72" s="96"/>
      <c r="CW72" s="96"/>
      <c r="CX72" s="96"/>
      <c r="CY72" s="2" t="s">
        <v>12</v>
      </c>
      <c r="CZ72" s="2" t="s">
        <v>21</v>
      </c>
      <c r="DA72" s="2" t="s">
        <v>14</v>
      </c>
      <c r="DB72" s="2"/>
      <c r="DC72" s="2" t="s">
        <v>13</v>
      </c>
      <c r="DD72" s="2"/>
      <c r="DE72" s="2"/>
      <c r="DF72" s="182">
        <f>IF(DJ67&gt;=DS67,DS67,DJ67)</f>
        <v>144</v>
      </c>
      <c r="DG72" s="182"/>
      <c r="DH72" s="182"/>
      <c r="DI72" s="182"/>
      <c r="DJ72" s="2" t="s">
        <v>14</v>
      </c>
      <c r="DK72" s="2"/>
      <c r="DL72" s="2" t="s">
        <v>15</v>
      </c>
      <c r="DM72" s="2"/>
      <c r="DN72" s="96">
        <f>CT72*DF72</f>
        <v>1008000</v>
      </c>
      <c r="DO72" s="96"/>
      <c r="DP72" s="96"/>
      <c r="DQ72" s="96"/>
      <c r="DR72" s="96"/>
      <c r="DS72" s="2" t="s">
        <v>12</v>
      </c>
      <c r="DT72" s="2"/>
      <c r="DU72" s="2"/>
      <c r="DV72" s="2"/>
      <c r="FC72" s="2"/>
      <c r="FD72" s="2"/>
    </row>
    <row r="73" spans="3:162">
      <c r="D73" s="97">
        <f>IF(U34&gt;=1500,1500,U34)</f>
        <v>1000</v>
      </c>
      <c r="E73" s="97"/>
      <c r="F73" s="97"/>
      <c r="G73" s="97"/>
      <c r="H73" s="97"/>
      <c r="I73" s="97"/>
      <c r="J73" s="97" t="s">
        <v>12</v>
      </c>
      <c r="K73" s="97"/>
      <c r="L73" s="8"/>
      <c r="M73" s="8" t="s">
        <v>13</v>
      </c>
      <c r="N73" s="8"/>
      <c r="O73" s="97">
        <f>Y34</f>
        <v>1000</v>
      </c>
      <c r="P73" s="97"/>
      <c r="Q73" s="97"/>
      <c r="R73" s="97"/>
      <c r="S73" s="2" t="s">
        <v>14</v>
      </c>
      <c r="T73" s="2"/>
      <c r="U73" s="2" t="s">
        <v>15</v>
      </c>
      <c r="V73" s="2"/>
      <c r="W73" s="96">
        <f>ROUND(D73*O73,0)</f>
        <v>1000000</v>
      </c>
      <c r="X73" s="96"/>
      <c r="Y73" s="96"/>
      <c r="Z73" s="96"/>
      <c r="AA73" s="96"/>
      <c r="AB73" s="2" t="s">
        <v>12</v>
      </c>
      <c r="AG73" s="2" t="s">
        <v>17</v>
      </c>
      <c r="AH73" s="2" t="s">
        <v>44</v>
      </c>
      <c r="AI73" s="2"/>
      <c r="AJ73" s="2"/>
      <c r="AK73" s="2"/>
      <c r="AL73" s="2"/>
      <c r="AM73" s="2"/>
      <c r="AN73" s="2"/>
      <c r="AO73" s="2"/>
      <c r="AP73" s="2"/>
      <c r="AQ73" s="2"/>
      <c r="AR73" s="96" t="s">
        <v>46</v>
      </c>
      <c r="AS73" s="96"/>
      <c r="AT73" s="96"/>
      <c r="AU73" s="96"/>
      <c r="AV73" s="96"/>
      <c r="AW73" s="96"/>
      <c r="AX73" s="96"/>
      <c r="AY73" s="96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M73" s="61"/>
      <c r="BN73" s="17"/>
      <c r="BP73" s="97">
        <f>IF(CG34&gt;=1500,1500,CG34)</f>
        <v>0</v>
      </c>
      <c r="BQ73" s="97"/>
      <c r="BR73" s="97"/>
      <c r="BS73" s="97"/>
      <c r="BT73" s="97"/>
      <c r="BU73" s="97"/>
      <c r="BV73" s="97" t="s">
        <v>12</v>
      </c>
      <c r="BW73" s="97"/>
      <c r="BX73" s="8"/>
      <c r="BY73" s="8" t="s">
        <v>13</v>
      </c>
      <c r="BZ73" s="8"/>
      <c r="CA73" s="97">
        <f>CK34</f>
        <v>0</v>
      </c>
      <c r="CB73" s="97"/>
      <c r="CC73" s="97"/>
      <c r="CD73" s="97"/>
      <c r="CE73" s="2" t="s">
        <v>14</v>
      </c>
      <c r="CF73" s="2"/>
      <c r="CG73" s="2" t="s">
        <v>15</v>
      </c>
      <c r="CH73" s="2"/>
      <c r="CI73" s="96">
        <f>ROUND(BP73*CA73,0)</f>
        <v>0</v>
      </c>
      <c r="CJ73" s="96"/>
      <c r="CK73" s="96"/>
      <c r="CL73" s="96"/>
      <c r="CM73" s="96"/>
      <c r="CN73" s="2" t="s">
        <v>12</v>
      </c>
      <c r="CS73" s="2" t="s">
        <v>17</v>
      </c>
      <c r="CT73" s="2" t="s">
        <v>44</v>
      </c>
      <c r="CU73" s="2"/>
      <c r="CV73" s="2"/>
      <c r="CW73" s="2"/>
      <c r="CX73" s="2"/>
      <c r="CY73" s="2"/>
      <c r="CZ73" s="2"/>
      <c r="DA73" s="2"/>
      <c r="DB73" s="2"/>
      <c r="DC73" s="2"/>
      <c r="DD73" s="96" t="s">
        <v>46</v>
      </c>
      <c r="DE73" s="96"/>
      <c r="DF73" s="96"/>
      <c r="DG73" s="96"/>
      <c r="DH73" s="96"/>
      <c r="DI73" s="96"/>
      <c r="DJ73" s="96"/>
      <c r="DK73" s="96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FC73" s="2"/>
      <c r="FD73" s="2"/>
    </row>
    <row r="74" spans="3:16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"/>
      <c r="T74" s="2"/>
      <c r="U74" s="2"/>
      <c r="V74" s="2"/>
      <c r="W74" s="2"/>
      <c r="X74" s="2"/>
      <c r="Y74" s="2"/>
      <c r="Z74" s="2"/>
      <c r="AA74" s="2"/>
      <c r="AB74" s="2"/>
      <c r="AG74" s="2"/>
      <c r="AH74" s="96">
        <v>5000</v>
      </c>
      <c r="AI74" s="96"/>
      <c r="AJ74" s="96"/>
      <c r="AK74" s="96"/>
      <c r="AL74" s="96"/>
      <c r="AM74" s="2" t="s">
        <v>12</v>
      </c>
      <c r="AN74" s="2" t="s">
        <v>21</v>
      </c>
      <c r="AO74" s="2" t="s">
        <v>14</v>
      </c>
      <c r="AP74" s="2"/>
      <c r="AQ74" s="2" t="s">
        <v>13</v>
      </c>
      <c r="AR74" s="2"/>
      <c r="AS74" s="2"/>
      <c r="AT74" s="182">
        <f>IF(AX67&gt;BG67,IF(AX69&gt;=BG69,BG69-BG67,AX67-BG67),0)</f>
        <v>462</v>
      </c>
      <c r="AU74" s="182"/>
      <c r="AV74" s="182"/>
      <c r="AW74" s="182"/>
      <c r="AX74" s="2" t="s">
        <v>14</v>
      </c>
      <c r="AY74" s="2"/>
      <c r="AZ74" s="2" t="s">
        <v>15</v>
      </c>
      <c r="BA74" s="2"/>
      <c r="BB74" s="96">
        <f>AH74*AT74</f>
        <v>2310000</v>
      </c>
      <c r="BC74" s="96"/>
      <c r="BD74" s="96"/>
      <c r="BE74" s="96"/>
      <c r="BF74" s="96"/>
      <c r="BG74" s="2" t="s">
        <v>12</v>
      </c>
      <c r="BM74" s="61"/>
      <c r="BN74" s="17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2"/>
      <c r="CF74" s="2"/>
      <c r="CG74" s="2"/>
      <c r="CH74" s="2"/>
      <c r="CI74" s="2"/>
      <c r="CJ74" s="2"/>
      <c r="CK74" s="2"/>
      <c r="CL74" s="2"/>
      <c r="CM74" s="2"/>
      <c r="CN74" s="2"/>
      <c r="CS74" s="2"/>
      <c r="CT74" s="96">
        <v>5000</v>
      </c>
      <c r="CU74" s="96"/>
      <c r="CV74" s="96"/>
      <c r="CW74" s="96"/>
      <c r="CX74" s="96"/>
      <c r="CY74" s="2" t="s">
        <v>12</v>
      </c>
      <c r="CZ74" s="2" t="s">
        <v>21</v>
      </c>
      <c r="DA74" s="2" t="s">
        <v>14</v>
      </c>
      <c r="DB74" s="2"/>
      <c r="DC74" s="2" t="s">
        <v>13</v>
      </c>
      <c r="DD74" s="2"/>
      <c r="DE74" s="2"/>
      <c r="DF74" s="182">
        <f>IF(DJ67&gt;DS67,IF(DJ69&gt;=DS69,DS69-DS67,DJ67-DS67),0)</f>
        <v>144</v>
      </c>
      <c r="DG74" s="182"/>
      <c r="DH74" s="182"/>
      <c r="DI74" s="182"/>
      <c r="DJ74" s="2" t="s">
        <v>14</v>
      </c>
      <c r="DK74" s="2"/>
      <c r="DL74" s="2" t="s">
        <v>15</v>
      </c>
      <c r="DM74" s="2"/>
      <c r="DN74" s="96">
        <f>CT74*DF74</f>
        <v>720000</v>
      </c>
      <c r="DO74" s="96"/>
      <c r="DP74" s="96"/>
      <c r="DQ74" s="96"/>
      <c r="DR74" s="96"/>
      <c r="DS74" s="2" t="s">
        <v>12</v>
      </c>
      <c r="FC74" s="2"/>
      <c r="FD74" s="2"/>
    </row>
    <row r="75" spans="3:162">
      <c r="D75" s="24" t="s">
        <v>56</v>
      </c>
      <c r="E75" s="24"/>
      <c r="F75" s="24"/>
      <c r="G75" s="172">
        <f>O35</f>
        <v>0</v>
      </c>
      <c r="H75" s="172"/>
      <c r="I75" s="172"/>
      <c r="J75" s="172"/>
      <c r="K75" s="28" t="s">
        <v>63</v>
      </c>
      <c r="L75" s="8"/>
      <c r="M75" s="8" t="s">
        <v>13</v>
      </c>
      <c r="N75" s="8"/>
      <c r="O75" s="8" t="s">
        <v>33</v>
      </c>
      <c r="P75" s="8"/>
      <c r="Q75" s="8"/>
      <c r="R75" s="8"/>
      <c r="S75" s="2"/>
      <c r="T75" s="2"/>
      <c r="U75" s="2" t="s">
        <v>15</v>
      </c>
      <c r="V75" s="2"/>
      <c r="W75" s="96" t="s">
        <v>31</v>
      </c>
      <c r="X75" s="96"/>
      <c r="Y75" s="96"/>
      <c r="Z75" s="96"/>
      <c r="AA75" s="96"/>
      <c r="AB75" s="96"/>
      <c r="AG75" s="2" t="s">
        <v>19</v>
      </c>
      <c r="AH75" s="2" t="s">
        <v>45</v>
      </c>
      <c r="AI75" s="2"/>
      <c r="AJ75" s="2"/>
      <c r="AK75" s="2"/>
      <c r="AL75" s="2"/>
      <c r="AM75" s="2"/>
      <c r="AN75" s="2"/>
      <c r="AO75" s="2"/>
      <c r="AP75" s="2"/>
      <c r="AQ75" s="2"/>
      <c r="AR75" s="96" t="s">
        <v>46</v>
      </c>
      <c r="AS75" s="96"/>
      <c r="AT75" s="96"/>
      <c r="AU75" s="96"/>
      <c r="AV75" s="96"/>
      <c r="AW75" s="96"/>
      <c r="AX75" s="96"/>
      <c r="AY75" s="96"/>
      <c r="AZ75" s="2"/>
      <c r="BA75" s="2"/>
      <c r="BB75" s="2"/>
      <c r="BC75" s="2"/>
      <c r="BD75" s="2"/>
      <c r="BE75" s="2"/>
      <c r="BF75" s="2"/>
      <c r="BG75" s="2"/>
      <c r="BM75" s="61"/>
      <c r="BN75" s="17"/>
      <c r="BP75" s="24" t="s">
        <v>56</v>
      </c>
      <c r="BQ75" s="24"/>
      <c r="BR75" s="24"/>
      <c r="BS75" s="172">
        <f>CA35</f>
        <v>0</v>
      </c>
      <c r="BT75" s="172"/>
      <c r="BU75" s="172"/>
      <c r="BV75" s="172"/>
      <c r="BW75" s="28" t="s">
        <v>63</v>
      </c>
      <c r="BX75" s="8"/>
      <c r="BY75" s="8" t="s">
        <v>13</v>
      </c>
      <c r="BZ75" s="8"/>
      <c r="CA75" s="8" t="s">
        <v>33</v>
      </c>
      <c r="CB75" s="8"/>
      <c r="CC75" s="8"/>
      <c r="CD75" s="8"/>
      <c r="CE75" s="2"/>
      <c r="CF75" s="2"/>
      <c r="CG75" s="2" t="s">
        <v>15</v>
      </c>
      <c r="CH75" s="2"/>
      <c r="CI75" s="96" t="s">
        <v>31</v>
      </c>
      <c r="CJ75" s="96"/>
      <c r="CK75" s="96"/>
      <c r="CL75" s="96"/>
      <c r="CM75" s="96"/>
      <c r="CN75" s="96"/>
      <c r="CS75" s="2" t="s">
        <v>19</v>
      </c>
      <c r="CT75" s="2" t="s">
        <v>45</v>
      </c>
      <c r="CU75" s="2"/>
      <c r="CV75" s="2"/>
      <c r="CW75" s="2"/>
      <c r="CX75" s="2"/>
      <c r="CY75" s="2"/>
      <c r="CZ75" s="2"/>
      <c r="DA75" s="2"/>
      <c r="DB75" s="2"/>
      <c r="DC75" s="2"/>
      <c r="DD75" s="96" t="s">
        <v>46</v>
      </c>
      <c r="DE75" s="96"/>
      <c r="DF75" s="96"/>
      <c r="DG75" s="96"/>
      <c r="DH75" s="96"/>
      <c r="DI75" s="96"/>
      <c r="DJ75" s="96"/>
      <c r="DK75" s="96"/>
      <c r="DL75" s="2"/>
      <c r="DM75" s="2"/>
      <c r="DN75" s="2"/>
      <c r="DO75" s="2"/>
      <c r="DP75" s="2"/>
      <c r="DQ75" s="2"/>
      <c r="DR75" s="2"/>
      <c r="DS75" s="2"/>
      <c r="FC75" s="2"/>
      <c r="FD75" s="2"/>
    </row>
    <row r="76" spans="3:162">
      <c r="D76" s="97">
        <f>IF(U35&gt;=1500,1500,U35)</f>
        <v>0</v>
      </c>
      <c r="E76" s="97"/>
      <c r="F76" s="97"/>
      <c r="G76" s="97"/>
      <c r="H76" s="97"/>
      <c r="I76" s="97"/>
      <c r="J76" s="97" t="s">
        <v>12</v>
      </c>
      <c r="K76" s="97"/>
      <c r="L76" s="8"/>
      <c r="M76" s="8" t="s">
        <v>13</v>
      </c>
      <c r="N76" s="8"/>
      <c r="O76" s="97">
        <f>Y35</f>
        <v>0</v>
      </c>
      <c r="P76" s="97"/>
      <c r="Q76" s="97"/>
      <c r="R76" s="97"/>
      <c r="S76" s="2" t="s">
        <v>14</v>
      </c>
      <c r="T76" s="2"/>
      <c r="U76" s="2" t="s">
        <v>15</v>
      </c>
      <c r="V76" s="2"/>
      <c r="W76" s="96">
        <f>ROUND(D76*O76,0)</f>
        <v>0</v>
      </c>
      <c r="X76" s="96"/>
      <c r="Y76" s="96"/>
      <c r="Z76" s="96"/>
      <c r="AA76" s="96"/>
      <c r="AB76" s="2" t="s">
        <v>12</v>
      </c>
      <c r="AH76" s="96">
        <v>3000</v>
      </c>
      <c r="AI76" s="96"/>
      <c r="AJ76" s="96"/>
      <c r="AK76" s="96"/>
      <c r="AL76" s="96"/>
      <c r="AM76" s="2" t="s">
        <v>12</v>
      </c>
      <c r="AN76" s="2" t="s">
        <v>21</v>
      </c>
      <c r="AO76" s="2" t="s">
        <v>14</v>
      </c>
      <c r="AP76" s="2"/>
      <c r="AQ76" s="2" t="s">
        <v>13</v>
      </c>
      <c r="AR76" s="2"/>
      <c r="AS76" s="2"/>
      <c r="AT76" s="182">
        <f>IF(AX69&gt;=BG69,AX69-BG69,0)</f>
        <v>676</v>
      </c>
      <c r="AU76" s="182"/>
      <c r="AV76" s="182"/>
      <c r="AW76" s="182"/>
      <c r="AX76" s="2" t="s">
        <v>14</v>
      </c>
      <c r="AY76" s="2"/>
      <c r="AZ76" s="2" t="s">
        <v>15</v>
      </c>
      <c r="BA76" s="2"/>
      <c r="BB76" s="96">
        <f>AH76*AT76</f>
        <v>2028000</v>
      </c>
      <c r="BC76" s="96"/>
      <c r="BD76" s="96"/>
      <c r="BE76" s="96"/>
      <c r="BF76" s="96"/>
      <c r="BG76" s="2" t="s">
        <v>12</v>
      </c>
      <c r="BM76" s="61"/>
      <c r="BN76" s="17"/>
      <c r="BP76" s="97">
        <f>IF(CG35&gt;=1500,1500,CG35)</f>
        <v>0</v>
      </c>
      <c r="BQ76" s="97"/>
      <c r="BR76" s="97"/>
      <c r="BS76" s="97"/>
      <c r="BT76" s="97"/>
      <c r="BU76" s="97"/>
      <c r="BV76" s="97" t="s">
        <v>12</v>
      </c>
      <c r="BW76" s="97"/>
      <c r="BX76" s="8"/>
      <c r="BY76" s="8" t="s">
        <v>13</v>
      </c>
      <c r="BZ76" s="8"/>
      <c r="CA76" s="97">
        <f>CK35</f>
        <v>0</v>
      </c>
      <c r="CB76" s="97"/>
      <c r="CC76" s="97"/>
      <c r="CD76" s="97"/>
      <c r="CE76" s="2" t="s">
        <v>14</v>
      </c>
      <c r="CF76" s="2"/>
      <c r="CG76" s="2" t="s">
        <v>15</v>
      </c>
      <c r="CH76" s="2"/>
      <c r="CI76" s="96">
        <f>ROUND(BP76*CA76,0)</f>
        <v>0</v>
      </c>
      <c r="CJ76" s="96"/>
      <c r="CK76" s="96"/>
      <c r="CL76" s="96"/>
      <c r="CM76" s="96"/>
      <c r="CN76" s="2" t="s">
        <v>12</v>
      </c>
      <c r="CT76" s="96">
        <v>3000</v>
      </c>
      <c r="CU76" s="96"/>
      <c r="CV76" s="96"/>
      <c r="CW76" s="96"/>
      <c r="CX76" s="96"/>
      <c r="CY76" s="2" t="s">
        <v>12</v>
      </c>
      <c r="CZ76" s="2" t="s">
        <v>21</v>
      </c>
      <c r="DA76" s="2" t="s">
        <v>14</v>
      </c>
      <c r="DB76" s="2"/>
      <c r="DC76" s="2" t="s">
        <v>13</v>
      </c>
      <c r="DD76" s="2"/>
      <c r="DE76" s="2"/>
      <c r="DF76" s="182">
        <f>IF(DJ69&gt;=DS69,DJ69-DS69,0)</f>
        <v>212</v>
      </c>
      <c r="DG76" s="182"/>
      <c r="DH76" s="182"/>
      <c r="DI76" s="182"/>
      <c r="DJ76" s="2" t="s">
        <v>14</v>
      </c>
      <c r="DK76" s="2"/>
      <c r="DL76" s="2" t="s">
        <v>15</v>
      </c>
      <c r="DM76" s="2"/>
      <c r="DN76" s="96">
        <f>CT76*DF76</f>
        <v>636000</v>
      </c>
      <c r="DO76" s="96"/>
      <c r="DP76" s="96"/>
      <c r="DQ76" s="96"/>
      <c r="DR76" s="96"/>
      <c r="DS76" s="2" t="s">
        <v>12</v>
      </c>
      <c r="FC76" s="2"/>
      <c r="FD76" s="2"/>
    </row>
    <row r="77" spans="3:162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BM77" s="61"/>
      <c r="BN77" s="17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FC77" s="2"/>
      <c r="FD77" s="2"/>
    </row>
    <row r="78" spans="3:162" ht="19.5" thickBot="1">
      <c r="D78" s="24" t="s">
        <v>56</v>
      </c>
      <c r="E78" s="24"/>
      <c r="F78" s="24"/>
      <c r="G78" s="172">
        <f>O36</f>
        <v>0</v>
      </c>
      <c r="H78" s="172"/>
      <c r="I78" s="172"/>
      <c r="J78" s="172"/>
      <c r="K78" s="28" t="s">
        <v>63</v>
      </c>
      <c r="L78" s="8"/>
      <c r="M78" s="8" t="s">
        <v>13</v>
      </c>
      <c r="N78" s="8"/>
      <c r="O78" s="8" t="s">
        <v>33</v>
      </c>
      <c r="P78" s="8"/>
      <c r="Q78" s="8"/>
      <c r="R78" s="8"/>
      <c r="S78" s="2"/>
      <c r="T78" s="2"/>
      <c r="U78" s="2" t="s">
        <v>15</v>
      </c>
      <c r="V78" s="2"/>
      <c r="W78" s="96" t="s">
        <v>31</v>
      </c>
      <c r="X78" s="96"/>
      <c r="Y78" s="96"/>
      <c r="Z78" s="96"/>
      <c r="AA78" s="96"/>
      <c r="AB78" s="96"/>
      <c r="AG78" s="6" t="s">
        <v>25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183">
        <f>BB72+BB74+BB76</f>
        <v>7572000</v>
      </c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32" t="s">
        <v>12</v>
      </c>
      <c r="BH78" s="29"/>
      <c r="BM78" s="61"/>
      <c r="BN78" s="17"/>
      <c r="BP78" s="24" t="s">
        <v>56</v>
      </c>
      <c r="BQ78" s="24"/>
      <c r="BR78" s="24"/>
      <c r="BS78" s="172">
        <f>CA36</f>
        <v>44793</v>
      </c>
      <c r="BT78" s="172"/>
      <c r="BU78" s="172"/>
      <c r="BV78" s="172"/>
      <c r="BW78" s="28" t="s">
        <v>63</v>
      </c>
      <c r="BX78" s="8"/>
      <c r="BY78" s="8" t="s">
        <v>13</v>
      </c>
      <c r="BZ78" s="8"/>
      <c r="CA78" s="8" t="s">
        <v>33</v>
      </c>
      <c r="CB78" s="8"/>
      <c r="CC78" s="8"/>
      <c r="CD78" s="8"/>
      <c r="CE78" s="2"/>
      <c r="CF78" s="2"/>
      <c r="CG78" s="2" t="s">
        <v>15</v>
      </c>
      <c r="CH78" s="2"/>
      <c r="CI78" s="96" t="s">
        <v>31</v>
      </c>
      <c r="CJ78" s="96"/>
      <c r="CK78" s="96"/>
      <c r="CL78" s="96"/>
      <c r="CM78" s="96"/>
      <c r="CN78" s="96"/>
      <c r="CS78" s="6" t="s">
        <v>25</v>
      </c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183">
        <f>DN72+DN74+DN76</f>
        <v>2364000</v>
      </c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32" t="s">
        <v>12</v>
      </c>
      <c r="DT78" s="29"/>
      <c r="FC78" s="2"/>
      <c r="FD78" s="2"/>
    </row>
    <row r="79" spans="3:162">
      <c r="D79" s="97">
        <f>IF(U36&gt;=1500,1500,U36)</f>
        <v>0</v>
      </c>
      <c r="E79" s="97"/>
      <c r="F79" s="97"/>
      <c r="G79" s="97"/>
      <c r="H79" s="97"/>
      <c r="I79" s="97"/>
      <c r="J79" s="97" t="s">
        <v>12</v>
      </c>
      <c r="K79" s="97"/>
      <c r="L79" s="8"/>
      <c r="M79" s="8" t="s">
        <v>13</v>
      </c>
      <c r="N79" s="8"/>
      <c r="O79" s="97">
        <f>Y36</f>
        <v>0</v>
      </c>
      <c r="P79" s="97"/>
      <c r="Q79" s="97"/>
      <c r="R79" s="97"/>
      <c r="S79" s="2" t="s">
        <v>14</v>
      </c>
      <c r="T79" s="2"/>
      <c r="U79" s="2" t="s">
        <v>15</v>
      </c>
      <c r="V79" s="2"/>
      <c r="W79" s="96">
        <f>ROUND(D79*O79,0)</f>
        <v>0</v>
      </c>
      <c r="X79" s="96"/>
      <c r="Y79" s="96"/>
      <c r="Z79" s="96"/>
      <c r="AA79" s="96"/>
      <c r="AB79" s="2" t="s">
        <v>12</v>
      </c>
      <c r="AG79" s="2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49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1"/>
      <c r="BH79" s="29"/>
      <c r="BM79" s="61"/>
      <c r="BN79" s="17"/>
      <c r="BP79" s="97">
        <f>IF(CG36&gt;=1500,1500,CG36)</f>
        <v>1300</v>
      </c>
      <c r="BQ79" s="97"/>
      <c r="BR79" s="97"/>
      <c r="BS79" s="97"/>
      <c r="BT79" s="97"/>
      <c r="BU79" s="97"/>
      <c r="BV79" s="97" t="s">
        <v>12</v>
      </c>
      <c r="BW79" s="97"/>
      <c r="BX79" s="8"/>
      <c r="BY79" s="8" t="s">
        <v>13</v>
      </c>
      <c r="BZ79" s="8"/>
      <c r="CA79" s="97">
        <f>CK36</f>
        <v>150</v>
      </c>
      <c r="CB79" s="97"/>
      <c r="CC79" s="97"/>
      <c r="CD79" s="97"/>
      <c r="CE79" s="2" t="s">
        <v>14</v>
      </c>
      <c r="CF79" s="2"/>
      <c r="CG79" s="2" t="s">
        <v>15</v>
      </c>
      <c r="CH79" s="2"/>
      <c r="CI79" s="96">
        <f>ROUND(BP79*CA79,0)</f>
        <v>195000</v>
      </c>
      <c r="CJ79" s="96"/>
      <c r="CK79" s="96"/>
      <c r="CL79" s="96"/>
      <c r="CM79" s="96"/>
      <c r="CN79" s="2" t="s">
        <v>12</v>
      </c>
      <c r="CS79" s="20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49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1"/>
      <c r="DT79" s="52"/>
      <c r="DU79" s="24"/>
      <c r="FC79" s="2"/>
      <c r="FD79" s="2"/>
    </row>
    <row r="80" spans="3:162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BM80" s="59"/>
      <c r="BN80" s="17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FC80" s="2"/>
    </row>
    <row r="81" spans="3:122">
      <c r="D81" s="24" t="s">
        <v>56</v>
      </c>
      <c r="E81" s="24"/>
      <c r="F81" s="24"/>
      <c r="G81" s="172">
        <f>O37</f>
        <v>0</v>
      </c>
      <c r="H81" s="172"/>
      <c r="I81" s="172"/>
      <c r="J81" s="172"/>
      <c r="K81" s="28" t="s">
        <v>63</v>
      </c>
      <c r="L81" s="8"/>
      <c r="M81" s="8" t="s">
        <v>13</v>
      </c>
      <c r="N81" s="8"/>
      <c r="O81" s="8" t="s">
        <v>33</v>
      </c>
      <c r="P81" s="8"/>
      <c r="Q81" s="8"/>
      <c r="R81" s="8"/>
      <c r="S81" s="2"/>
      <c r="T81" s="2"/>
      <c r="U81" s="2" t="s">
        <v>15</v>
      </c>
      <c r="V81" s="2"/>
      <c r="W81" s="96" t="s">
        <v>31</v>
      </c>
      <c r="X81" s="96"/>
      <c r="Y81" s="96"/>
      <c r="Z81" s="96"/>
      <c r="AA81" s="96"/>
      <c r="AB81" s="96"/>
      <c r="AG81" s="11">
        <v>2</v>
      </c>
      <c r="AH81" s="12" t="s">
        <v>53</v>
      </c>
      <c r="AI81" s="12"/>
      <c r="AJ81" s="12"/>
      <c r="AK81" s="12"/>
      <c r="AL81" s="12"/>
      <c r="AM81" s="1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M81" s="59"/>
      <c r="BN81" s="17"/>
      <c r="BP81" s="24" t="s">
        <v>56</v>
      </c>
      <c r="BQ81" s="24"/>
      <c r="BR81" s="24"/>
      <c r="BS81" s="172">
        <f>CA37</f>
        <v>0</v>
      </c>
      <c r="BT81" s="172"/>
      <c r="BU81" s="172"/>
      <c r="BV81" s="172"/>
      <c r="BW81" s="28" t="s">
        <v>63</v>
      </c>
      <c r="BX81" s="8"/>
      <c r="BY81" s="8" t="s">
        <v>13</v>
      </c>
      <c r="BZ81" s="8"/>
      <c r="CA81" s="8" t="s">
        <v>33</v>
      </c>
      <c r="CB81" s="8"/>
      <c r="CC81" s="8"/>
      <c r="CD81" s="8"/>
      <c r="CE81" s="2"/>
      <c r="CF81" s="2"/>
      <c r="CG81" s="2" t="s">
        <v>15</v>
      </c>
      <c r="CH81" s="2"/>
      <c r="CI81" s="96" t="s">
        <v>31</v>
      </c>
      <c r="CJ81" s="96"/>
      <c r="CK81" s="96"/>
      <c r="CL81" s="96"/>
      <c r="CM81" s="96"/>
      <c r="CN81" s="96"/>
      <c r="CS81" s="11">
        <v>2</v>
      </c>
      <c r="CT81" s="12" t="s">
        <v>53</v>
      </c>
      <c r="CU81" s="12"/>
      <c r="CV81" s="12"/>
      <c r="CW81" s="12"/>
      <c r="CX81" s="12"/>
      <c r="CY81" s="1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</row>
    <row r="82" spans="3:122">
      <c r="D82" s="97">
        <f>IF(U37&gt;=1500,1500,U37)</f>
        <v>0</v>
      </c>
      <c r="E82" s="97"/>
      <c r="F82" s="97"/>
      <c r="G82" s="97"/>
      <c r="H82" s="97"/>
      <c r="I82" s="97"/>
      <c r="J82" s="97" t="s">
        <v>12</v>
      </c>
      <c r="K82" s="97"/>
      <c r="L82" s="8"/>
      <c r="M82" s="8" t="s">
        <v>13</v>
      </c>
      <c r="N82" s="8"/>
      <c r="O82" s="97">
        <f>Y37</f>
        <v>0</v>
      </c>
      <c r="P82" s="97"/>
      <c r="Q82" s="97"/>
      <c r="R82" s="97"/>
      <c r="S82" s="2" t="s">
        <v>14</v>
      </c>
      <c r="T82" s="2"/>
      <c r="U82" s="2" t="s">
        <v>15</v>
      </c>
      <c r="V82" s="2"/>
      <c r="W82" s="96">
        <f>ROUND(D82*O82,0)</f>
        <v>0</v>
      </c>
      <c r="X82" s="96"/>
      <c r="Y82" s="96"/>
      <c r="Z82" s="96"/>
      <c r="AA82" s="96"/>
      <c r="AB82" s="2" t="s">
        <v>12</v>
      </c>
      <c r="AH82" t="s">
        <v>56</v>
      </c>
      <c r="AK82" s="181">
        <f>O41</f>
        <v>44774</v>
      </c>
      <c r="AL82" s="181"/>
      <c r="AM82" s="181"/>
      <c r="AN82" s="181"/>
      <c r="AO82" s="25" t="s">
        <v>63</v>
      </c>
      <c r="AP82" s="2"/>
      <c r="AQ82" s="2" t="s">
        <v>13</v>
      </c>
      <c r="AR82" s="2"/>
      <c r="AS82" s="2" t="s">
        <v>33</v>
      </c>
      <c r="AT82" s="2"/>
      <c r="AU82" s="2"/>
      <c r="AV82" s="2"/>
      <c r="AW82" s="2"/>
      <c r="AX82" s="2"/>
      <c r="AY82" s="2" t="s">
        <v>15</v>
      </c>
      <c r="AZ82" s="2"/>
      <c r="BA82" s="96" t="s">
        <v>30</v>
      </c>
      <c r="BB82" s="96"/>
      <c r="BC82" s="96"/>
      <c r="BD82" s="96"/>
      <c r="BE82" s="96"/>
      <c r="BF82" s="96"/>
      <c r="BM82" s="59"/>
      <c r="BN82" s="17"/>
      <c r="BP82" s="97">
        <f>IF(CG37&gt;=1500,1500,CG37)</f>
        <v>0</v>
      </c>
      <c r="BQ82" s="97"/>
      <c r="BR82" s="97"/>
      <c r="BS82" s="97"/>
      <c r="BT82" s="97"/>
      <c r="BU82" s="97"/>
      <c r="BV82" s="97" t="s">
        <v>12</v>
      </c>
      <c r="BW82" s="97"/>
      <c r="BX82" s="8"/>
      <c r="BY82" s="8" t="s">
        <v>13</v>
      </c>
      <c r="BZ82" s="8"/>
      <c r="CA82" s="97">
        <f>CK37</f>
        <v>0</v>
      </c>
      <c r="CB82" s="97"/>
      <c r="CC82" s="97"/>
      <c r="CD82" s="97"/>
      <c r="CE82" s="2" t="s">
        <v>14</v>
      </c>
      <c r="CF82" s="2"/>
      <c r="CG82" s="2" t="s">
        <v>15</v>
      </c>
      <c r="CH82" s="2"/>
      <c r="CI82" s="96">
        <f>ROUND(BP82*CA82,0)</f>
        <v>0</v>
      </c>
      <c r="CJ82" s="96"/>
      <c r="CK82" s="96"/>
      <c r="CL82" s="96"/>
      <c r="CM82" s="96"/>
      <c r="CN82" s="2" t="s">
        <v>12</v>
      </c>
      <c r="CT82" t="s">
        <v>56</v>
      </c>
      <c r="CW82" s="181">
        <f>CA41</f>
        <v>44774</v>
      </c>
      <c r="CX82" s="181"/>
      <c r="CY82" s="181"/>
      <c r="CZ82" s="181"/>
      <c r="DA82" s="25" t="s">
        <v>63</v>
      </c>
      <c r="DB82" s="2"/>
      <c r="DC82" s="2" t="s">
        <v>13</v>
      </c>
      <c r="DD82" s="2"/>
      <c r="DE82" s="2" t="s">
        <v>33</v>
      </c>
      <c r="DF82" s="2"/>
      <c r="DG82" s="2"/>
      <c r="DH82" s="2"/>
      <c r="DI82" s="2"/>
      <c r="DJ82" s="2"/>
      <c r="DK82" s="2" t="s">
        <v>15</v>
      </c>
      <c r="DL82" s="2"/>
      <c r="DM82" s="96" t="s">
        <v>30</v>
      </c>
      <c r="DN82" s="96"/>
      <c r="DO82" s="96"/>
      <c r="DP82" s="96"/>
      <c r="DQ82" s="96"/>
      <c r="DR82" s="96"/>
    </row>
    <row r="83" spans="3:122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AH83" s="97">
        <f>U41</f>
        <v>5000</v>
      </c>
      <c r="AI83" s="97"/>
      <c r="AJ83" s="97"/>
      <c r="AK83" s="97"/>
      <c r="AL83" s="97"/>
      <c r="AM83" s="97"/>
      <c r="AN83" s="97" t="s">
        <v>12</v>
      </c>
      <c r="AO83" s="97"/>
      <c r="AP83" s="8"/>
      <c r="AQ83" s="8" t="s">
        <v>13</v>
      </c>
      <c r="AR83" s="8"/>
      <c r="AS83" s="97">
        <f>Y41</f>
        <v>400</v>
      </c>
      <c r="AT83" s="97"/>
      <c r="AU83" s="97"/>
      <c r="AV83" s="97"/>
      <c r="AW83" s="2" t="s">
        <v>14</v>
      </c>
      <c r="AX83" s="2"/>
      <c r="AY83" s="2" t="s">
        <v>15</v>
      </c>
      <c r="AZ83" s="2"/>
      <c r="BA83" s="96">
        <f>ROUND(AH83*AS83,0)</f>
        <v>2000000</v>
      </c>
      <c r="BB83" s="96"/>
      <c r="BC83" s="96"/>
      <c r="BD83" s="96"/>
      <c r="BE83" s="96"/>
      <c r="BF83" s="2" t="s">
        <v>12</v>
      </c>
      <c r="BM83" s="59"/>
      <c r="BN83" s="17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T83" s="97">
        <f>CG41</f>
        <v>5000</v>
      </c>
      <c r="CU83" s="97"/>
      <c r="CV83" s="97"/>
      <c r="CW83" s="97"/>
      <c r="CX83" s="97"/>
      <c r="CY83" s="97"/>
      <c r="CZ83" s="97" t="s">
        <v>12</v>
      </c>
      <c r="DA83" s="97"/>
      <c r="DB83" s="8"/>
      <c r="DC83" s="8" t="s">
        <v>13</v>
      </c>
      <c r="DD83" s="8"/>
      <c r="DE83" s="97">
        <f>CK41</f>
        <v>100</v>
      </c>
      <c r="DF83" s="97"/>
      <c r="DG83" s="97"/>
      <c r="DH83" s="97"/>
      <c r="DI83" s="2" t="s">
        <v>14</v>
      </c>
      <c r="DJ83" s="2"/>
      <c r="DK83" s="2" t="s">
        <v>15</v>
      </c>
      <c r="DL83" s="2"/>
      <c r="DM83" s="96">
        <f>ROUND(CT83*DE83,0)</f>
        <v>500000</v>
      </c>
      <c r="DN83" s="96"/>
      <c r="DO83" s="96"/>
      <c r="DP83" s="96"/>
      <c r="DQ83" s="96"/>
      <c r="DR83" s="2" t="s">
        <v>12</v>
      </c>
    </row>
    <row r="84" spans="3:122">
      <c r="D84" s="24" t="s">
        <v>56</v>
      </c>
      <c r="E84" s="24"/>
      <c r="F84" s="24"/>
      <c r="G84" s="172">
        <f>O38</f>
        <v>0</v>
      </c>
      <c r="H84" s="172"/>
      <c r="I84" s="172"/>
      <c r="J84" s="172"/>
      <c r="K84" s="28" t="s">
        <v>63</v>
      </c>
      <c r="L84" s="8"/>
      <c r="M84" s="8" t="s">
        <v>13</v>
      </c>
      <c r="N84" s="8"/>
      <c r="O84" s="8" t="s">
        <v>33</v>
      </c>
      <c r="P84" s="8"/>
      <c r="Q84" s="8"/>
      <c r="R84" s="8"/>
      <c r="S84" s="2"/>
      <c r="T84" s="2"/>
      <c r="U84" s="2" t="s">
        <v>15</v>
      </c>
      <c r="V84" s="2"/>
      <c r="W84" s="96" t="s">
        <v>31</v>
      </c>
      <c r="X84" s="96"/>
      <c r="Y84" s="96"/>
      <c r="Z84" s="96"/>
      <c r="AA84" s="96"/>
      <c r="AB84" s="96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2"/>
      <c r="AX84" s="2"/>
      <c r="AY84" s="2"/>
      <c r="AZ84" s="2"/>
      <c r="BA84" s="2"/>
      <c r="BB84" s="2"/>
      <c r="BC84" s="2"/>
      <c r="BD84" s="2"/>
      <c r="BE84" s="2"/>
      <c r="BF84" s="2"/>
      <c r="BM84" s="59"/>
      <c r="BN84" s="17"/>
      <c r="BP84" s="24" t="s">
        <v>56</v>
      </c>
      <c r="BQ84" s="24"/>
      <c r="BR84" s="24"/>
      <c r="BS84" s="172">
        <f>CA38</f>
        <v>0</v>
      </c>
      <c r="BT84" s="172"/>
      <c r="BU84" s="172"/>
      <c r="BV84" s="172"/>
      <c r="BW84" s="28" t="s">
        <v>63</v>
      </c>
      <c r="BX84" s="8"/>
      <c r="BY84" s="8" t="s">
        <v>13</v>
      </c>
      <c r="BZ84" s="8"/>
      <c r="CA84" s="8" t="s">
        <v>33</v>
      </c>
      <c r="CB84" s="8"/>
      <c r="CC84" s="8"/>
      <c r="CD84" s="8"/>
      <c r="CE84" s="2"/>
      <c r="CF84" s="2"/>
      <c r="CG84" s="2" t="s">
        <v>15</v>
      </c>
      <c r="CH84" s="2"/>
      <c r="CI84" s="96" t="s">
        <v>31</v>
      </c>
      <c r="CJ84" s="96"/>
      <c r="CK84" s="96"/>
      <c r="CL84" s="96"/>
      <c r="CM84" s="96"/>
      <c r="CN84" s="96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2"/>
      <c r="DJ84" s="2"/>
      <c r="DK84" s="2"/>
      <c r="DL84" s="2"/>
      <c r="DM84" s="2"/>
      <c r="DN84" s="2"/>
      <c r="DO84" s="2"/>
      <c r="DP84" s="2"/>
      <c r="DQ84" s="2"/>
      <c r="DR84" s="2"/>
    </row>
    <row r="85" spans="3:122">
      <c r="D85" s="97">
        <f>IF(U38&gt;=1500,1500,U38)</f>
        <v>0</v>
      </c>
      <c r="E85" s="97"/>
      <c r="F85" s="97"/>
      <c r="G85" s="97"/>
      <c r="H85" s="97"/>
      <c r="I85" s="97"/>
      <c r="J85" s="97" t="s">
        <v>12</v>
      </c>
      <c r="K85" s="97"/>
      <c r="L85" s="8"/>
      <c r="M85" s="8" t="s">
        <v>13</v>
      </c>
      <c r="N85" s="8"/>
      <c r="O85" s="97">
        <f>Y38</f>
        <v>0</v>
      </c>
      <c r="P85" s="97"/>
      <c r="Q85" s="97"/>
      <c r="R85" s="97"/>
      <c r="S85" s="2" t="s">
        <v>14</v>
      </c>
      <c r="T85" s="2"/>
      <c r="U85" s="2" t="s">
        <v>15</v>
      </c>
      <c r="V85" s="2"/>
      <c r="W85" s="96">
        <f>ROUND(D85*O85,0)</f>
        <v>0</v>
      </c>
      <c r="X85" s="96"/>
      <c r="Y85" s="96"/>
      <c r="Z85" s="96"/>
      <c r="AA85" s="96"/>
      <c r="AB85" s="2" t="s">
        <v>12</v>
      </c>
      <c r="AH85" s="24" t="s">
        <v>56</v>
      </c>
      <c r="AI85" s="24"/>
      <c r="AJ85" s="24"/>
      <c r="AK85" s="172">
        <f>O42</f>
        <v>44786</v>
      </c>
      <c r="AL85" s="172"/>
      <c r="AM85" s="172"/>
      <c r="AN85" s="172"/>
      <c r="AO85" s="28" t="s">
        <v>63</v>
      </c>
      <c r="AP85" s="8"/>
      <c r="AQ85" s="8" t="s">
        <v>13</v>
      </c>
      <c r="AR85" s="8"/>
      <c r="AS85" s="8" t="s">
        <v>33</v>
      </c>
      <c r="AT85" s="8"/>
      <c r="AU85" s="8"/>
      <c r="AV85" s="8"/>
      <c r="AW85" s="2"/>
      <c r="AX85" s="2"/>
      <c r="AY85" s="2" t="s">
        <v>15</v>
      </c>
      <c r="AZ85" s="2"/>
      <c r="BA85" s="96" t="s">
        <v>31</v>
      </c>
      <c r="BB85" s="96"/>
      <c r="BC85" s="96"/>
      <c r="BD85" s="96"/>
      <c r="BE85" s="96"/>
      <c r="BF85" s="96"/>
      <c r="BM85" s="59"/>
      <c r="BN85" s="17"/>
      <c r="BP85" s="97">
        <f>IF(CG38&gt;=1500,1500,CG38)</f>
        <v>0</v>
      </c>
      <c r="BQ85" s="97"/>
      <c r="BR85" s="97"/>
      <c r="BS85" s="97"/>
      <c r="BT85" s="97"/>
      <c r="BU85" s="97"/>
      <c r="BV85" s="97" t="s">
        <v>12</v>
      </c>
      <c r="BW85" s="97"/>
      <c r="BX85" s="8"/>
      <c r="BY85" s="8" t="s">
        <v>13</v>
      </c>
      <c r="BZ85" s="8"/>
      <c r="CA85" s="97">
        <f>CK38</f>
        <v>0</v>
      </c>
      <c r="CB85" s="97"/>
      <c r="CC85" s="97"/>
      <c r="CD85" s="97"/>
      <c r="CE85" s="2" t="s">
        <v>14</v>
      </c>
      <c r="CF85" s="2"/>
      <c r="CG85" s="2" t="s">
        <v>15</v>
      </c>
      <c r="CH85" s="2"/>
      <c r="CI85" s="96">
        <f>ROUND(BP85*CA85,0)</f>
        <v>0</v>
      </c>
      <c r="CJ85" s="96"/>
      <c r="CK85" s="96"/>
      <c r="CL85" s="96"/>
      <c r="CM85" s="96"/>
      <c r="CN85" s="2" t="s">
        <v>12</v>
      </c>
      <c r="CT85" s="24" t="s">
        <v>56</v>
      </c>
      <c r="CU85" s="24"/>
      <c r="CV85" s="24"/>
      <c r="CW85" s="172">
        <f>CA42</f>
        <v>44786</v>
      </c>
      <c r="CX85" s="172"/>
      <c r="CY85" s="172"/>
      <c r="CZ85" s="172"/>
      <c r="DA85" s="28" t="s">
        <v>63</v>
      </c>
      <c r="DB85" s="8"/>
      <c r="DC85" s="8" t="s">
        <v>13</v>
      </c>
      <c r="DD85" s="8"/>
      <c r="DE85" s="8" t="s">
        <v>33</v>
      </c>
      <c r="DF85" s="8"/>
      <c r="DG85" s="8"/>
      <c r="DH85" s="8"/>
      <c r="DI85" s="2"/>
      <c r="DJ85" s="2"/>
      <c r="DK85" s="2" t="s">
        <v>15</v>
      </c>
      <c r="DL85" s="2"/>
      <c r="DM85" s="96" t="s">
        <v>31</v>
      </c>
      <c r="DN85" s="96"/>
      <c r="DO85" s="96"/>
      <c r="DP85" s="96"/>
      <c r="DQ85" s="96"/>
      <c r="DR85" s="96"/>
    </row>
    <row r="86" spans="3:122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AH86" s="97">
        <f>U42</f>
        <v>7000</v>
      </c>
      <c r="AI86" s="97"/>
      <c r="AJ86" s="97"/>
      <c r="AK86" s="97"/>
      <c r="AL86" s="97"/>
      <c r="AM86" s="97"/>
      <c r="AN86" s="97" t="s">
        <v>12</v>
      </c>
      <c r="AO86" s="97"/>
      <c r="AP86" s="8"/>
      <c r="AQ86" s="8" t="s">
        <v>13</v>
      </c>
      <c r="AR86" s="8"/>
      <c r="AS86" s="97">
        <f>Y42</f>
        <v>300</v>
      </c>
      <c r="AT86" s="97"/>
      <c r="AU86" s="97"/>
      <c r="AV86" s="97"/>
      <c r="AW86" s="2" t="s">
        <v>14</v>
      </c>
      <c r="AX86" s="2"/>
      <c r="AY86" s="2" t="s">
        <v>15</v>
      </c>
      <c r="AZ86" s="2"/>
      <c r="BA86" s="96">
        <f>ROUND(AH86*AS86,0)</f>
        <v>2100000</v>
      </c>
      <c r="BB86" s="96"/>
      <c r="BC86" s="96"/>
      <c r="BD86" s="96"/>
      <c r="BE86" s="96"/>
      <c r="BF86" s="2" t="s">
        <v>12</v>
      </c>
      <c r="BM86" s="59"/>
      <c r="BN86" s="17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T86" s="97">
        <f>CG42</f>
        <v>7000</v>
      </c>
      <c r="CU86" s="97"/>
      <c r="CV86" s="97"/>
      <c r="CW86" s="97"/>
      <c r="CX86" s="97"/>
      <c r="CY86" s="97"/>
      <c r="CZ86" s="97" t="s">
        <v>12</v>
      </c>
      <c r="DA86" s="97"/>
      <c r="DB86" s="8"/>
      <c r="DC86" s="8" t="s">
        <v>13</v>
      </c>
      <c r="DD86" s="8"/>
      <c r="DE86" s="97">
        <f>CK42</f>
        <v>400</v>
      </c>
      <c r="DF86" s="97"/>
      <c r="DG86" s="97"/>
      <c r="DH86" s="97"/>
      <c r="DI86" s="2" t="s">
        <v>14</v>
      </c>
      <c r="DJ86" s="2"/>
      <c r="DK86" s="2" t="s">
        <v>15</v>
      </c>
      <c r="DL86" s="2"/>
      <c r="DM86" s="96">
        <f>ROUND(CT86*DE86,0)</f>
        <v>2800000</v>
      </c>
      <c r="DN86" s="96"/>
      <c r="DO86" s="96"/>
      <c r="DP86" s="96"/>
      <c r="DQ86" s="96"/>
      <c r="DR86" s="2" t="s">
        <v>12</v>
      </c>
    </row>
    <row r="87" spans="3:122">
      <c r="D87" s="24" t="s">
        <v>56</v>
      </c>
      <c r="E87" s="24"/>
      <c r="F87" s="24"/>
      <c r="G87" s="172">
        <f>O39</f>
        <v>0</v>
      </c>
      <c r="H87" s="172"/>
      <c r="I87" s="172"/>
      <c r="J87" s="172"/>
      <c r="K87" s="28" t="s">
        <v>63</v>
      </c>
      <c r="L87" s="8"/>
      <c r="M87" s="8" t="s">
        <v>13</v>
      </c>
      <c r="N87" s="8"/>
      <c r="O87" s="8" t="s">
        <v>33</v>
      </c>
      <c r="P87" s="8"/>
      <c r="Q87" s="8"/>
      <c r="R87" s="8"/>
      <c r="S87" s="2"/>
      <c r="T87" s="2"/>
      <c r="U87" s="2" t="s">
        <v>15</v>
      </c>
      <c r="V87" s="2"/>
      <c r="W87" s="96" t="s">
        <v>31</v>
      </c>
      <c r="X87" s="96"/>
      <c r="Y87" s="96"/>
      <c r="Z87" s="96"/>
      <c r="AA87" s="96"/>
      <c r="AB87" s="96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2"/>
      <c r="AX87" s="2"/>
      <c r="AY87" s="2"/>
      <c r="AZ87" s="2"/>
      <c r="BA87" s="2"/>
      <c r="BB87" s="2"/>
      <c r="BC87" s="2"/>
      <c r="BD87" s="2"/>
      <c r="BE87" s="2"/>
      <c r="BF87" s="2"/>
      <c r="BM87" s="59"/>
      <c r="BN87" s="17"/>
      <c r="BP87" s="24" t="s">
        <v>56</v>
      </c>
      <c r="BQ87" s="24"/>
      <c r="BR87" s="24"/>
      <c r="BS87" s="172">
        <f>CA39</f>
        <v>0</v>
      </c>
      <c r="BT87" s="172"/>
      <c r="BU87" s="172"/>
      <c r="BV87" s="172"/>
      <c r="BW87" s="28" t="s">
        <v>63</v>
      </c>
      <c r="BX87" s="8"/>
      <c r="BY87" s="8" t="s">
        <v>13</v>
      </c>
      <c r="BZ87" s="8"/>
      <c r="CA87" s="8" t="s">
        <v>33</v>
      </c>
      <c r="CB87" s="8"/>
      <c r="CC87" s="8"/>
      <c r="CD87" s="8"/>
      <c r="CE87" s="2"/>
      <c r="CF87" s="2"/>
      <c r="CG87" s="2" t="s">
        <v>15</v>
      </c>
      <c r="CH87" s="2"/>
      <c r="CI87" s="96" t="s">
        <v>31</v>
      </c>
      <c r="CJ87" s="96"/>
      <c r="CK87" s="96"/>
      <c r="CL87" s="96"/>
      <c r="CM87" s="96"/>
      <c r="CN87" s="96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2"/>
      <c r="DJ87" s="2"/>
      <c r="DK87" s="2"/>
      <c r="DL87" s="2"/>
      <c r="DM87" s="2"/>
      <c r="DN87" s="2"/>
      <c r="DO87" s="2"/>
      <c r="DP87" s="2"/>
      <c r="DQ87" s="2"/>
      <c r="DR87" s="2"/>
    </row>
    <row r="88" spans="3:122">
      <c r="D88" s="97">
        <f>IF(U39&gt;=1500,1500,U39)</f>
        <v>0</v>
      </c>
      <c r="E88" s="97"/>
      <c r="F88" s="97"/>
      <c r="G88" s="97"/>
      <c r="H88" s="97"/>
      <c r="I88" s="97"/>
      <c r="J88" s="97" t="s">
        <v>12</v>
      </c>
      <c r="K88" s="97"/>
      <c r="L88" s="8"/>
      <c r="M88" s="8" t="s">
        <v>13</v>
      </c>
      <c r="N88" s="8"/>
      <c r="O88" s="97">
        <f>Y39</f>
        <v>0</v>
      </c>
      <c r="P88" s="97"/>
      <c r="Q88" s="97"/>
      <c r="R88" s="97"/>
      <c r="S88" s="2" t="s">
        <v>14</v>
      </c>
      <c r="T88" s="2"/>
      <c r="U88" s="2" t="s">
        <v>15</v>
      </c>
      <c r="V88" s="2"/>
      <c r="W88" s="96">
        <f>ROUND(D88*O88,0)</f>
        <v>0</v>
      </c>
      <c r="X88" s="96"/>
      <c r="Y88" s="96"/>
      <c r="Z88" s="96"/>
      <c r="AA88" s="96"/>
      <c r="AB88" s="2" t="s">
        <v>12</v>
      </c>
      <c r="AH88" s="24" t="s">
        <v>56</v>
      </c>
      <c r="AI88" s="24"/>
      <c r="AJ88" s="24"/>
      <c r="AK88" s="172">
        <f>O43</f>
        <v>44792</v>
      </c>
      <c r="AL88" s="172"/>
      <c r="AM88" s="172"/>
      <c r="AN88" s="172"/>
      <c r="AO88" s="28" t="s">
        <v>63</v>
      </c>
      <c r="AP88" s="8"/>
      <c r="AQ88" s="8" t="s">
        <v>13</v>
      </c>
      <c r="AR88" s="8"/>
      <c r="AS88" s="8" t="s">
        <v>33</v>
      </c>
      <c r="AT88" s="8"/>
      <c r="AU88" s="8"/>
      <c r="AV88" s="8"/>
      <c r="AW88" s="2"/>
      <c r="AX88" s="2"/>
      <c r="AY88" s="2" t="s">
        <v>15</v>
      </c>
      <c r="AZ88" s="2"/>
      <c r="BA88" s="96" t="s">
        <v>31</v>
      </c>
      <c r="BB88" s="96"/>
      <c r="BC88" s="96"/>
      <c r="BD88" s="96"/>
      <c r="BE88" s="96"/>
      <c r="BF88" s="96"/>
      <c r="BM88" s="59"/>
      <c r="BN88" s="17"/>
      <c r="BP88" s="97">
        <f>IF(CG39&gt;=1500,1500,CG39)</f>
        <v>0</v>
      </c>
      <c r="BQ88" s="97"/>
      <c r="BR88" s="97"/>
      <c r="BS88" s="97"/>
      <c r="BT88" s="97"/>
      <c r="BU88" s="97"/>
      <c r="BV88" s="97" t="s">
        <v>12</v>
      </c>
      <c r="BW88" s="97"/>
      <c r="BX88" s="8"/>
      <c r="BY88" s="8" t="s">
        <v>13</v>
      </c>
      <c r="BZ88" s="8"/>
      <c r="CA88" s="97">
        <f>CK39</f>
        <v>0</v>
      </c>
      <c r="CB88" s="97"/>
      <c r="CC88" s="97"/>
      <c r="CD88" s="97"/>
      <c r="CE88" s="2" t="s">
        <v>14</v>
      </c>
      <c r="CF88" s="2"/>
      <c r="CG88" s="2" t="s">
        <v>15</v>
      </c>
      <c r="CH88" s="2"/>
      <c r="CI88" s="96">
        <f>ROUND(BP88*CA88,0)</f>
        <v>0</v>
      </c>
      <c r="CJ88" s="96"/>
      <c r="CK88" s="96"/>
      <c r="CL88" s="96"/>
      <c r="CM88" s="96"/>
      <c r="CN88" s="2" t="s">
        <v>12</v>
      </c>
      <c r="CT88" s="24" t="s">
        <v>56</v>
      </c>
      <c r="CU88" s="24"/>
      <c r="CV88" s="24"/>
      <c r="CW88" s="172">
        <f>CA43</f>
        <v>0</v>
      </c>
      <c r="CX88" s="172"/>
      <c r="CY88" s="172"/>
      <c r="CZ88" s="172"/>
      <c r="DA88" s="28" t="s">
        <v>63</v>
      </c>
      <c r="DB88" s="8"/>
      <c r="DC88" s="8" t="s">
        <v>13</v>
      </c>
      <c r="DD88" s="8"/>
      <c r="DE88" s="8" t="s">
        <v>33</v>
      </c>
      <c r="DF88" s="8"/>
      <c r="DG88" s="8"/>
      <c r="DH88" s="8"/>
      <c r="DI88" s="2"/>
      <c r="DJ88" s="2"/>
      <c r="DK88" s="2" t="s">
        <v>15</v>
      </c>
      <c r="DL88" s="2"/>
      <c r="DM88" s="96" t="s">
        <v>31</v>
      </c>
      <c r="DN88" s="96"/>
      <c r="DO88" s="96"/>
      <c r="DP88" s="96"/>
      <c r="DQ88" s="96"/>
      <c r="DR88" s="96"/>
    </row>
    <row r="89" spans="3:122">
      <c r="AH89" s="97">
        <f>U43</f>
        <v>8000</v>
      </c>
      <c r="AI89" s="97"/>
      <c r="AJ89" s="97"/>
      <c r="AK89" s="97"/>
      <c r="AL89" s="97"/>
      <c r="AM89" s="97"/>
      <c r="AN89" s="97" t="s">
        <v>12</v>
      </c>
      <c r="AO89" s="97"/>
      <c r="AP89" s="8"/>
      <c r="AQ89" s="8" t="s">
        <v>13</v>
      </c>
      <c r="AR89" s="8"/>
      <c r="AS89" s="97">
        <f>Y43</f>
        <v>100</v>
      </c>
      <c r="AT89" s="97"/>
      <c r="AU89" s="97"/>
      <c r="AV89" s="97"/>
      <c r="AW89" s="2" t="s">
        <v>14</v>
      </c>
      <c r="AX89" s="2"/>
      <c r="AY89" s="2" t="s">
        <v>15</v>
      </c>
      <c r="AZ89" s="2"/>
      <c r="BA89" s="96">
        <f>ROUND(AH89*AS89,0)</f>
        <v>800000</v>
      </c>
      <c r="BB89" s="96"/>
      <c r="BC89" s="96"/>
      <c r="BD89" s="96"/>
      <c r="BE89" s="96"/>
      <c r="BF89" s="2" t="s">
        <v>12</v>
      </c>
      <c r="BM89" s="59"/>
      <c r="BN89" s="17"/>
      <c r="CT89" s="97">
        <f>CG43</f>
        <v>0</v>
      </c>
      <c r="CU89" s="97"/>
      <c r="CV89" s="97"/>
      <c r="CW89" s="97"/>
      <c r="CX89" s="97"/>
      <c r="CY89" s="97"/>
      <c r="CZ89" s="97" t="s">
        <v>12</v>
      </c>
      <c r="DA89" s="97"/>
      <c r="DB89" s="8"/>
      <c r="DC89" s="8" t="s">
        <v>13</v>
      </c>
      <c r="DD89" s="8"/>
      <c r="DE89" s="97">
        <f>CK43</f>
        <v>0</v>
      </c>
      <c r="DF89" s="97"/>
      <c r="DG89" s="97"/>
      <c r="DH89" s="97"/>
      <c r="DI89" s="2" t="s">
        <v>14</v>
      </c>
      <c r="DJ89" s="2"/>
      <c r="DK89" s="2" t="s">
        <v>15</v>
      </c>
      <c r="DL89" s="2"/>
      <c r="DM89" s="96">
        <f>ROUND(CT89*DE89,0)</f>
        <v>0</v>
      </c>
      <c r="DN89" s="96"/>
      <c r="DO89" s="96"/>
      <c r="DP89" s="96"/>
      <c r="DQ89" s="96"/>
      <c r="DR89" s="2" t="s">
        <v>12</v>
      </c>
    </row>
    <row r="90" spans="3:122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2"/>
      <c r="AX90" s="2"/>
      <c r="AY90" s="2"/>
      <c r="AZ90" s="2"/>
      <c r="BA90" s="2"/>
      <c r="BB90" s="2"/>
      <c r="BC90" s="2"/>
      <c r="BD90" s="2"/>
      <c r="BE90" s="2"/>
      <c r="BF90" s="2"/>
      <c r="BM90" s="59"/>
      <c r="BN90" s="17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2"/>
      <c r="DJ90" s="2"/>
      <c r="DK90" s="2"/>
      <c r="DL90" s="2"/>
      <c r="DM90" s="2"/>
      <c r="DN90" s="2"/>
      <c r="DO90" s="2"/>
      <c r="DP90" s="2"/>
      <c r="DQ90" s="2"/>
      <c r="DR90" s="2"/>
    </row>
    <row r="91" spans="3:122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H91" s="24" t="s">
        <v>56</v>
      </c>
      <c r="AI91" s="24"/>
      <c r="AJ91" s="24"/>
      <c r="AK91" s="172">
        <f>O44</f>
        <v>0</v>
      </c>
      <c r="AL91" s="172"/>
      <c r="AM91" s="172"/>
      <c r="AN91" s="172"/>
      <c r="AO91" s="28" t="s">
        <v>63</v>
      </c>
      <c r="AP91" s="8"/>
      <c r="AQ91" s="8" t="s">
        <v>13</v>
      </c>
      <c r="AR91" s="8"/>
      <c r="AS91" s="8" t="s">
        <v>33</v>
      </c>
      <c r="AT91" s="8"/>
      <c r="AU91" s="8"/>
      <c r="AV91" s="8"/>
      <c r="AW91" s="2"/>
      <c r="AX91" s="2"/>
      <c r="AY91" s="2" t="s">
        <v>15</v>
      </c>
      <c r="AZ91" s="2"/>
      <c r="BA91" s="96" t="s">
        <v>31</v>
      </c>
      <c r="BB91" s="96"/>
      <c r="BC91" s="96"/>
      <c r="BD91" s="96"/>
      <c r="BE91" s="96"/>
      <c r="BF91" s="96"/>
      <c r="BM91" s="59"/>
      <c r="BN91" s="17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T91" s="24" t="s">
        <v>56</v>
      </c>
      <c r="CU91" s="24"/>
      <c r="CV91" s="24"/>
      <c r="CW91" s="172">
        <f>CA44</f>
        <v>0</v>
      </c>
      <c r="CX91" s="172"/>
      <c r="CY91" s="172"/>
      <c r="CZ91" s="172"/>
      <c r="DA91" s="28" t="s">
        <v>63</v>
      </c>
      <c r="DB91" s="8"/>
      <c r="DC91" s="8" t="s">
        <v>13</v>
      </c>
      <c r="DD91" s="8"/>
      <c r="DE91" s="8" t="s">
        <v>33</v>
      </c>
      <c r="DF91" s="8"/>
      <c r="DG91" s="8"/>
      <c r="DH91" s="8"/>
      <c r="DI91" s="2"/>
      <c r="DJ91" s="2"/>
      <c r="DK91" s="2" t="s">
        <v>15</v>
      </c>
      <c r="DL91" s="2"/>
      <c r="DM91" s="96" t="s">
        <v>31</v>
      </c>
      <c r="DN91" s="96"/>
      <c r="DO91" s="96"/>
      <c r="DP91" s="96"/>
      <c r="DQ91" s="96"/>
      <c r="DR91" s="96"/>
    </row>
    <row r="92" spans="3:122" ht="19.5" thickBot="1">
      <c r="D92" s="173" t="s">
        <v>26</v>
      </c>
      <c r="E92" s="173"/>
      <c r="F92" s="173"/>
      <c r="G92" s="173"/>
      <c r="H92" s="173"/>
      <c r="I92" s="6"/>
      <c r="J92" s="6"/>
      <c r="K92" s="174">
        <f>W67+W70+W73+W76+W79+W82+W85+W88</f>
        <v>2340000</v>
      </c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6" t="s">
        <v>12</v>
      </c>
      <c r="AH92" s="97">
        <f>U44</f>
        <v>0</v>
      </c>
      <c r="AI92" s="97"/>
      <c r="AJ92" s="97"/>
      <c r="AK92" s="97"/>
      <c r="AL92" s="97"/>
      <c r="AM92" s="97"/>
      <c r="AN92" s="97" t="s">
        <v>12</v>
      </c>
      <c r="AO92" s="97"/>
      <c r="AP92" s="8"/>
      <c r="AQ92" s="8" t="s">
        <v>13</v>
      </c>
      <c r="AR92" s="8"/>
      <c r="AS92" s="97">
        <f>Y44</f>
        <v>0</v>
      </c>
      <c r="AT92" s="97"/>
      <c r="AU92" s="97"/>
      <c r="AV92" s="97"/>
      <c r="AW92" s="2" t="s">
        <v>14</v>
      </c>
      <c r="AX92" s="2"/>
      <c r="AY92" s="2" t="s">
        <v>15</v>
      </c>
      <c r="AZ92" s="2"/>
      <c r="BA92" s="96">
        <f>ROUND(AH92*AS92,0)</f>
        <v>0</v>
      </c>
      <c r="BB92" s="96"/>
      <c r="BC92" s="96"/>
      <c r="BD92" s="96"/>
      <c r="BE92" s="96"/>
      <c r="BF92" s="2" t="s">
        <v>12</v>
      </c>
      <c r="BM92" s="59"/>
      <c r="BN92" s="17"/>
      <c r="BP92" s="173" t="s">
        <v>26</v>
      </c>
      <c r="BQ92" s="173"/>
      <c r="BR92" s="173"/>
      <c r="BS92" s="173"/>
      <c r="BT92" s="173"/>
      <c r="BU92" s="6"/>
      <c r="BV92" s="6"/>
      <c r="BW92" s="174">
        <f>CI67+CI70+CI73+CI76+CI79+CI82+CI85+CI88</f>
        <v>470000</v>
      </c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6" t="s">
        <v>12</v>
      </c>
      <c r="CT92" s="97">
        <f>CG44</f>
        <v>0</v>
      </c>
      <c r="CU92" s="97"/>
      <c r="CV92" s="97"/>
      <c r="CW92" s="97"/>
      <c r="CX92" s="97"/>
      <c r="CY92" s="97"/>
      <c r="CZ92" s="97" t="s">
        <v>12</v>
      </c>
      <c r="DA92" s="97"/>
      <c r="DB92" s="8"/>
      <c r="DC92" s="8" t="s">
        <v>13</v>
      </c>
      <c r="DD92" s="8"/>
      <c r="DE92" s="97">
        <f>CK44</f>
        <v>0</v>
      </c>
      <c r="DF92" s="97"/>
      <c r="DG92" s="97"/>
      <c r="DH92" s="97"/>
      <c r="DI92" s="2" t="s">
        <v>14</v>
      </c>
      <c r="DJ92" s="2"/>
      <c r="DK92" s="2" t="s">
        <v>15</v>
      </c>
      <c r="DL92" s="2"/>
      <c r="DM92" s="96">
        <f>ROUND(CT92*DE92,0)</f>
        <v>0</v>
      </c>
      <c r="DN92" s="96"/>
      <c r="DO92" s="96"/>
      <c r="DP92" s="96"/>
      <c r="DQ92" s="96"/>
      <c r="DR92" s="2" t="s">
        <v>12</v>
      </c>
    </row>
    <row r="93" spans="3:122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BM93" s="59"/>
      <c r="BN93" s="17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</row>
    <row r="94" spans="3:122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H94" s="24" t="s">
        <v>56</v>
      </c>
      <c r="AI94" s="24"/>
      <c r="AJ94" s="24"/>
      <c r="AK94" s="172">
        <f>O45</f>
        <v>44793</v>
      </c>
      <c r="AL94" s="172"/>
      <c r="AM94" s="172"/>
      <c r="AN94" s="172"/>
      <c r="AO94" s="28" t="s">
        <v>63</v>
      </c>
      <c r="AP94" s="8"/>
      <c r="AQ94" s="8" t="s">
        <v>13</v>
      </c>
      <c r="AR94" s="8"/>
      <c r="AS94" s="8" t="s">
        <v>33</v>
      </c>
      <c r="AT94" s="8"/>
      <c r="AU94" s="8"/>
      <c r="AV94" s="8"/>
      <c r="AW94" s="2"/>
      <c r="AX94" s="2"/>
      <c r="AY94" s="2" t="s">
        <v>15</v>
      </c>
      <c r="AZ94" s="2"/>
      <c r="BA94" s="96" t="s">
        <v>31</v>
      </c>
      <c r="BB94" s="96"/>
      <c r="BC94" s="96"/>
      <c r="BD94" s="96"/>
      <c r="BE94" s="96"/>
      <c r="BF94" s="96"/>
      <c r="BM94" s="59"/>
      <c r="BN94" s="17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T94" s="24" t="s">
        <v>56</v>
      </c>
      <c r="CU94" s="24"/>
      <c r="CV94" s="24"/>
      <c r="CW94" s="172">
        <f>CA45</f>
        <v>0</v>
      </c>
      <c r="CX94" s="172"/>
      <c r="CY94" s="172"/>
      <c r="CZ94" s="172"/>
      <c r="DA94" s="28" t="s">
        <v>63</v>
      </c>
      <c r="DB94" s="8"/>
      <c r="DC94" s="8" t="s">
        <v>13</v>
      </c>
      <c r="DD94" s="8"/>
      <c r="DE94" s="8" t="s">
        <v>33</v>
      </c>
      <c r="DF94" s="8"/>
      <c r="DG94" s="8"/>
      <c r="DH94" s="8"/>
      <c r="DI94" s="2"/>
      <c r="DJ94" s="2"/>
      <c r="DK94" s="2" t="s">
        <v>15</v>
      </c>
      <c r="DL94" s="2"/>
      <c r="DM94" s="96" t="s">
        <v>31</v>
      </c>
      <c r="DN94" s="96"/>
      <c r="DO94" s="96"/>
      <c r="DP94" s="96"/>
      <c r="DQ94" s="96"/>
      <c r="DR94" s="96"/>
    </row>
    <row r="95" spans="3:122">
      <c r="C95" s="11">
        <v>2</v>
      </c>
      <c r="D95" s="13" t="s">
        <v>66</v>
      </c>
      <c r="E95" s="13"/>
      <c r="F95" s="13"/>
      <c r="G95" s="13"/>
      <c r="H95" s="13"/>
      <c r="I95" s="12"/>
      <c r="J95" s="1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H95" s="97">
        <f>U45</f>
        <v>6000</v>
      </c>
      <c r="AI95" s="97"/>
      <c r="AJ95" s="97"/>
      <c r="AK95" s="97"/>
      <c r="AL95" s="97"/>
      <c r="AM95" s="97"/>
      <c r="AN95" s="97" t="s">
        <v>12</v>
      </c>
      <c r="AO95" s="97"/>
      <c r="AP95" s="8"/>
      <c r="AQ95" s="8" t="s">
        <v>13</v>
      </c>
      <c r="AR95" s="8"/>
      <c r="AS95" s="97">
        <f>Y45</f>
        <v>800</v>
      </c>
      <c r="AT95" s="97"/>
      <c r="AU95" s="97"/>
      <c r="AV95" s="97"/>
      <c r="AW95" s="2" t="s">
        <v>14</v>
      </c>
      <c r="AX95" s="2"/>
      <c r="AY95" s="2" t="s">
        <v>15</v>
      </c>
      <c r="AZ95" s="2"/>
      <c r="BA95" s="96">
        <f>ROUND(AH95*AS95,0)</f>
        <v>4800000</v>
      </c>
      <c r="BB95" s="96"/>
      <c r="BC95" s="96"/>
      <c r="BD95" s="96"/>
      <c r="BE95" s="96"/>
      <c r="BF95" s="2" t="s">
        <v>12</v>
      </c>
      <c r="BM95" s="59"/>
      <c r="BN95" s="17"/>
      <c r="BO95" s="11">
        <v>2</v>
      </c>
      <c r="BP95" s="13" t="s">
        <v>66</v>
      </c>
      <c r="BQ95" s="13"/>
      <c r="BR95" s="13"/>
      <c r="BS95" s="13"/>
      <c r="BT95" s="13"/>
      <c r="BU95" s="12"/>
      <c r="BV95" s="1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T95" s="97">
        <f>CG45</f>
        <v>0</v>
      </c>
      <c r="CU95" s="97"/>
      <c r="CV95" s="97"/>
      <c r="CW95" s="97"/>
      <c r="CX95" s="97"/>
      <c r="CY95" s="97"/>
      <c r="CZ95" s="97" t="s">
        <v>12</v>
      </c>
      <c r="DA95" s="97"/>
      <c r="DB95" s="8"/>
      <c r="DC95" s="8" t="s">
        <v>13</v>
      </c>
      <c r="DD95" s="8"/>
      <c r="DE95" s="97">
        <f>CK45</f>
        <v>0</v>
      </c>
      <c r="DF95" s="97"/>
      <c r="DG95" s="97"/>
      <c r="DH95" s="97"/>
      <c r="DI95" s="2" t="s">
        <v>14</v>
      </c>
      <c r="DJ95" s="2"/>
      <c r="DK95" s="2" t="s">
        <v>15</v>
      </c>
      <c r="DL95" s="2"/>
      <c r="DM95" s="96">
        <f>ROUND(CT95*DE95,0)</f>
        <v>0</v>
      </c>
      <c r="DN95" s="96"/>
      <c r="DO95" s="96"/>
      <c r="DP95" s="96"/>
      <c r="DQ95" s="96"/>
      <c r="DR95" s="2" t="s">
        <v>12</v>
      </c>
    </row>
    <row r="96" spans="3:122">
      <c r="D96" s="30" t="s">
        <v>29</v>
      </c>
      <c r="E96" s="30"/>
      <c r="F96" s="30"/>
      <c r="G96" s="31"/>
      <c r="H96" s="31"/>
      <c r="I96" s="31"/>
      <c r="J96" s="30"/>
      <c r="K96" s="30"/>
      <c r="R96" s="8"/>
      <c r="S96" s="2"/>
      <c r="T96" s="2"/>
      <c r="U96" s="2"/>
      <c r="V96" s="2"/>
      <c r="W96" s="2"/>
      <c r="X96" s="2"/>
      <c r="Y96" s="2"/>
      <c r="Z96" s="2"/>
      <c r="AA96" s="2"/>
      <c r="AB96" s="2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BM96" s="59"/>
      <c r="BN96" s="17"/>
      <c r="BP96" s="30" t="s">
        <v>29</v>
      </c>
      <c r="BQ96" s="30"/>
      <c r="BR96" s="30"/>
      <c r="BS96" s="31"/>
      <c r="BT96" s="31"/>
      <c r="BU96" s="31"/>
      <c r="BV96" s="30"/>
      <c r="BW96" s="30"/>
      <c r="CD96" s="8"/>
      <c r="CE96" s="2"/>
      <c r="CF96" s="2"/>
      <c r="CG96" s="2"/>
      <c r="CH96" s="2"/>
      <c r="CI96" s="2"/>
      <c r="CJ96" s="2"/>
      <c r="CK96" s="2"/>
      <c r="CL96" s="2"/>
      <c r="CM96" s="2"/>
      <c r="CN96" s="2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4:122">
      <c r="D97" s="180">
        <f>K92</f>
        <v>2340000</v>
      </c>
      <c r="E97" s="180"/>
      <c r="F97" s="180"/>
      <c r="G97" s="180"/>
      <c r="H97" s="180"/>
      <c r="I97" s="30" t="s">
        <v>12</v>
      </c>
      <c r="J97" s="30"/>
      <c r="K97" s="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H97" s="24" t="s">
        <v>56</v>
      </c>
      <c r="AI97" s="24"/>
      <c r="AJ97" s="24"/>
      <c r="AK97" s="172">
        <f>O46</f>
        <v>0</v>
      </c>
      <c r="AL97" s="172"/>
      <c r="AM97" s="172"/>
      <c r="AN97" s="172"/>
      <c r="AO97" s="28" t="s">
        <v>63</v>
      </c>
      <c r="AP97" s="8"/>
      <c r="AQ97" s="8" t="s">
        <v>13</v>
      </c>
      <c r="AR97" s="8"/>
      <c r="AS97" s="8" t="s">
        <v>33</v>
      </c>
      <c r="AT97" s="8"/>
      <c r="AU97" s="8"/>
      <c r="AV97" s="8"/>
      <c r="AW97" s="2"/>
      <c r="AX97" s="2"/>
      <c r="AY97" s="2" t="s">
        <v>15</v>
      </c>
      <c r="AZ97" s="2"/>
      <c r="BA97" s="96" t="s">
        <v>31</v>
      </c>
      <c r="BB97" s="96"/>
      <c r="BC97" s="96"/>
      <c r="BD97" s="96"/>
      <c r="BE97" s="96"/>
      <c r="BF97" s="96"/>
      <c r="BM97" s="59"/>
      <c r="BN97" s="17"/>
      <c r="BP97" s="180">
        <f>BW92</f>
        <v>470000</v>
      </c>
      <c r="BQ97" s="180"/>
      <c r="BR97" s="180"/>
      <c r="BS97" s="180"/>
      <c r="BT97" s="180"/>
      <c r="BU97" s="30" t="s">
        <v>12</v>
      </c>
      <c r="BV97" s="30"/>
      <c r="BW97" s="30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T97" s="24" t="s">
        <v>56</v>
      </c>
      <c r="CU97" s="24"/>
      <c r="CV97" s="24"/>
      <c r="CW97" s="172">
        <f>CA46</f>
        <v>0</v>
      </c>
      <c r="CX97" s="172"/>
      <c r="CY97" s="172"/>
      <c r="CZ97" s="172"/>
      <c r="DA97" s="28" t="s">
        <v>63</v>
      </c>
      <c r="DB97" s="8"/>
      <c r="DC97" s="8" t="s">
        <v>13</v>
      </c>
      <c r="DD97" s="8"/>
      <c r="DE97" s="8" t="s">
        <v>33</v>
      </c>
      <c r="DF97" s="8"/>
      <c r="DG97" s="8"/>
      <c r="DH97" s="8"/>
      <c r="DI97" s="2"/>
      <c r="DJ97" s="2"/>
      <c r="DK97" s="2" t="s">
        <v>15</v>
      </c>
      <c r="DL97" s="2"/>
      <c r="DM97" s="96" t="s">
        <v>31</v>
      </c>
      <c r="DN97" s="96"/>
      <c r="DO97" s="96"/>
      <c r="DP97" s="96"/>
      <c r="DQ97" s="96"/>
      <c r="DR97" s="96"/>
    </row>
    <row r="98" spans="4:122">
      <c r="D98" s="8"/>
      <c r="E98" s="8"/>
      <c r="F98" s="8"/>
      <c r="G98" s="8"/>
      <c r="H98" s="8"/>
      <c r="I98" s="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H98" s="97">
        <f>U46</f>
        <v>0</v>
      </c>
      <c r="AI98" s="97"/>
      <c r="AJ98" s="97"/>
      <c r="AK98" s="97"/>
      <c r="AL98" s="97"/>
      <c r="AM98" s="97"/>
      <c r="AN98" s="97" t="s">
        <v>12</v>
      </c>
      <c r="AO98" s="97"/>
      <c r="AP98" s="8"/>
      <c r="AQ98" s="8" t="s">
        <v>13</v>
      </c>
      <c r="AR98" s="8"/>
      <c r="AS98" s="97">
        <f>Y46</f>
        <v>0</v>
      </c>
      <c r="AT98" s="97"/>
      <c r="AU98" s="97"/>
      <c r="AV98" s="97"/>
      <c r="AW98" s="2" t="s">
        <v>14</v>
      </c>
      <c r="AX98" s="2"/>
      <c r="AY98" s="2" t="s">
        <v>15</v>
      </c>
      <c r="AZ98" s="2"/>
      <c r="BA98" s="96">
        <f>ROUND(AH98*AS98,0)</f>
        <v>0</v>
      </c>
      <c r="BB98" s="96"/>
      <c r="BC98" s="96"/>
      <c r="BD98" s="96"/>
      <c r="BE98" s="96"/>
      <c r="BF98" s="2" t="s">
        <v>12</v>
      </c>
      <c r="BM98" s="59"/>
      <c r="BN98" s="17"/>
      <c r="BP98" s="8"/>
      <c r="BQ98" s="8"/>
      <c r="BR98" s="8"/>
      <c r="BS98" s="8"/>
      <c r="BT98" s="8"/>
      <c r="BU98" s="8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T98" s="97">
        <f>CG46</f>
        <v>0</v>
      </c>
      <c r="CU98" s="97"/>
      <c r="CV98" s="97"/>
      <c r="CW98" s="97"/>
      <c r="CX98" s="97"/>
      <c r="CY98" s="97"/>
      <c r="CZ98" s="97" t="s">
        <v>12</v>
      </c>
      <c r="DA98" s="97"/>
      <c r="DB98" s="8"/>
      <c r="DC98" s="8" t="s">
        <v>13</v>
      </c>
      <c r="DD98" s="8"/>
      <c r="DE98" s="97">
        <f>CK46</f>
        <v>0</v>
      </c>
      <c r="DF98" s="97"/>
      <c r="DG98" s="97"/>
      <c r="DH98" s="97"/>
      <c r="DI98" s="2" t="s">
        <v>14</v>
      </c>
      <c r="DJ98" s="2"/>
      <c r="DK98" s="2" t="s">
        <v>15</v>
      </c>
      <c r="DL98" s="2"/>
      <c r="DM98" s="96">
        <f>ROUND(CT98*DE98,0)</f>
        <v>0</v>
      </c>
      <c r="DN98" s="96"/>
      <c r="DO98" s="96"/>
      <c r="DP98" s="96"/>
      <c r="DQ98" s="96"/>
      <c r="DR98" s="2" t="s">
        <v>12</v>
      </c>
    </row>
    <row r="99" spans="4:122" ht="19.5" thickBot="1">
      <c r="D99" s="4" t="s">
        <v>27</v>
      </c>
      <c r="E99" s="5"/>
      <c r="F99" s="5"/>
      <c r="G99" s="5"/>
      <c r="H99" s="5"/>
      <c r="I99" s="5"/>
      <c r="J99" s="5"/>
      <c r="K99" s="5"/>
      <c r="L99" s="179">
        <f>D97</f>
        <v>2340000</v>
      </c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4" t="s">
        <v>12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BM99" s="59"/>
      <c r="BN99" s="17"/>
      <c r="BP99" s="4" t="s">
        <v>27</v>
      </c>
      <c r="BQ99" s="5"/>
      <c r="BR99" s="5"/>
      <c r="BS99" s="5"/>
      <c r="BT99" s="5"/>
      <c r="BU99" s="5"/>
      <c r="BV99" s="5"/>
      <c r="BW99" s="5"/>
      <c r="BX99" s="179">
        <f>BP97</f>
        <v>470000</v>
      </c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4" t="s">
        <v>12</v>
      </c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4:122" ht="19.5" thickTop="1">
      <c r="D100" s="8"/>
      <c r="E100" s="8"/>
      <c r="F100" s="8"/>
      <c r="G100" s="8"/>
      <c r="H100" s="8"/>
      <c r="I100" s="8"/>
      <c r="J100" s="2"/>
      <c r="K100" s="2"/>
      <c r="L100" s="2"/>
      <c r="M100" s="2"/>
      <c r="N100" s="2"/>
      <c r="O100" s="8"/>
      <c r="P100" s="8"/>
      <c r="Q100" s="8"/>
      <c r="R100" s="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H100" s="24" t="s">
        <v>56</v>
      </c>
      <c r="AI100" s="24"/>
      <c r="AJ100" s="24"/>
      <c r="AK100" s="172">
        <f>O47</f>
        <v>0</v>
      </c>
      <c r="AL100" s="172"/>
      <c r="AM100" s="172"/>
      <c r="AN100" s="172"/>
      <c r="AO100" s="28" t="s">
        <v>63</v>
      </c>
      <c r="AP100" s="8"/>
      <c r="AQ100" s="8" t="s">
        <v>13</v>
      </c>
      <c r="AR100" s="8"/>
      <c r="AS100" s="8" t="s">
        <v>33</v>
      </c>
      <c r="AT100" s="8"/>
      <c r="AU100" s="8"/>
      <c r="AV100" s="8"/>
      <c r="AW100" s="2"/>
      <c r="AX100" s="2"/>
      <c r="AY100" s="2" t="s">
        <v>15</v>
      </c>
      <c r="AZ100" s="2"/>
      <c r="BA100" s="96" t="s">
        <v>31</v>
      </c>
      <c r="BB100" s="96"/>
      <c r="BC100" s="96"/>
      <c r="BD100" s="96"/>
      <c r="BE100" s="96"/>
      <c r="BF100" s="96"/>
      <c r="BM100" s="59"/>
      <c r="BN100" s="17"/>
      <c r="BP100" s="8"/>
      <c r="BQ100" s="8"/>
      <c r="BR100" s="8"/>
      <c r="BS100" s="8"/>
      <c r="BT100" s="8"/>
      <c r="BU100" s="8"/>
      <c r="BV100" s="2"/>
      <c r="BW100" s="2"/>
      <c r="BX100" s="2"/>
      <c r="BY100" s="2"/>
      <c r="BZ100" s="2"/>
      <c r="CA100" s="8"/>
      <c r="CB100" s="8"/>
      <c r="CC100" s="8"/>
      <c r="CD100" s="8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T100" s="24" t="s">
        <v>56</v>
      </c>
      <c r="CU100" s="24"/>
      <c r="CV100" s="24"/>
      <c r="CW100" s="172">
        <f>CA47</f>
        <v>0</v>
      </c>
      <c r="CX100" s="172"/>
      <c r="CY100" s="172"/>
      <c r="CZ100" s="172"/>
      <c r="DA100" s="28" t="s">
        <v>63</v>
      </c>
      <c r="DB100" s="8"/>
      <c r="DC100" s="8" t="s">
        <v>13</v>
      </c>
      <c r="DD100" s="8"/>
      <c r="DE100" s="8" t="s">
        <v>33</v>
      </c>
      <c r="DF100" s="8"/>
      <c r="DG100" s="8"/>
      <c r="DH100" s="8"/>
      <c r="DI100" s="2"/>
      <c r="DJ100" s="2"/>
      <c r="DK100" s="2" t="s">
        <v>15</v>
      </c>
      <c r="DL100" s="2"/>
      <c r="DM100" s="96" t="s">
        <v>31</v>
      </c>
      <c r="DN100" s="96"/>
      <c r="DO100" s="96"/>
      <c r="DP100" s="96"/>
      <c r="DQ100" s="96"/>
      <c r="DR100" s="96"/>
    </row>
    <row r="101" spans="4:122">
      <c r="D101" s="8"/>
      <c r="E101" s="8"/>
      <c r="F101" s="8"/>
      <c r="G101" s="8"/>
      <c r="H101" s="8"/>
      <c r="I101" s="8"/>
      <c r="J101" s="2"/>
      <c r="K101" s="2"/>
      <c r="L101" s="2"/>
      <c r="M101" s="2"/>
      <c r="N101" s="2"/>
      <c r="O101" s="8"/>
      <c r="P101" s="8"/>
      <c r="Q101" s="8"/>
      <c r="R101" s="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H101" s="97">
        <f>U47</f>
        <v>0</v>
      </c>
      <c r="AI101" s="97"/>
      <c r="AJ101" s="97"/>
      <c r="AK101" s="97"/>
      <c r="AL101" s="97"/>
      <c r="AM101" s="97"/>
      <c r="AN101" s="97" t="s">
        <v>12</v>
      </c>
      <c r="AO101" s="97"/>
      <c r="AP101" s="8"/>
      <c r="AQ101" s="8" t="s">
        <v>13</v>
      </c>
      <c r="AR101" s="8"/>
      <c r="AS101" s="97">
        <f>Y47</f>
        <v>0</v>
      </c>
      <c r="AT101" s="97"/>
      <c r="AU101" s="97"/>
      <c r="AV101" s="97"/>
      <c r="AW101" s="2" t="s">
        <v>14</v>
      </c>
      <c r="AX101" s="2"/>
      <c r="AY101" s="2" t="s">
        <v>15</v>
      </c>
      <c r="AZ101" s="2"/>
      <c r="BA101" s="96">
        <f>ROUND(AH101*AS101,0)</f>
        <v>0</v>
      </c>
      <c r="BB101" s="96"/>
      <c r="BC101" s="96"/>
      <c r="BD101" s="96"/>
      <c r="BE101" s="96"/>
      <c r="BF101" s="2" t="s">
        <v>12</v>
      </c>
      <c r="BM101" s="59"/>
      <c r="BN101" s="17"/>
      <c r="BP101" s="8"/>
      <c r="BQ101" s="8"/>
      <c r="BR101" s="8"/>
      <c r="BS101" s="8"/>
      <c r="BT101" s="8"/>
      <c r="BU101" s="8"/>
      <c r="BV101" s="2"/>
      <c r="BW101" s="2"/>
      <c r="BX101" s="2"/>
      <c r="BY101" s="2"/>
      <c r="BZ101" s="2"/>
      <c r="CA101" s="8"/>
      <c r="CB101" s="8"/>
      <c r="CC101" s="8"/>
      <c r="CD101" s="8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T101" s="97">
        <f>CG47</f>
        <v>0</v>
      </c>
      <c r="CU101" s="97"/>
      <c r="CV101" s="97"/>
      <c r="CW101" s="97"/>
      <c r="CX101" s="97"/>
      <c r="CY101" s="97"/>
      <c r="CZ101" s="97" t="s">
        <v>12</v>
      </c>
      <c r="DA101" s="97"/>
      <c r="DB101" s="8"/>
      <c r="DC101" s="8" t="s">
        <v>13</v>
      </c>
      <c r="DD101" s="8"/>
      <c r="DE101" s="97">
        <f>CK47</f>
        <v>0</v>
      </c>
      <c r="DF101" s="97"/>
      <c r="DG101" s="97"/>
      <c r="DH101" s="97"/>
      <c r="DI101" s="2" t="s">
        <v>14</v>
      </c>
      <c r="DJ101" s="2"/>
      <c r="DK101" s="2" t="s">
        <v>15</v>
      </c>
      <c r="DL101" s="2"/>
      <c r="DM101" s="96">
        <f>ROUND(CT101*DE101,0)</f>
        <v>0</v>
      </c>
      <c r="DN101" s="96"/>
      <c r="DO101" s="96"/>
      <c r="DP101" s="96"/>
      <c r="DQ101" s="96"/>
      <c r="DR101" s="2" t="s">
        <v>12</v>
      </c>
    </row>
    <row r="102" spans="4:122">
      <c r="D102" s="8"/>
      <c r="E102" s="8"/>
      <c r="F102" s="8"/>
      <c r="G102" s="8"/>
      <c r="H102" s="8"/>
      <c r="I102" s="8"/>
      <c r="J102" s="2"/>
      <c r="K102" s="2"/>
      <c r="L102" s="2"/>
      <c r="M102" s="2"/>
      <c r="N102" s="2"/>
      <c r="O102" s="8"/>
      <c r="P102" s="8"/>
      <c r="Q102" s="8"/>
      <c r="R102" s="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BM102" s="59"/>
      <c r="BN102" s="17"/>
      <c r="BP102" s="8"/>
      <c r="BQ102" s="8"/>
      <c r="BR102" s="8"/>
      <c r="BS102" s="8"/>
      <c r="BT102" s="8"/>
      <c r="BU102" s="8"/>
      <c r="BV102" s="2"/>
      <c r="BW102" s="2"/>
      <c r="BX102" s="2"/>
      <c r="BY102" s="2"/>
      <c r="BZ102" s="2"/>
      <c r="CA102" s="8"/>
      <c r="CB102" s="8"/>
      <c r="CC102" s="8"/>
      <c r="CD102" s="8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</row>
    <row r="103" spans="4:122">
      <c r="D103" s="8"/>
      <c r="E103" s="8"/>
      <c r="F103" s="8"/>
      <c r="G103" s="8"/>
      <c r="H103" s="8"/>
      <c r="I103" s="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H103" s="24" t="s">
        <v>56</v>
      </c>
      <c r="AI103" s="24"/>
      <c r="AJ103" s="24"/>
      <c r="AK103" s="172">
        <f>O48</f>
        <v>0</v>
      </c>
      <c r="AL103" s="172"/>
      <c r="AM103" s="172"/>
      <c r="AN103" s="172"/>
      <c r="AO103" s="28" t="s">
        <v>63</v>
      </c>
      <c r="AP103" s="8"/>
      <c r="AQ103" s="8" t="s">
        <v>13</v>
      </c>
      <c r="AR103" s="8"/>
      <c r="AS103" s="8" t="s">
        <v>33</v>
      </c>
      <c r="AT103" s="8"/>
      <c r="AU103" s="8"/>
      <c r="AV103" s="8"/>
      <c r="AW103" s="2"/>
      <c r="AX103" s="2"/>
      <c r="AY103" s="2" t="s">
        <v>15</v>
      </c>
      <c r="AZ103" s="2"/>
      <c r="BA103" s="96" t="s">
        <v>31</v>
      </c>
      <c r="BB103" s="96"/>
      <c r="BC103" s="96"/>
      <c r="BD103" s="96"/>
      <c r="BE103" s="96"/>
      <c r="BF103" s="96"/>
      <c r="BM103" s="59"/>
      <c r="BN103" s="17"/>
      <c r="BP103" s="8"/>
      <c r="BQ103" s="8"/>
      <c r="BR103" s="8"/>
      <c r="BS103" s="8"/>
      <c r="BT103" s="8"/>
      <c r="BU103" s="8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T103" s="24" t="s">
        <v>56</v>
      </c>
      <c r="CU103" s="24"/>
      <c r="CV103" s="24"/>
      <c r="CW103" s="172">
        <f>CA48</f>
        <v>0</v>
      </c>
      <c r="CX103" s="172"/>
      <c r="CY103" s="172"/>
      <c r="CZ103" s="172"/>
      <c r="DA103" s="28" t="s">
        <v>63</v>
      </c>
      <c r="DB103" s="8"/>
      <c r="DC103" s="8" t="s">
        <v>13</v>
      </c>
      <c r="DD103" s="8"/>
      <c r="DE103" s="8" t="s">
        <v>33</v>
      </c>
      <c r="DF103" s="8"/>
      <c r="DG103" s="8"/>
      <c r="DH103" s="8"/>
      <c r="DI103" s="2"/>
      <c r="DJ103" s="2"/>
      <c r="DK103" s="2" t="s">
        <v>15</v>
      </c>
      <c r="DL103" s="2"/>
      <c r="DM103" s="96" t="s">
        <v>31</v>
      </c>
      <c r="DN103" s="96"/>
      <c r="DO103" s="96"/>
      <c r="DP103" s="96"/>
      <c r="DQ103" s="96"/>
      <c r="DR103" s="96"/>
    </row>
    <row r="104" spans="4:122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H104" s="97">
        <f>U48</f>
        <v>0</v>
      </c>
      <c r="AI104" s="97"/>
      <c r="AJ104" s="97"/>
      <c r="AK104" s="97"/>
      <c r="AL104" s="97"/>
      <c r="AM104" s="97"/>
      <c r="AN104" s="97" t="s">
        <v>12</v>
      </c>
      <c r="AO104" s="97"/>
      <c r="AP104" s="8"/>
      <c r="AQ104" s="8" t="s">
        <v>13</v>
      </c>
      <c r="AR104" s="8"/>
      <c r="AS104" s="97">
        <f>Y48</f>
        <v>0</v>
      </c>
      <c r="AT104" s="97"/>
      <c r="AU104" s="97"/>
      <c r="AV104" s="97"/>
      <c r="AW104" s="2" t="s">
        <v>14</v>
      </c>
      <c r="AX104" s="2"/>
      <c r="AY104" s="2" t="s">
        <v>15</v>
      </c>
      <c r="AZ104" s="2"/>
      <c r="BA104" s="96">
        <f>ROUND(AH104*AS104,0)</f>
        <v>0</v>
      </c>
      <c r="BB104" s="96"/>
      <c r="BC104" s="96"/>
      <c r="BD104" s="96"/>
      <c r="BE104" s="96"/>
      <c r="BF104" s="2" t="s">
        <v>12</v>
      </c>
      <c r="BM104" s="59"/>
      <c r="BN104" s="17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T104" s="97">
        <f>CG48</f>
        <v>0</v>
      </c>
      <c r="CU104" s="97"/>
      <c r="CV104" s="97"/>
      <c r="CW104" s="97"/>
      <c r="CX104" s="97"/>
      <c r="CY104" s="97"/>
      <c r="CZ104" s="97" t="s">
        <v>12</v>
      </c>
      <c r="DA104" s="97"/>
      <c r="DB104" s="8"/>
      <c r="DC104" s="8" t="s">
        <v>13</v>
      </c>
      <c r="DD104" s="8"/>
      <c r="DE104" s="97">
        <f>CK48</f>
        <v>0</v>
      </c>
      <c r="DF104" s="97"/>
      <c r="DG104" s="97"/>
      <c r="DH104" s="97"/>
      <c r="DI104" s="2" t="s">
        <v>14</v>
      </c>
      <c r="DJ104" s="2"/>
      <c r="DK104" s="2" t="s">
        <v>15</v>
      </c>
      <c r="DL104" s="2"/>
      <c r="DM104" s="96">
        <f>ROUND(CT104*DE104,0)</f>
        <v>0</v>
      </c>
      <c r="DN104" s="96"/>
      <c r="DO104" s="96"/>
      <c r="DP104" s="96"/>
      <c r="DQ104" s="96"/>
      <c r="DR104" s="2" t="s">
        <v>12</v>
      </c>
    </row>
    <row r="105" spans="4:122">
      <c r="BM105" s="59"/>
      <c r="BN105" s="17"/>
    </row>
    <row r="106" spans="4:122">
      <c r="BM106" s="59"/>
      <c r="BN106" s="17"/>
    </row>
    <row r="107" spans="4:122">
      <c r="BM107" s="59"/>
      <c r="BN107" s="17"/>
    </row>
    <row r="108" spans="4:122">
      <c r="BM108" s="59"/>
      <c r="BN108" s="17"/>
    </row>
    <row r="109" spans="4:122" ht="19.5" thickBot="1">
      <c r="AH109" s="173" t="s">
        <v>26</v>
      </c>
      <c r="AI109" s="173"/>
      <c r="AJ109" s="173"/>
      <c r="AK109" s="173"/>
      <c r="AL109" s="173"/>
      <c r="AM109" s="6"/>
      <c r="AN109" s="6"/>
      <c r="AO109" s="174">
        <f>BA83+BA86+BA89+BA92+BA95+BA98+BA101+BA104</f>
        <v>9700000</v>
      </c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6" t="s">
        <v>12</v>
      </c>
      <c r="BM109" s="59"/>
      <c r="BN109" s="17"/>
      <c r="CT109" s="173" t="s">
        <v>26</v>
      </c>
      <c r="CU109" s="173"/>
      <c r="CV109" s="173"/>
      <c r="CW109" s="173"/>
      <c r="CX109" s="173"/>
      <c r="CY109" s="6"/>
      <c r="CZ109" s="6"/>
      <c r="DA109" s="174">
        <f>DM83+DM86+DM89+DM92+DM95+DM98+DM101+DM104</f>
        <v>3300000</v>
      </c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6" t="s">
        <v>12</v>
      </c>
    </row>
    <row r="110" spans="4:122">
      <c r="BM110" s="59"/>
      <c r="BN110" s="17"/>
    </row>
    <row r="111" spans="4:122">
      <c r="BM111" s="59"/>
      <c r="BN111" s="17"/>
    </row>
    <row r="112" spans="4:122">
      <c r="AG112" s="11">
        <v>3</v>
      </c>
      <c r="AH112" s="13" t="s">
        <v>66</v>
      </c>
      <c r="AI112" s="11"/>
      <c r="AJ112" s="11"/>
      <c r="AK112" s="11"/>
      <c r="AL112" s="11"/>
      <c r="AM112" s="11"/>
      <c r="BM112" s="59"/>
      <c r="BN112" s="17"/>
      <c r="CS112" s="11">
        <v>3</v>
      </c>
      <c r="CT112" s="13" t="s">
        <v>66</v>
      </c>
      <c r="CU112" s="11"/>
      <c r="CV112" s="11"/>
      <c r="CW112" s="11"/>
      <c r="CX112" s="11"/>
      <c r="CY112" s="11"/>
    </row>
    <row r="113" spans="2:124">
      <c r="AH113" s="29" t="s">
        <v>48</v>
      </c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 t="s">
        <v>49</v>
      </c>
      <c r="AT113" s="29"/>
      <c r="AU113" s="29"/>
      <c r="AV113" s="29"/>
      <c r="AW113" s="29"/>
      <c r="AX113" s="29"/>
      <c r="AY113" s="29"/>
      <c r="BM113" s="59"/>
      <c r="BN113" s="17"/>
      <c r="CT113" s="29" t="s">
        <v>48</v>
      </c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 t="s">
        <v>49</v>
      </c>
      <c r="DF113" s="29"/>
      <c r="DG113" s="29"/>
      <c r="DH113" s="29"/>
      <c r="DI113" s="29"/>
      <c r="DJ113" s="29"/>
      <c r="DK113" s="29"/>
    </row>
    <row r="114" spans="2:124">
      <c r="AH114" s="175">
        <f>AT78</f>
        <v>7572000</v>
      </c>
      <c r="AI114" s="176"/>
      <c r="AJ114" s="176"/>
      <c r="AK114" s="176"/>
      <c r="AL114" s="176"/>
      <c r="AM114" s="176"/>
      <c r="AN114" s="176"/>
      <c r="AO114" s="29" t="s">
        <v>12</v>
      </c>
      <c r="AP114" s="29"/>
      <c r="AQ114" s="29"/>
      <c r="AR114" s="29"/>
      <c r="AS114" s="177">
        <f>AO109</f>
        <v>9700000</v>
      </c>
      <c r="AT114" s="178"/>
      <c r="AU114" s="178"/>
      <c r="AV114" s="178"/>
      <c r="AW114" s="178"/>
      <c r="AX114" s="178"/>
      <c r="AY114" s="29" t="s">
        <v>12</v>
      </c>
      <c r="BM114" s="59"/>
      <c r="BN114" s="17"/>
      <c r="CT114" s="175">
        <f>DF78</f>
        <v>2364000</v>
      </c>
      <c r="CU114" s="176"/>
      <c r="CV114" s="176"/>
      <c r="CW114" s="176"/>
      <c r="CX114" s="176"/>
      <c r="CY114" s="176"/>
      <c r="CZ114" s="176"/>
      <c r="DA114" s="29" t="s">
        <v>12</v>
      </c>
      <c r="DB114" s="29"/>
      <c r="DC114" s="29"/>
      <c r="DD114" s="29"/>
      <c r="DE114" s="177">
        <f>DA109</f>
        <v>3300000</v>
      </c>
      <c r="DF114" s="178"/>
      <c r="DG114" s="178"/>
      <c r="DH114" s="178"/>
      <c r="DI114" s="178"/>
      <c r="DJ114" s="178"/>
      <c r="DK114" s="29" t="s">
        <v>12</v>
      </c>
    </row>
    <row r="115" spans="2:124">
      <c r="BM115" s="59"/>
      <c r="BN115" s="17"/>
    </row>
    <row r="116" spans="2:124" ht="19.5" thickBot="1">
      <c r="AH116" s="4" t="s">
        <v>27</v>
      </c>
      <c r="AI116" s="4"/>
      <c r="AJ116" s="4"/>
      <c r="AK116" s="4"/>
      <c r="AL116" s="4"/>
      <c r="AM116" s="4"/>
      <c r="AN116" s="5"/>
      <c r="AO116" s="5"/>
      <c r="AP116" s="179">
        <f>IF(AH114&gt;=AS114,AS114,AH114)</f>
        <v>7572000</v>
      </c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4" t="s">
        <v>12</v>
      </c>
      <c r="BM116" s="59"/>
      <c r="BN116" s="17"/>
      <c r="CT116" s="4" t="s">
        <v>27</v>
      </c>
      <c r="CU116" s="4"/>
      <c r="CV116" s="4"/>
      <c r="CW116" s="4"/>
      <c r="CX116" s="4"/>
      <c r="CY116" s="4"/>
      <c r="CZ116" s="5"/>
      <c r="DA116" s="5"/>
      <c r="DB116" s="179">
        <f>IF(CT114&gt;=DE114,DE114,CT114)</f>
        <v>2364000</v>
      </c>
      <c r="DC116" s="179"/>
      <c r="DD116" s="179"/>
      <c r="DE116" s="179"/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4" t="s">
        <v>12</v>
      </c>
    </row>
    <row r="117" spans="2:124" ht="19.5" thickTop="1">
      <c r="BM117" s="59"/>
      <c r="BN117" s="17"/>
    </row>
    <row r="118" spans="2:124">
      <c r="BM118" s="59"/>
      <c r="BN118" s="17"/>
    </row>
    <row r="119" spans="2:124">
      <c r="BM119" s="59"/>
      <c r="BN119" s="17"/>
    </row>
    <row r="120" spans="2:124">
      <c r="BM120" s="59"/>
      <c r="BN120" s="17"/>
    </row>
    <row r="121" spans="2:124">
      <c r="BM121" s="59"/>
      <c r="BN121" s="17"/>
    </row>
    <row r="122" spans="2:124">
      <c r="B122" s="14" t="s">
        <v>38</v>
      </c>
      <c r="C122" s="14" t="s">
        <v>35</v>
      </c>
      <c r="D122" s="14"/>
      <c r="E122" s="14"/>
      <c r="F122" s="14"/>
      <c r="G122" s="14"/>
      <c r="H122" s="14"/>
      <c r="I122" s="15"/>
      <c r="BM122" s="59"/>
      <c r="BN122" s="60" t="s">
        <v>38</v>
      </c>
      <c r="BO122" s="60" t="s">
        <v>35</v>
      </c>
      <c r="BP122" s="14"/>
      <c r="BQ122" s="14"/>
      <c r="BR122" s="14"/>
      <c r="BS122" s="14"/>
      <c r="BT122" s="14"/>
      <c r="BU122" s="15"/>
    </row>
    <row r="123" spans="2:124">
      <c r="C123" s="11">
        <v>1</v>
      </c>
      <c r="D123" s="11" t="s">
        <v>52</v>
      </c>
      <c r="E123" s="11"/>
      <c r="F123" s="11"/>
      <c r="G123" s="11"/>
      <c r="H123" s="11"/>
      <c r="BM123" s="59"/>
      <c r="BN123" s="17"/>
      <c r="BO123" s="62">
        <v>1</v>
      </c>
      <c r="BP123" s="11" t="s">
        <v>52</v>
      </c>
      <c r="BQ123" s="11"/>
      <c r="BR123" s="11"/>
      <c r="BS123" s="11"/>
      <c r="BT123" s="11"/>
    </row>
    <row r="124" spans="2:124">
      <c r="D124" s="2" t="s">
        <v>0</v>
      </c>
      <c r="E124" s="2" t="s">
        <v>76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 t="s">
        <v>106</v>
      </c>
      <c r="V124" s="2" t="s">
        <v>96</v>
      </c>
      <c r="W124" s="2"/>
      <c r="X124" s="2"/>
      <c r="Y124" s="2" t="s">
        <v>107</v>
      </c>
      <c r="Z124" s="2" t="s">
        <v>16</v>
      </c>
      <c r="AA124" s="2"/>
      <c r="AB124" s="2"/>
      <c r="AC124" s="2" t="s">
        <v>108</v>
      </c>
      <c r="AD124" s="2"/>
      <c r="AE124" s="2"/>
      <c r="BM124" s="59"/>
      <c r="BN124" s="17"/>
      <c r="BO124" s="17"/>
      <c r="BP124" s="2" t="s">
        <v>0</v>
      </c>
      <c r="BQ124" s="2" t="s">
        <v>76</v>
      </c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 t="s">
        <v>106</v>
      </c>
      <c r="CH124" s="2" t="s">
        <v>111</v>
      </c>
      <c r="CI124" s="2"/>
      <c r="CJ124" s="2"/>
      <c r="CK124" s="2" t="s">
        <v>107</v>
      </c>
      <c r="CL124" s="2" t="s">
        <v>16</v>
      </c>
      <c r="CM124" s="2"/>
      <c r="CN124" s="2"/>
      <c r="CO124" s="2" t="s">
        <v>108</v>
      </c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</row>
    <row r="125" spans="2:124">
      <c r="D125" s="2"/>
      <c r="E125" s="2" t="s">
        <v>9</v>
      </c>
      <c r="F125" s="96">
        <v>50</v>
      </c>
      <c r="G125" s="96"/>
      <c r="H125" s="96"/>
      <c r="I125" s="2" t="s">
        <v>14</v>
      </c>
      <c r="J125" s="2"/>
      <c r="K125" s="2" t="s">
        <v>13</v>
      </c>
      <c r="L125" s="2"/>
      <c r="M125" s="185">
        <f>$T$13</f>
        <v>26</v>
      </c>
      <c r="N125" s="185"/>
      <c r="O125" s="185"/>
      <c r="P125" s="2" t="s">
        <v>10</v>
      </c>
      <c r="Q125" s="2"/>
      <c r="R125" s="2"/>
      <c r="S125" s="2" t="s">
        <v>109</v>
      </c>
      <c r="T125" s="2"/>
      <c r="U125" s="2" t="s">
        <v>106</v>
      </c>
      <c r="V125" s="96">
        <f>M15</f>
        <v>3600</v>
      </c>
      <c r="W125" s="96"/>
      <c r="X125" s="96"/>
      <c r="Y125" s="2" t="s">
        <v>107</v>
      </c>
      <c r="Z125" s="96">
        <f>M19</f>
        <v>4500</v>
      </c>
      <c r="AA125" s="96"/>
      <c r="AB125" s="96"/>
      <c r="AC125" s="2" t="s">
        <v>108</v>
      </c>
      <c r="AD125" s="2"/>
      <c r="AE125" s="2" t="s">
        <v>15</v>
      </c>
      <c r="AF125" s="2"/>
      <c r="AG125" s="2" t="s">
        <v>20</v>
      </c>
      <c r="AH125" s="96">
        <f>ROUNDDOWN(F125*M125*(V125/Z125),0)</f>
        <v>1040</v>
      </c>
      <c r="AI125" s="96"/>
      <c r="AJ125" s="96"/>
      <c r="AK125" s="96"/>
      <c r="AL125" s="96"/>
      <c r="AM125" s="96"/>
      <c r="AN125" s="2" t="s">
        <v>14</v>
      </c>
      <c r="AO125" s="2"/>
      <c r="AP125" s="2"/>
      <c r="BM125" s="59"/>
      <c r="BN125" s="17"/>
      <c r="BO125" s="17"/>
      <c r="BP125" s="2"/>
      <c r="BQ125" s="2" t="s">
        <v>9</v>
      </c>
      <c r="BR125" s="96">
        <v>50</v>
      </c>
      <c r="BS125" s="96"/>
      <c r="BT125" s="96"/>
      <c r="BU125" s="2" t="s">
        <v>14</v>
      </c>
      <c r="BV125" s="2"/>
      <c r="BW125" s="2" t="s">
        <v>13</v>
      </c>
      <c r="BX125" s="2"/>
      <c r="BY125" s="185">
        <f>$T$13</f>
        <v>26</v>
      </c>
      <c r="BZ125" s="185"/>
      <c r="CA125" s="185"/>
      <c r="CB125" s="2" t="s">
        <v>10</v>
      </c>
      <c r="CC125" s="2"/>
      <c r="CD125" s="2"/>
      <c r="CE125" s="2" t="s">
        <v>109</v>
      </c>
      <c r="CF125" s="2"/>
      <c r="CG125" s="2" t="s">
        <v>106</v>
      </c>
      <c r="CH125" s="96">
        <f>M18</f>
        <v>900</v>
      </c>
      <c r="CI125" s="96"/>
      <c r="CJ125" s="96"/>
      <c r="CK125" s="2" t="s">
        <v>107</v>
      </c>
      <c r="CL125" s="96">
        <f>M19</f>
        <v>4500</v>
      </c>
      <c r="CM125" s="96"/>
      <c r="CN125" s="96"/>
      <c r="CO125" s="2" t="s">
        <v>108</v>
      </c>
      <c r="CP125" s="2"/>
      <c r="CQ125" s="2" t="s">
        <v>15</v>
      </c>
      <c r="CR125" s="2"/>
      <c r="CS125" s="2" t="s">
        <v>20</v>
      </c>
      <c r="CT125" s="96">
        <f>ROUNDDOWN(BR125*BY125*(CH125/CL125),0)</f>
        <v>260</v>
      </c>
      <c r="CU125" s="96"/>
      <c r="CV125" s="96"/>
      <c r="CW125" s="96"/>
      <c r="CX125" s="96"/>
      <c r="CY125" s="96"/>
      <c r="CZ125" s="2" t="s">
        <v>14</v>
      </c>
      <c r="DA125" s="2"/>
      <c r="DB125" s="2"/>
      <c r="DC125" s="2"/>
    </row>
    <row r="126" spans="2:124">
      <c r="D126" s="2" t="s">
        <v>17</v>
      </c>
      <c r="E126" s="2" t="s">
        <v>77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BM126" s="59"/>
      <c r="BN126" s="17"/>
      <c r="BO126" s="17"/>
      <c r="BP126" s="2" t="s">
        <v>17</v>
      </c>
      <c r="BQ126" s="2" t="s">
        <v>77</v>
      </c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</row>
    <row r="127" spans="2:124">
      <c r="D127" s="2"/>
      <c r="E127" s="2" t="s">
        <v>9</v>
      </c>
      <c r="F127" s="96">
        <v>100</v>
      </c>
      <c r="G127" s="96"/>
      <c r="H127" s="96"/>
      <c r="I127" s="2" t="s">
        <v>14</v>
      </c>
      <c r="J127" s="2"/>
      <c r="K127" s="2" t="s">
        <v>13</v>
      </c>
      <c r="L127" s="2"/>
      <c r="M127" s="185">
        <f>$T$13</f>
        <v>26</v>
      </c>
      <c r="N127" s="185"/>
      <c r="O127" s="185"/>
      <c r="P127" s="2" t="s">
        <v>10</v>
      </c>
      <c r="Q127" s="2"/>
      <c r="R127" s="2"/>
      <c r="S127" s="2" t="s">
        <v>109</v>
      </c>
      <c r="T127" s="2"/>
      <c r="U127" s="2" t="s">
        <v>106</v>
      </c>
      <c r="V127" s="96">
        <f>V125</f>
        <v>3600</v>
      </c>
      <c r="W127" s="96"/>
      <c r="X127" s="96"/>
      <c r="Y127" s="2" t="s">
        <v>107</v>
      </c>
      <c r="Z127" s="96">
        <f>Z125</f>
        <v>4500</v>
      </c>
      <c r="AA127" s="96"/>
      <c r="AB127" s="96"/>
      <c r="AC127" s="2" t="s">
        <v>108</v>
      </c>
      <c r="AD127" s="2"/>
      <c r="AE127" s="2" t="s">
        <v>15</v>
      </c>
      <c r="AF127" s="2"/>
      <c r="AG127" s="2" t="s">
        <v>20</v>
      </c>
      <c r="AH127" s="96">
        <f>ROUNDDOWN(F127*M127*(V127/Z127),0)</f>
        <v>2080</v>
      </c>
      <c r="AI127" s="96"/>
      <c r="AJ127" s="96"/>
      <c r="AK127" s="96"/>
      <c r="AL127" s="96"/>
      <c r="AM127" s="96"/>
      <c r="AN127" s="2" t="s">
        <v>14</v>
      </c>
      <c r="AO127" s="2"/>
      <c r="AP127" s="2"/>
      <c r="BM127" s="59"/>
      <c r="BN127" s="17"/>
      <c r="BO127" s="17"/>
      <c r="BP127" s="2"/>
      <c r="BQ127" s="2" t="s">
        <v>9</v>
      </c>
      <c r="BR127" s="96">
        <v>100</v>
      </c>
      <c r="BS127" s="96"/>
      <c r="BT127" s="96"/>
      <c r="BU127" s="2" t="s">
        <v>14</v>
      </c>
      <c r="BV127" s="2"/>
      <c r="BW127" s="2" t="s">
        <v>13</v>
      </c>
      <c r="BX127" s="2"/>
      <c r="BY127" s="185">
        <f>$T$13</f>
        <v>26</v>
      </c>
      <c r="BZ127" s="185"/>
      <c r="CA127" s="185"/>
      <c r="CB127" s="2" t="s">
        <v>10</v>
      </c>
      <c r="CC127" s="2"/>
      <c r="CD127" s="2"/>
      <c r="CE127" s="2" t="s">
        <v>109</v>
      </c>
      <c r="CF127" s="2"/>
      <c r="CG127" s="2" t="s">
        <v>106</v>
      </c>
      <c r="CH127" s="96">
        <f>CH125</f>
        <v>900</v>
      </c>
      <c r="CI127" s="96"/>
      <c r="CJ127" s="96"/>
      <c r="CK127" s="2" t="s">
        <v>107</v>
      </c>
      <c r="CL127" s="96">
        <f>CL125</f>
        <v>4500</v>
      </c>
      <c r="CM127" s="96"/>
      <c r="CN127" s="96"/>
      <c r="CO127" s="2" t="s">
        <v>108</v>
      </c>
      <c r="CP127" s="2"/>
      <c r="CQ127" s="2" t="s">
        <v>15</v>
      </c>
      <c r="CR127" s="2"/>
      <c r="CS127" s="2" t="s">
        <v>20</v>
      </c>
      <c r="CT127" s="96">
        <f>ROUNDDOWN(BR127*BY127*(CH127/CL127),0)</f>
        <v>520</v>
      </c>
      <c r="CU127" s="96"/>
      <c r="CV127" s="96"/>
      <c r="CW127" s="96"/>
      <c r="CX127" s="96"/>
      <c r="CY127" s="96"/>
      <c r="CZ127" s="2" t="s">
        <v>14</v>
      </c>
      <c r="DA127" s="2"/>
      <c r="DB127" s="2"/>
      <c r="DC127" s="2"/>
    </row>
    <row r="128" spans="2:124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BM128" s="59"/>
      <c r="BN128" s="17"/>
      <c r="BO128" s="17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D129" s="2" t="s">
        <v>0</v>
      </c>
      <c r="E129" s="2" t="s">
        <v>22</v>
      </c>
      <c r="F129" s="2"/>
      <c r="G129" s="2"/>
      <c r="H129" s="2"/>
      <c r="I129" s="2"/>
      <c r="J129" s="2"/>
      <c r="K129" s="2"/>
      <c r="L129" s="2"/>
      <c r="M129" s="2"/>
      <c r="N129" s="2"/>
      <c r="O129" s="96" t="s">
        <v>46</v>
      </c>
      <c r="P129" s="96"/>
      <c r="Q129" s="96"/>
      <c r="R129" s="96"/>
      <c r="S129" s="96"/>
      <c r="T129" s="96"/>
      <c r="U129" s="96"/>
      <c r="V129" s="96"/>
      <c r="W129" s="2"/>
      <c r="X129" s="2"/>
      <c r="Y129" s="2"/>
      <c r="Z129" s="2"/>
      <c r="AA129" s="2"/>
      <c r="AB129" s="2"/>
      <c r="AC129" s="2"/>
      <c r="AD129" s="2"/>
      <c r="BM129" s="59"/>
      <c r="BN129" s="17"/>
      <c r="BO129" s="17"/>
      <c r="BP129" s="2" t="s">
        <v>0</v>
      </c>
      <c r="BQ129" s="2" t="s">
        <v>22</v>
      </c>
      <c r="BR129" s="2"/>
      <c r="BS129" s="2"/>
      <c r="BT129" s="2"/>
      <c r="BU129" s="2"/>
      <c r="BV129" s="2"/>
      <c r="BW129" s="2"/>
      <c r="BX129" s="2"/>
      <c r="BY129" s="2"/>
      <c r="BZ129" s="2"/>
      <c r="CA129" s="96" t="s">
        <v>46</v>
      </c>
      <c r="CB129" s="96"/>
      <c r="CC129" s="96"/>
      <c r="CD129" s="96"/>
      <c r="CE129" s="96"/>
      <c r="CF129" s="96"/>
      <c r="CG129" s="96"/>
      <c r="CH129" s="96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D130" s="2"/>
      <c r="E130" s="96">
        <v>2500</v>
      </c>
      <c r="F130" s="96"/>
      <c r="G130" s="96"/>
      <c r="H130" s="96"/>
      <c r="I130" s="96"/>
      <c r="J130" s="2" t="s">
        <v>12</v>
      </c>
      <c r="K130" s="2" t="s">
        <v>21</v>
      </c>
      <c r="L130" s="2" t="s">
        <v>14</v>
      </c>
      <c r="M130" s="2"/>
      <c r="N130" s="2" t="s">
        <v>13</v>
      </c>
      <c r="O130" s="2"/>
      <c r="P130" s="2"/>
      <c r="Q130" s="96">
        <f>IF(V125&gt;=AH125,AH125,V125)</f>
        <v>1040</v>
      </c>
      <c r="R130" s="96"/>
      <c r="S130" s="96"/>
      <c r="T130" s="96"/>
      <c r="U130" s="2" t="s">
        <v>14</v>
      </c>
      <c r="V130" s="2"/>
      <c r="W130" s="2" t="s">
        <v>15</v>
      </c>
      <c r="X130" s="2"/>
      <c r="Y130" s="96">
        <f>E130*Q130</f>
        <v>2600000</v>
      </c>
      <c r="Z130" s="96"/>
      <c r="AA130" s="96"/>
      <c r="AB130" s="96"/>
      <c r="AC130" s="96"/>
      <c r="AD130" s="2" t="s">
        <v>12</v>
      </c>
      <c r="BM130" s="59"/>
      <c r="BN130" s="17"/>
      <c r="BO130" s="17"/>
      <c r="BP130" s="2"/>
      <c r="BQ130" s="96">
        <v>2500</v>
      </c>
      <c r="BR130" s="96"/>
      <c r="BS130" s="96"/>
      <c r="BT130" s="96"/>
      <c r="BU130" s="96"/>
      <c r="BV130" s="2" t="s">
        <v>12</v>
      </c>
      <c r="BW130" s="2" t="s">
        <v>21</v>
      </c>
      <c r="BX130" s="2" t="s">
        <v>14</v>
      </c>
      <c r="BY130" s="2"/>
      <c r="BZ130" s="2" t="s">
        <v>13</v>
      </c>
      <c r="CA130" s="2"/>
      <c r="CB130" s="2"/>
      <c r="CC130" s="96">
        <f>IF(CH125&gt;=CT125,CT125,CH125)</f>
        <v>260</v>
      </c>
      <c r="CD130" s="96"/>
      <c r="CE130" s="96"/>
      <c r="CF130" s="96"/>
      <c r="CG130" s="2" t="s">
        <v>14</v>
      </c>
      <c r="CH130" s="2"/>
      <c r="CI130" s="2" t="s">
        <v>15</v>
      </c>
      <c r="CJ130" s="2"/>
      <c r="CK130" s="96">
        <f>BQ130*CC130</f>
        <v>650000</v>
      </c>
      <c r="CL130" s="96"/>
      <c r="CM130" s="96"/>
      <c r="CN130" s="96"/>
      <c r="CO130" s="96"/>
      <c r="CP130" s="2" t="s">
        <v>12</v>
      </c>
      <c r="CQ130" s="2"/>
    </row>
    <row r="131" spans="3:95">
      <c r="D131" s="2" t="s">
        <v>17</v>
      </c>
      <c r="E131" s="2" t="s">
        <v>23</v>
      </c>
      <c r="F131" s="2"/>
      <c r="G131" s="2"/>
      <c r="H131" s="2"/>
      <c r="I131" s="2"/>
      <c r="J131" s="2"/>
      <c r="K131" s="2"/>
      <c r="L131" s="2"/>
      <c r="M131" s="2"/>
      <c r="N131" s="2"/>
      <c r="O131" s="96" t="s">
        <v>46</v>
      </c>
      <c r="P131" s="96"/>
      <c r="Q131" s="96"/>
      <c r="R131" s="96"/>
      <c r="S131" s="96"/>
      <c r="T131" s="96"/>
      <c r="U131" s="96"/>
      <c r="V131" s="96"/>
      <c r="W131" s="2"/>
      <c r="X131" s="2"/>
      <c r="Y131" s="2"/>
      <c r="Z131" s="2"/>
      <c r="AA131" s="2"/>
      <c r="AB131" s="2"/>
      <c r="AC131" s="2"/>
      <c r="AD131" s="2"/>
      <c r="BM131" s="59"/>
      <c r="BN131" s="17"/>
      <c r="BO131" s="17"/>
      <c r="BP131" s="2" t="s">
        <v>17</v>
      </c>
      <c r="BQ131" s="2" t="s">
        <v>23</v>
      </c>
      <c r="BR131" s="2"/>
      <c r="BS131" s="2"/>
      <c r="BT131" s="2"/>
      <c r="BU131" s="2"/>
      <c r="BV131" s="2"/>
      <c r="BW131" s="2"/>
      <c r="BX131" s="2"/>
      <c r="BY131" s="2"/>
      <c r="BZ131" s="2"/>
      <c r="CA131" s="96" t="s">
        <v>46</v>
      </c>
      <c r="CB131" s="96"/>
      <c r="CC131" s="96"/>
      <c r="CD131" s="96"/>
      <c r="CE131" s="96"/>
      <c r="CF131" s="96"/>
      <c r="CG131" s="96"/>
      <c r="CH131" s="96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D132" s="2"/>
      <c r="E132" s="96">
        <v>1800</v>
      </c>
      <c r="F132" s="96"/>
      <c r="G132" s="96"/>
      <c r="H132" s="96"/>
      <c r="I132" s="96"/>
      <c r="J132" s="2" t="s">
        <v>12</v>
      </c>
      <c r="K132" s="2" t="s">
        <v>21</v>
      </c>
      <c r="L132" s="2" t="s">
        <v>14</v>
      </c>
      <c r="M132" s="2"/>
      <c r="N132" s="2" t="s">
        <v>13</v>
      </c>
      <c r="O132" s="2"/>
      <c r="P132" s="2"/>
      <c r="Q132" s="96">
        <f>IF(V125&gt;AH125,IF(V125&gt;=AH127,AH127-AH125,V125-AH125),0)</f>
        <v>1040</v>
      </c>
      <c r="R132" s="96"/>
      <c r="S132" s="96"/>
      <c r="T132" s="96"/>
      <c r="U132" s="2" t="s">
        <v>14</v>
      </c>
      <c r="V132" s="2"/>
      <c r="W132" s="2" t="s">
        <v>15</v>
      </c>
      <c r="X132" s="2"/>
      <c r="Y132" s="96">
        <f>E132*Q132</f>
        <v>1872000</v>
      </c>
      <c r="Z132" s="96"/>
      <c r="AA132" s="96"/>
      <c r="AB132" s="96"/>
      <c r="AC132" s="96"/>
      <c r="AD132" s="2" t="s">
        <v>12</v>
      </c>
      <c r="BM132" s="59"/>
      <c r="BN132" s="17"/>
      <c r="BO132" s="17"/>
      <c r="BP132" s="2"/>
      <c r="BQ132" s="96">
        <v>1800</v>
      </c>
      <c r="BR132" s="96"/>
      <c r="BS132" s="96"/>
      <c r="BT132" s="96"/>
      <c r="BU132" s="96"/>
      <c r="BV132" s="2" t="s">
        <v>12</v>
      </c>
      <c r="BW132" s="2" t="s">
        <v>21</v>
      </c>
      <c r="BX132" s="2" t="s">
        <v>14</v>
      </c>
      <c r="BY132" s="2"/>
      <c r="BZ132" s="2" t="s">
        <v>13</v>
      </c>
      <c r="CA132" s="2"/>
      <c r="CB132" s="2"/>
      <c r="CC132" s="96">
        <f>IF(CH125&gt;CT125,IF(CH125&gt;=CT127,CT127-CT125,CH125-CT125),0)</f>
        <v>260</v>
      </c>
      <c r="CD132" s="96"/>
      <c r="CE132" s="96"/>
      <c r="CF132" s="96"/>
      <c r="CG132" s="2" t="s">
        <v>14</v>
      </c>
      <c r="CH132" s="2"/>
      <c r="CI132" s="2" t="s">
        <v>15</v>
      </c>
      <c r="CJ132" s="2"/>
      <c r="CK132" s="96">
        <f>BQ132*CC132</f>
        <v>468000</v>
      </c>
      <c r="CL132" s="96"/>
      <c r="CM132" s="96"/>
      <c r="CN132" s="96"/>
      <c r="CO132" s="96"/>
      <c r="CP132" s="2" t="s">
        <v>12</v>
      </c>
      <c r="CQ132" s="2"/>
    </row>
    <row r="133" spans="3:95">
      <c r="D133" s="2" t="s">
        <v>19</v>
      </c>
      <c r="E133" s="2" t="s">
        <v>24</v>
      </c>
      <c r="F133" s="2"/>
      <c r="G133" s="2"/>
      <c r="H133" s="2"/>
      <c r="I133" s="2"/>
      <c r="J133" s="2"/>
      <c r="K133" s="2"/>
      <c r="L133" s="2"/>
      <c r="M133" s="2"/>
      <c r="N133" s="2"/>
      <c r="O133" s="96" t="s">
        <v>46</v>
      </c>
      <c r="P133" s="96"/>
      <c r="Q133" s="96"/>
      <c r="R133" s="96"/>
      <c r="S133" s="96"/>
      <c r="T133" s="96"/>
      <c r="U133" s="96"/>
      <c r="V133" s="96"/>
      <c r="W133" s="2"/>
      <c r="X133" s="2"/>
      <c r="Y133" s="2"/>
      <c r="Z133" s="2"/>
      <c r="AA133" s="2"/>
      <c r="AB133" s="2"/>
      <c r="AC133" s="2"/>
      <c r="AD133" s="2"/>
      <c r="BM133" s="59"/>
      <c r="BN133" s="17"/>
      <c r="BO133" s="17"/>
      <c r="BP133" s="2" t="s">
        <v>19</v>
      </c>
      <c r="BQ133" s="2" t="s">
        <v>24</v>
      </c>
      <c r="BR133" s="2"/>
      <c r="BS133" s="2"/>
      <c r="BT133" s="2"/>
      <c r="BU133" s="2"/>
      <c r="BV133" s="2"/>
      <c r="BW133" s="2"/>
      <c r="BX133" s="2"/>
      <c r="BY133" s="2"/>
      <c r="BZ133" s="2"/>
      <c r="CA133" s="96" t="s">
        <v>46</v>
      </c>
      <c r="CB133" s="96"/>
      <c r="CC133" s="96"/>
      <c r="CD133" s="96"/>
      <c r="CE133" s="96"/>
      <c r="CF133" s="96"/>
      <c r="CG133" s="96"/>
      <c r="CH133" s="96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D134" s="2"/>
      <c r="E134" s="96">
        <v>1100</v>
      </c>
      <c r="F134" s="96"/>
      <c r="G134" s="96"/>
      <c r="H134" s="96"/>
      <c r="I134" s="96"/>
      <c r="J134" s="2" t="s">
        <v>12</v>
      </c>
      <c r="K134" s="2" t="s">
        <v>21</v>
      </c>
      <c r="L134" s="2" t="s">
        <v>14</v>
      </c>
      <c r="M134" s="2"/>
      <c r="N134" s="2" t="s">
        <v>13</v>
      </c>
      <c r="O134" s="2"/>
      <c r="P134" s="2"/>
      <c r="Q134" s="96">
        <f>IF(V125&gt;=AH127,V125-AH127,0)</f>
        <v>1520</v>
      </c>
      <c r="R134" s="96"/>
      <c r="S134" s="96"/>
      <c r="T134" s="96"/>
      <c r="U134" s="2" t="s">
        <v>14</v>
      </c>
      <c r="V134" s="2"/>
      <c r="W134" s="2" t="s">
        <v>15</v>
      </c>
      <c r="X134" s="2"/>
      <c r="Y134" s="96">
        <f>E134*Q134</f>
        <v>1672000</v>
      </c>
      <c r="Z134" s="96"/>
      <c r="AA134" s="96"/>
      <c r="AB134" s="96"/>
      <c r="AC134" s="96"/>
      <c r="AD134" s="2" t="s">
        <v>12</v>
      </c>
      <c r="BM134" s="59"/>
      <c r="BN134" s="17"/>
      <c r="BO134" s="17"/>
      <c r="BP134" s="2"/>
      <c r="BQ134" s="96">
        <v>1100</v>
      </c>
      <c r="BR134" s="96"/>
      <c r="BS134" s="96"/>
      <c r="BT134" s="96"/>
      <c r="BU134" s="96"/>
      <c r="BV134" s="2" t="s">
        <v>12</v>
      </c>
      <c r="BW134" s="2" t="s">
        <v>21</v>
      </c>
      <c r="BX134" s="2" t="s">
        <v>14</v>
      </c>
      <c r="BY134" s="2"/>
      <c r="BZ134" s="2" t="s">
        <v>13</v>
      </c>
      <c r="CA134" s="2"/>
      <c r="CB134" s="2"/>
      <c r="CC134" s="96">
        <f>IF(CH125&gt;=CT127,CH125-CT127,0)</f>
        <v>380</v>
      </c>
      <c r="CD134" s="96"/>
      <c r="CE134" s="96"/>
      <c r="CF134" s="96"/>
      <c r="CG134" s="2" t="s">
        <v>14</v>
      </c>
      <c r="CH134" s="2"/>
      <c r="CI134" s="2" t="s">
        <v>15</v>
      </c>
      <c r="CJ134" s="2"/>
      <c r="CK134" s="96">
        <f>BQ134*CC134</f>
        <v>418000</v>
      </c>
      <c r="CL134" s="96"/>
      <c r="CM134" s="96"/>
      <c r="CN134" s="96"/>
      <c r="CO134" s="96"/>
      <c r="CP134" s="2" t="s">
        <v>12</v>
      </c>
      <c r="CQ134" s="2"/>
    </row>
    <row r="135" spans="3:95">
      <c r="D135" s="2"/>
      <c r="E135" s="72"/>
      <c r="F135" s="72"/>
      <c r="G135" s="72"/>
      <c r="H135" s="72"/>
      <c r="I135" s="72"/>
      <c r="J135" s="2"/>
      <c r="K135" s="2"/>
      <c r="L135" s="2"/>
      <c r="M135" s="2"/>
      <c r="N135" s="2"/>
      <c r="O135" s="2"/>
      <c r="P135" s="2"/>
      <c r="Q135" s="72"/>
      <c r="R135" s="72"/>
      <c r="S135" s="72"/>
      <c r="T135" s="72"/>
      <c r="U135" s="2"/>
      <c r="V135" s="2"/>
      <c r="W135" s="2"/>
      <c r="X135" s="2"/>
      <c r="Y135" s="72"/>
      <c r="Z135" s="72"/>
      <c r="AA135" s="72"/>
      <c r="AB135" s="72"/>
      <c r="AC135" s="72"/>
      <c r="AD135" s="2"/>
      <c r="BM135" s="59"/>
      <c r="BN135" s="17"/>
      <c r="BO135" s="17"/>
      <c r="BP135" s="2"/>
      <c r="BQ135" s="72"/>
      <c r="BR135" s="72"/>
      <c r="BS135" s="72"/>
      <c r="BT135" s="72"/>
      <c r="BU135" s="72"/>
      <c r="BV135" s="2"/>
      <c r="BW135" s="2"/>
      <c r="BX135" s="2"/>
      <c r="BY135" s="2"/>
      <c r="BZ135" s="2"/>
      <c r="CA135" s="2"/>
      <c r="CB135" s="2"/>
      <c r="CC135" s="72"/>
      <c r="CD135" s="72"/>
      <c r="CE135" s="72"/>
      <c r="CF135" s="72"/>
      <c r="CG135" s="2"/>
      <c r="CH135" s="2"/>
      <c r="CI135" s="2"/>
      <c r="CJ135" s="2"/>
      <c r="CK135" s="72"/>
      <c r="CL135" s="72"/>
      <c r="CM135" s="72"/>
      <c r="CN135" s="72"/>
      <c r="CO135" s="72"/>
      <c r="CP135" s="2"/>
      <c r="CQ135" s="2"/>
    </row>
    <row r="136" spans="3:95" ht="19.5" thickBot="1">
      <c r="D136" s="6" t="s">
        <v>25</v>
      </c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184">
        <f>Y130+Y132+Y134</f>
        <v>6144000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6" t="s">
        <v>12</v>
      </c>
      <c r="BM136" s="59"/>
      <c r="BN136" s="17"/>
      <c r="BO136" s="17"/>
      <c r="BP136" s="6" t="s">
        <v>25</v>
      </c>
      <c r="BQ136" s="6"/>
      <c r="BR136" s="6"/>
      <c r="BS136" s="6"/>
      <c r="BT136" s="6"/>
      <c r="BU136" s="6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84">
        <f>CK130+CK132+CK134</f>
        <v>1536000</v>
      </c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6" t="s">
        <v>12</v>
      </c>
      <c r="CQ136" s="2"/>
    </row>
    <row r="137" spans="3:9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BM137" s="59"/>
      <c r="BN137" s="17"/>
      <c r="BO137" s="17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BM138" s="59"/>
      <c r="BN138" s="17"/>
      <c r="BO138" s="17"/>
    </row>
    <row r="139" spans="3:95">
      <c r="C139" s="11">
        <v>2</v>
      </c>
      <c r="D139" s="13" t="s">
        <v>66</v>
      </c>
      <c r="E139" s="11"/>
      <c r="F139" s="11"/>
      <c r="G139" s="11"/>
      <c r="H139" s="11"/>
      <c r="I139" s="11"/>
      <c r="BM139" s="59"/>
      <c r="BN139" s="17"/>
      <c r="BO139" s="62">
        <v>2</v>
      </c>
      <c r="BP139" s="13" t="s">
        <v>66</v>
      </c>
      <c r="BQ139" s="11"/>
      <c r="BR139" s="11"/>
      <c r="BS139" s="11"/>
      <c r="BT139" s="11"/>
      <c r="BU139" s="11"/>
    </row>
    <row r="140" spans="3:95">
      <c r="D140" s="30" t="s">
        <v>28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2"/>
      <c r="O140" s="2"/>
      <c r="P140" s="2"/>
      <c r="Q140" s="2"/>
      <c r="R140" s="2"/>
      <c r="S140" s="2"/>
      <c r="T140" s="2"/>
      <c r="U140" s="2"/>
      <c r="V140" s="2"/>
      <c r="BM140" s="59"/>
      <c r="BN140" s="17"/>
      <c r="BO140" s="17"/>
      <c r="BP140" s="30" t="s">
        <v>28</v>
      </c>
      <c r="BQ140" s="30"/>
      <c r="BR140" s="30"/>
      <c r="BS140" s="30"/>
      <c r="BT140" s="30"/>
      <c r="BU140" s="30"/>
      <c r="BV140" s="30"/>
      <c r="BW140" s="30"/>
      <c r="BX140" s="30"/>
      <c r="BY140" s="30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3:95">
      <c r="D141" s="171">
        <f>$T$136</f>
        <v>6144000</v>
      </c>
      <c r="E141" s="171"/>
      <c r="F141" s="171"/>
      <c r="G141" s="171"/>
      <c r="H141" s="171"/>
      <c r="I141" s="171"/>
      <c r="J141" s="171"/>
      <c r="K141" s="30" t="s">
        <v>12</v>
      </c>
      <c r="L141" s="30"/>
      <c r="M141" s="30"/>
      <c r="N141" s="2"/>
      <c r="O141" s="2"/>
      <c r="P141" s="2"/>
      <c r="Q141" s="2"/>
      <c r="R141" s="2"/>
      <c r="S141" s="2"/>
      <c r="T141" s="2"/>
      <c r="U141" s="2"/>
      <c r="V141" s="2"/>
      <c r="BM141" s="59"/>
      <c r="BN141" s="17"/>
      <c r="BO141" s="17"/>
      <c r="BP141" s="171">
        <f>$CF$136</f>
        <v>1536000</v>
      </c>
      <c r="BQ141" s="171"/>
      <c r="BR141" s="171"/>
      <c r="BS141" s="171"/>
      <c r="BT141" s="171"/>
      <c r="BU141" s="171"/>
      <c r="BV141" s="171"/>
      <c r="BW141" s="30" t="s">
        <v>12</v>
      </c>
      <c r="BX141" s="30"/>
      <c r="BY141" s="30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3:9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BM142" s="59"/>
      <c r="BN142" s="17"/>
      <c r="BO142" s="17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3:95" ht="19.5" thickBot="1">
      <c r="D143" s="4" t="s">
        <v>27</v>
      </c>
      <c r="E143" s="4"/>
      <c r="F143" s="4"/>
      <c r="G143" s="4"/>
      <c r="H143" s="4"/>
      <c r="I143" s="4"/>
      <c r="J143" s="5"/>
      <c r="K143" s="5"/>
      <c r="L143" s="179">
        <f>D141</f>
        <v>6144000</v>
      </c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4" t="s">
        <v>12</v>
      </c>
      <c r="BM143" s="59"/>
      <c r="BN143" s="17"/>
      <c r="BO143" s="17"/>
      <c r="BP143" s="4" t="s">
        <v>27</v>
      </c>
      <c r="BQ143" s="4"/>
      <c r="BR143" s="4"/>
      <c r="BS143" s="4"/>
      <c r="BT143" s="4"/>
      <c r="BU143" s="4"/>
      <c r="BV143" s="5"/>
      <c r="BW143" s="5"/>
      <c r="BX143" s="179">
        <f>BP141</f>
        <v>1536000</v>
      </c>
      <c r="BY143" s="179"/>
      <c r="BZ143" s="179"/>
      <c r="CA143" s="179"/>
      <c r="CB143" s="179"/>
      <c r="CC143" s="179"/>
      <c r="CD143" s="179"/>
      <c r="CE143" s="179"/>
      <c r="CF143" s="179"/>
      <c r="CG143" s="179"/>
      <c r="CH143" s="179"/>
      <c r="CI143" s="179"/>
      <c r="CJ143" s="179"/>
      <c r="CK143" s="179"/>
      <c r="CL143" s="179"/>
      <c r="CM143" s="179"/>
      <c r="CN143" s="179"/>
      <c r="CO143" s="179"/>
      <c r="CP143" s="4" t="s">
        <v>12</v>
      </c>
    </row>
    <row r="144" spans="3:95" ht="19.5" thickTop="1">
      <c r="BM144" s="59"/>
      <c r="BN144" s="17"/>
      <c r="BO144" s="17"/>
    </row>
    <row r="145" spans="65:67">
      <c r="BM145" s="17"/>
      <c r="BN145" s="17"/>
      <c r="BO145" s="17"/>
    </row>
    <row r="146" spans="65:67">
      <c r="BM146" s="17"/>
      <c r="BN146" s="17"/>
      <c r="BO146" s="17"/>
    </row>
    <row r="147" spans="65:67">
      <c r="BM147" s="17"/>
      <c r="BN147" s="17"/>
      <c r="BO147" s="17"/>
    </row>
    <row r="148" spans="65:67">
      <c r="BM148" s="17"/>
      <c r="BN148" s="17"/>
      <c r="BO148" s="17"/>
    </row>
  </sheetData>
  <sheetProtection password="CC3D" sheet="1" objects="1" scenarios="1"/>
  <mergeCells count="610">
    <mergeCell ref="BF10:BI10"/>
    <mergeCell ref="BJ10:BM10"/>
    <mergeCell ref="BN10:BQ10"/>
    <mergeCell ref="BR10:BU10"/>
    <mergeCell ref="BF11:BI14"/>
    <mergeCell ref="BF15:BI18"/>
    <mergeCell ref="BJ11:BM12"/>
    <mergeCell ref="BJ13:BM14"/>
    <mergeCell ref="BJ15:BM16"/>
    <mergeCell ref="BJ17:BM18"/>
    <mergeCell ref="BN11:BQ12"/>
    <mergeCell ref="BN13:BQ14"/>
    <mergeCell ref="BN15:BQ16"/>
    <mergeCell ref="BN17:BQ18"/>
    <mergeCell ref="BR11:BU14"/>
    <mergeCell ref="BR15:BU18"/>
    <mergeCell ref="T136:AC136"/>
    <mergeCell ref="CF136:CO136"/>
    <mergeCell ref="D141:J141"/>
    <mergeCell ref="BP141:BV141"/>
    <mergeCell ref="L143:AC143"/>
    <mergeCell ref="BX143:CO143"/>
    <mergeCell ref="CK132:CO132"/>
    <mergeCell ref="O133:V133"/>
    <mergeCell ref="CA133:CH133"/>
    <mergeCell ref="E134:I134"/>
    <mergeCell ref="Q134:T134"/>
    <mergeCell ref="Y134:AC134"/>
    <mergeCell ref="BQ134:BU134"/>
    <mergeCell ref="CC134:CF134"/>
    <mergeCell ref="CK134:CO134"/>
    <mergeCell ref="O131:V131"/>
    <mergeCell ref="CA131:CH131"/>
    <mergeCell ref="E132:I132"/>
    <mergeCell ref="Q132:T132"/>
    <mergeCell ref="Y132:AC132"/>
    <mergeCell ref="BQ132:BU132"/>
    <mergeCell ref="CC132:CF132"/>
    <mergeCell ref="E130:I130"/>
    <mergeCell ref="Q130:T130"/>
    <mergeCell ref="Y130:AC130"/>
    <mergeCell ref="BQ130:BU130"/>
    <mergeCell ref="CC130:CF130"/>
    <mergeCell ref="CK130:CO130"/>
    <mergeCell ref="BY127:CA127"/>
    <mergeCell ref="CH127:CJ127"/>
    <mergeCell ref="CL127:CN127"/>
    <mergeCell ref="CT127:CY127"/>
    <mergeCell ref="O129:V129"/>
    <mergeCell ref="CA129:CH129"/>
    <mergeCell ref="BY125:CA125"/>
    <mergeCell ref="CH125:CJ125"/>
    <mergeCell ref="CL125:CN125"/>
    <mergeCell ref="CT125:CY125"/>
    <mergeCell ref="F127:H127"/>
    <mergeCell ref="M127:O127"/>
    <mergeCell ref="V127:X127"/>
    <mergeCell ref="Z127:AB127"/>
    <mergeCell ref="AH127:AM127"/>
    <mergeCell ref="BR127:BT127"/>
    <mergeCell ref="F125:H125"/>
    <mergeCell ref="M125:O125"/>
    <mergeCell ref="V125:X125"/>
    <mergeCell ref="Z125:AB125"/>
    <mergeCell ref="AH125:AM125"/>
    <mergeCell ref="BR125:BT125"/>
    <mergeCell ref="AH114:AN114"/>
    <mergeCell ref="AS114:AX114"/>
    <mergeCell ref="CT114:CZ114"/>
    <mergeCell ref="DE114:DJ114"/>
    <mergeCell ref="AP116:BG116"/>
    <mergeCell ref="DB116:DS116"/>
    <mergeCell ref="DE104:DH104"/>
    <mergeCell ref="DM104:DQ104"/>
    <mergeCell ref="AH109:AL109"/>
    <mergeCell ref="AO109:BE109"/>
    <mergeCell ref="CT109:CX109"/>
    <mergeCell ref="DA109:DQ109"/>
    <mergeCell ref="AH104:AM104"/>
    <mergeCell ref="AN104:AO104"/>
    <mergeCell ref="AS104:AV104"/>
    <mergeCell ref="BA104:BE104"/>
    <mergeCell ref="CT104:CY104"/>
    <mergeCell ref="CZ104:DA104"/>
    <mergeCell ref="DE101:DH101"/>
    <mergeCell ref="DM101:DQ101"/>
    <mergeCell ref="AK103:AN103"/>
    <mergeCell ref="BA103:BF103"/>
    <mergeCell ref="CW103:CZ103"/>
    <mergeCell ref="DM103:DR103"/>
    <mergeCell ref="AH101:AM101"/>
    <mergeCell ref="AN101:AO101"/>
    <mergeCell ref="AS101:AV101"/>
    <mergeCell ref="BA101:BE101"/>
    <mergeCell ref="CT101:CY101"/>
    <mergeCell ref="CZ101:DA101"/>
    <mergeCell ref="DE98:DH98"/>
    <mergeCell ref="DM98:DQ98"/>
    <mergeCell ref="L99:AA99"/>
    <mergeCell ref="BX99:CM99"/>
    <mergeCell ref="AK100:AN100"/>
    <mergeCell ref="BA100:BF100"/>
    <mergeCell ref="CW100:CZ100"/>
    <mergeCell ref="DM100:DR100"/>
    <mergeCell ref="AH98:AM98"/>
    <mergeCell ref="AN98:AO98"/>
    <mergeCell ref="AS98:AV98"/>
    <mergeCell ref="BA98:BE98"/>
    <mergeCell ref="CT98:CY98"/>
    <mergeCell ref="CZ98:DA98"/>
    <mergeCell ref="DE95:DH95"/>
    <mergeCell ref="DM95:DQ95"/>
    <mergeCell ref="D97:H97"/>
    <mergeCell ref="AK97:AN97"/>
    <mergeCell ref="BA97:BF97"/>
    <mergeCell ref="BP97:BT97"/>
    <mergeCell ref="CW97:CZ97"/>
    <mergeCell ref="DM97:DR97"/>
    <mergeCell ref="AK94:AN94"/>
    <mergeCell ref="BA94:BF94"/>
    <mergeCell ref="CW94:CZ94"/>
    <mergeCell ref="DM94:DR94"/>
    <mergeCell ref="AH95:AM95"/>
    <mergeCell ref="AN95:AO95"/>
    <mergeCell ref="AS95:AV95"/>
    <mergeCell ref="BA95:BE95"/>
    <mergeCell ref="CT95:CY95"/>
    <mergeCell ref="CZ95:DA95"/>
    <mergeCell ref="BP92:BT92"/>
    <mergeCell ref="BW92:CM92"/>
    <mergeCell ref="CT92:CY92"/>
    <mergeCell ref="CZ92:DA92"/>
    <mergeCell ref="DE92:DH92"/>
    <mergeCell ref="DM92:DQ92"/>
    <mergeCell ref="D92:H92"/>
    <mergeCell ref="K92:AA92"/>
    <mergeCell ref="AH92:AM92"/>
    <mergeCell ref="AN92:AO92"/>
    <mergeCell ref="AS92:AV92"/>
    <mergeCell ref="BA92:BE92"/>
    <mergeCell ref="DE89:DH89"/>
    <mergeCell ref="DM89:DQ89"/>
    <mergeCell ref="AK91:AN91"/>
    <mergeCell ref="BA91:BF91"/>
    <mergeCell ref="CW91:CZ91"/>
    <mergeCell ref="DM91:DR91"/>
    <mergeCell ref="AH89:AM89"/>
    <mergeCell ref="AN89:AO89"/>
    <mergeCell ref="AS89:AV89"/>
    <mergeCell ref="BA89:BE89"/>
    <mergeCell ref="CT89:CY89"/>
    <mergeCell ref="CZ89:DA89"/>
    <mergeCell ref="BP88:BU88"/>
    <mergeCell ref="BV88:BW88"/>
    <mergeCell ref="CA88:CD88"/>
    <mergeCell ref="CI88:CM88"/>
    <mergeCell ref="CW88:CZ88"/>
    <mergeCell ref="DM88:DR88"/>
    <mergeCell ref="D88:I88"/>
    <mergeCell ref="J88:K88"/>
    <mergeCell ref="O88:R88"/>
    <mergeCell ref="W88:AA88"/>
    <mergeCell ref="AK88:AN88"/>
    <mergeCell ref="BA88:BF88"/>
    <mergeCell ref="DE86:DH86"/>
    <mergeCell ref="DM86:DQ86"/>
    <mergeCell ref="G87:J87"/>
    <mergeCell ref="W87:AB87"/>
    <mergeCell ref="BS87:BV87"/>
    <mergeCell ref="CI87:CN87"/>
    <mergeCell ref="AH86:AM86"/>
    <mergeCell ref="AN86:AO86"/>
    <mergeCell ref="AS86:AV86"/>
    <mergeCell ref="BA86:BE86"/>
    <mergeCell ref="CT86:CY86"/>
    <mergeCell ref="CZ86:DA86"/>
    <mergeCell ref="BP85:BU85"/>
    <mergeCell ref="BV85:BW85"/>
    <mergeCell ref="CA85:CD85"/>
    <mergeCell ref="CI85:CM85"/>
    <mergeCell ref="CW85:CZ85"/>
    <mergeCell ref="DM85:DR85"/>
    <mergeCell ref="D85:I85"/>
    <mergeCell ref="J85:K85"/>
    <mergeCell ref="O85:R85"/>
    <mergeCell ref="W85:AA85"/>
    <mergeCell ref="AK85:AN85"/>
    <mergeCell ref="BA85:BF85"/>
    <mergeCell ref="DE83:DH83"/>
    <mergeCell ref="DM83:DQ83"/>
    <mergeCell ref="G84:J84"/>
    <mergeCell ref="W84:AB84"/>
    <mergeCell ref="BS84:BV84"/>
    <mergeCell ref="CI84:CN84"/>
    <mergeCell ref="AH83:AM83"/>
    <mergeCell ref="AN83:AO83"/>
    <mergeCell ref="AS83:AV83"/>
    <mergeCell ref="BA83:BE83"/>
    <mergeCell ref="CT83:CY83"/>
    <mergeCell ref="CZ83:DA83"/>
    <mergeCell ref="BP82:BU82"/>
    <mergeCell ref="BV82:BW82"/>
    <mergeCell ref="CA82:CD82"/>
    <mergeCell ref="CI82:CM82"/>
    <mergeCell ref="CW82:CZ82"/>
    <mergeCell ref="DM82:DR82"/>
    <mergeCell ref="D82:I82"/>
    <mergeCell ref="J82:K82"/>
    <mergeCell ref="O82:R82"/>
    <mergeCell ref="W82:AA82"/>
    <mergeCell ref="AK82:AN82"/>
    <mergeCell ref="BA82:BF82"/>
    <mergeCell ref="CA79:CD79"/>
    <mergeCell ref="CI79:CM79"/>
    <mergeCell ref="G81:J81"/>
    <mergeCell ref="W81:AB81"/>
    <mergeCell ref="BS81:BV81"/>
    <mergeCell ref="CI81:CN81"/>
    <mergeCell ref="D79:I79"/>
    <mergeCell ref="J79:K79"/>
    <mergeCell ref="O79:R79"/>
    <mergeCell ref="W79:AA79"/>
    <mergeCell ref="BP79:BU79"/>
    <mergeCell ref="BV79:BW79"/>
    <mergeCell ref="DF76:DI76"/>
    <mergeCell ref="DN76:DR76"/>
    <mergeCell ref="G78:J78"/>
    <mergeCell ref="W78:AB78"/>
    <mergeCell ref="AT78:BF78"/>
    <mergeCell ref="BS78:BV78"/>
    <mergeCell ref="CI78:CN78"/>
    <mergeCell ref="DF78:DR78"/>
    <mergeCell ref="BB76:BF76"/>
    <mergeCell ref="BP76:BU76"/>
    <mergeCell ref="BV76:BW76"/>
    <mergeCell ref="CA76:CD76"/>
    <mergeCell ref="CI76:CM76"/>
    <mergeCell ref="CT76:CX76"/>
    <mergeCell ref="D76:I76"/>
    <mergeCell ref="J76:K76"/>
    <mergeCell ref="O76:R76"/>
    <mergeCell ref="W76:AA76"/>
    <mergeCell ref="AH76:AL76"/>
    <mergeCell ref="AT76:AW76"/>
    <mergeCell ref="DN74:DR74"/>
    <mergeCell ref="G75:J75"/>
    <mergeCell ref="W75:AB75"/>
    <mergeCell ref="AR75:AY75"/>
    <mergeCell ref="BS75:BV75"/>
    <mergeCell ref="CI75:CN75"/>
    <mergeCell ref="DD75:DK75"/>
    <mergeCell ref="CI73:CM73"/>
    <mergeCell ref="DD73:DK73"/>
    <mergeCell ref="AH74:AL74"/>
    <mergeCell ref="AT74:AW74"/>
    <mergeCell ref="BB74:BF74"/>
    <mergeCell ref="CT74:CX74"/>
    <mergeCell ref="DF74:DI74"/>
    <mergeCell ref="DN72:DR72"/>
    <mergeCell ref="D73:I73"/>
    <mergeCell ref="J73:K73"/>
    <mergeCell ref="O73:R73"/>
    <mergeCell ref="W73:AA73"/>
    <mergeCell ref="AR73:AY73"/>
    <mergeCell ref="BP73:BU73"/>
    <mergeCell ref="BV73:BW73"/>
    <mergeCell ref="CA73:CD73"/>
    <mergeCell ref="AR71:AY71"/>
    <mergeCell ref="DD71:DK71"/>
    <mergeCell ref="G72:J72"/>
    <mergeCell ref="W72:AB72"/>
    <mergeCell ref="AH72:AL72"/>
    <mergeCell ref="AT72:AW72"/>
    <mergeCell ref="BB72:BF72"/>
    <mergeCell ref="BS72:BV72"/>
    <mergeCell ref="CI72:CN72"/>
    <mergeCell ref="CT72:CX72"/>
    <mergeCell ref="DF72:DI72"/>
    <mergeCell ref="DM69:DO69"/>
    <mergeCell ref="DS69:DV69"/>
    <mergeCell ref="D70:I70"/>
    <mergeCell ref="J70:K70"/>
    <mergeCell ref="O70:R70"/>
    <mergeCell ref="W70:AA70"/>
    <mergeCell ref="BP70:BU70"/>
    <mergeCell ref="BV70:BW70"/>
    <mergeCell ref="CA70:CD70"/>
    <mergeCell ref="CI70:CM70"/>
    <mergeCell ref="BG69:BJ69"/>
    <mergeCell ref="BS69:BV69"/>
    <mergeCell ref="CI69:CN69"/>
    <mergeCell ref="CU69:CW69"/>
    <mergeCell ref="DB69:DC69"/>
    <mergeCell ref="DJ69:DK69"/>
    <mergeCell ref="G69:J69"/>
    <mergeCell ref="W69:AB69"/>
    <mergeCell ref="AI69:AK69"/>
    <mergeCell ref="AP69:AQ69"/>
    <mergeCell ref="AX69:AY69"/>
    <mergeCell ref="BA69:BC69"/>
    <mergeCell ref="CU67:CW67"/>
    <mergeCell ref="DB67:DC67"/>
    <mergeCell ref="DJ67:DK67"/>
    <mergeCell ref="DM67:DO67"/>
    <mergeCell ref="DS67:DV67"/>
    <mergeCell ref="AX67:AY67"/>
    <mergeCell ref="BA67:BC67"/>
    <mergeCell ref="BG67:BJ67"/>
    <mergeCell ref="BP67:BU67"/>
    <mergeCell ref="BV67:BW67"/>
    <mergeCell ref="CA67:CD67"/>
    <mergeCell ref="G66:J66"/>
    <mergeCell ref="W66:AB66"/>
    <mergeCell ref="BS66:BV66"/>
    <mergeCell ref="CI66:CN66"/>
    <mergeCell ref="D67:I67"/>
    <mergeCell ref="J67:K67"/>
    <mergeCell ref="O67:R67"/>
    <mergeCell ref="W67:AA67"/>
    <mergeCell ref="AI67:AK67"/>
    <mergeCell ref="AP67:AQ67"/>
    <mergeCell ref="CI67:CM67"/>
    <mergeCell ref="B62:BK62"/>
    <mergeCell ref="BN62:DY62"/>
    <mergeCell ref="DK48:DT48"/>
    <mergeCell ref="K49:AF49"/>
    <mergeCell ref="AG49:AJ49"/>
    <mergeCell ref="AK49:BH49"/>
    <mergeCell ref="BW49:CR49"/>
    <mergeCell ref="CS49:CV49"/>
    <mergeCell ref="CW49:DT49"/>
    <mergeCell ref="C32:F49"/>
    <mergeCell ref="G32:J40"/>
    <mergeCell ref="G41:J49"/>
    <mergeCell ref="K41:N44"/>
    <mergeCell ref="O41:T41"/>
    <mergeCell ref="U41:X41"/>
    <mergeCell ref="DK46:DT46"/>
    <mergeCell ref="O47:T47"/>
    <mergeCell ref="U47:X47"/>
    <mergeCell ref="DC45:DJ48"/>
    <mergeCell ref="DK45:DT45"/>
    <mergeCell ref="CO45:CR45"/>
    <mergeCell ref="DK47:DT47"/>
    <mergeCell ref="CO48:CR48"/>
    <mergeCell ref="CS45:CV48"/>
    <mergeCell ref="CW45:DB48"/>
    <mergeCell ref="CO46:CR46"/>
    <mergeCell ref="AC50:AF50"/>
    <mergeCell ref="AG50:AJ50"/>
    <mergeCell ref="CO50:CR50"/>
    <mergeCell ref="CS50:CV50"/>
    <mergeCell ref="Y41:AB41"/>
    <mergeCell ref="AC41:AF41"/>
    <mergeCell ref="Y47:AB47"/>
    <mergeCell ref="AC47:AF47"/>
    <mergeCell ref="AY47:BH47"/>
    <mergeCell ref="CA47:CF47"/>
    <mergeCell ref="CG47:CJ47"/>
    <mergeCell ref="CK47:CN47"/>
    <mergeCell ref="CO47:CR47"/>
    <mergeCell ref="CA46:CF46"/>
    <mergeCell ref="CG46:CJ46"/>
    <mergeCell ref="CK46:CN46"/>
    <mergeCell ref="CA45:CF45"/>
    <mergeCell ref="BS41:BV49"/>
    <mergeCell ref="BW41:BZ44"/>
    <mergeCell ref="CA41:CF41"/>
    <mergeCell ref="CG41:CJ41"/>
    <mergeCell ref="CG45:CJ45"/>
    <mergeCell ref="CK45:CN45"/>
    <mergeCell ref="CA48:CF48"/>
    <mergeCell ref="CG48:CJ48"/>
    <mergeCell ref="CK48:CN48"/>
    <mergeCell ref="K45:N48"/>
    <mergeCell ref="O45:T45"/>
    <mergeCell ref="U45:X45"/>
    <mergeCell ref="Y45:AB45"/>
    <mergeCell ref="AC45:AF45"/>
    <mergeCell ref="AG45:AJ48"/>
    <mergeCell ref="AK45:AP48"/>
    <mergeCell ref="AQ45:AX48"/>
    <mergeCell ref="AY45:BH45"/>
    <mergeCell ref="O48:T48"/>
    <mergeCell ref="U48:X48"/>
    <mergeCell ref="Y48:AB48"/>
    <mergeCell ref="AC48:AF48"/>
    <mergeCell ref="AY48:BH48"/>
    <mergeCell ref="O46:T46"/>
    <mergeCell ref="U46:X46"/>
    <mergeCell ref="Y46:AB46"/>
    <mergeCell ref="AC46:AF46"/>
    <mergeCell ref="AY46:BH46"/>
    <mergeCell ref="O42:T42"/>
    <mergeCell ref="U42:X42"/>
    <mergeCell ref="Y42:AB42"/>
    <mergeCell ref="AC42:AF42"/>
    <mergeCell ref="DK43:DT43"/>
    <mergeCell ref="O44:T44"/>
    <mergeCell ref="U44:X44"/>
    <mergeCell ref="Y44:AB44"/>
    <mergeCell ref="AC44:AF44"/>
    <mergeCell ref="AY44:BH44"/>
    <mergeCell ref="O43:T43"/>
    <mergeCell ref="U43:X43"/>
    <mergeCell ref="Y43:AB43"/>
    <mergeCell ref="AC43:AF43"/>
    <mergeCell ref="AY43:BH43"/>
    <mergeCell ref="CA43:CF43"/>
    <mergeCell ref="CG43:CJ43"/>
    <mergeCell ref="CK43:CN43"/>
    <mergeCell ref="CO43:CR43"/>
    <mergeCell ref="CA44:CF44"/>
    <mergeCell ref="CG44:CJ44"/>
    <mergeCell ref="CK44:CN44"/>
    <mergeCell ref="CO44:CR44"/>
    <mergeCell ref="DK44:DT44"/>
    <mergeCell ref="AG41:AJ44"/>
    <mergeCell ref="AK41:AP44"/>
    <mergeCell ref="AQ41:AX44"/>
    <mergeCell ref="AY41:BH41"/>
    <mergeCell ref="DK42:DT42"/>
    <mergeCell ref="CS41:CV44"/>
    <mergeCell ref="CW41:DB44"/>
    <mergeCell ref="DC41:DJ44"/>
    <mergeCell ref="DK41:DT41"/>
    <mergeCell ref="K40:AF40"/>
    <mergeCell ref="AG40:AJ40"/>
    <mergeCell ref="AK40:BH40"/>
    <mergeCell ref="BW40:CR40"/>
    <mergeCell ref="CS40:CV40"/>
    <mergeCell ref="CW40:DT40"/>
    <mergeCell ref="DK38:DT38"/>
    <mergeCell ref="O39:T39"/>
    <mergeCell ref="U39:X39"/>
    <mergeCell ref="Y39:AB39"/>
    <mergeCell ref="AC39:AF39"/>
    <mergeCell ref="AY39:BH39"/>
    <mergeCell ref="CA39:CF39"/>
    <mergeCell ref="CG39:CJ39"/>
    <mergeCell ref="CK39:CN39"/>
    <mergeCell ref="CO39:CR39"/>
    <mergeCell ref="CS36:CV39"/>
    <mergeCell ref="CW36:DB39"/>
    <mergeCell ref="CO37:CR37"/>
    <mergeCell ref="K36:N39"/>
    <mergeCell ref="O36:T36"/>
    <mergeCell ref="U36:X36"/>
    <mergeCell ref="Y36:AB36"/>
    <mergeCell ref="AC36:AF36"/>
    <mergeCell ref="K32:N35"/>
    <mergeCell ref="O32:T32"/>
    <mergeCell ref="U32:X32"/>
    <mergeCell ref="Y32:AB32"/>
    <mergeCell ref="DK37:DT37"/>
    <mergeCell ref="O38:T38"/>
    <mergeCell ref="U38:X38"/>
    <mergeCell ref="Y38:AB38"/>
    <mergeCell ref="AC38:AF38"/>
    <mergeCell ref="AY38:BH38"/>
    <mergeCell ref="CA38:CF38"/>
    <mergeCell ref="CG38:CJ38"/>
    <mergeCell ref="CK38:CN38"/>
    <mergeCell ref="CO38:CR38"/>
    <mergeCell ref="DC36:DJ39"/>
    <mergeCell ref="DK36:DT36"/>
    <mergeCell ref="O37:T37"/>
    <mergeCell ref="U37:X37"/>
    <mergeCell ref="Y37:AB37"/>
    <mergeCell ref="AC37:AF37"/>
    <mergeCell ref="AY37:BH37"/>
    <mergeCell ref="CA37:CF37"/>
    <mergeCell ref="CG37:CJ37"/>
    <mergeCell ref="CK37:CN37"/>
    <mergeCell ref="AG36:AJ39"/>
    <mergeCell ref="AK36:AP39"/>
    <mergeCell ref="AQ36:AX39"/>
    <mergeCell ref="AY36:BH36"/>
    <mergeCell ref="DK34:DT34"/>
    <mergeCell ref="O35:T35"/>
    <mergeCell ref="U35:X35"/>
    <mergeCell ref="Y35:AB35"/>
    <mergeCell ref="AC35:AF35"/>
    <mergeCell ref="AY35:BH35"/>
    <mergeCell ref="CA35:CF35"/>
    <mergeCell ref="CG35:CJ35"/>
    <mergeCell ref="CK35:CN35"/>
    <mergeCell ref="CO35:CR35"/>
    <mergeCell ref="DK35:DT35"/>
    <mergeCell ref="DK39:DT39"/>
    <mergeCell ref="DK33:DT33"/>
    <mergeCell ref="O34:T34"/>
    <mergeCell ref="U34:X34"/>
    <mergeCell ref="Y34:AB34"/>
    <mergeCell ref="AC34:AF34"/>
    <mergeCell ref="AY34:BH34"/>
    <mergeCell ref="CA34:CF34"/>
    <mergeCell ref="CG34:CJ34"/>
    <mergeCell ref="CK34:CN34"/>
    <mergeCell ref="CO34:CR34"/>
    <mergeCell ref="CS32:CV35"/>
    <mergeCell ref="CW32:DB35"/>
    <mergeCell ref="DC32:DJ35"/>
    <mergeCell ref="DK32:DT32"/>
    <mergeCell ref="O33:T33"/>
    <mergeCell ref="U33:X33"/>
    <mergeCell ref="Y33:AB33"/>
    <mergeCell ref="AC33:AF33"/>
    <mergeCell ref="AY33:BH33"/>
    <mergeCell ref="CA33:CF33"/>
    <mergeCell ref="BS32:BV40"/>
    <mergeCell ref="BW32:BZ35"/>
    <mergeCell ref="CA32:CF32"/>
    <mergeCell ref="CG32:CJ32"/>
    <mergeCell ref="CK32:CN32"/>
    <mergeCell ref="CO32:CR32"/>
    <mergeCell ref="CG33:CJ33"/>
    <mergeCell ref="CK33:CN33"/>
    <mergeCell ref="CO33:CR33"/>
    <mergeCell ref="BW36:BZ39"/>
    <mergeCell ref="AC32:AF32"/>
    <mergeCell ref="AG32:AJ35"/>
    <mergeCell ref="AK32:AP35"/>
    <mergeCell ref="AQ32:AX35"/>
    <mergeCell ref="AY32:BH32"/>
    <mergeCell ref="BO32:BR49"/>
    <mergeCell ref="CA36:CF36"/>
    <mergeCell ref="CG36:CJ36"/>
    <mergeCell ref="CK36:CN36"/>
    <mergeCell ref="CO36:CR36"/>
    <mergeCell ref="CK41:CN41"/>
    <mergeCell ref="CO41:CR41"/>
    <mergeCell ref="CG42:CJ42"/>
    <mergeCell ref="CK42:CN42"/>
    <mergeCell ref="CO42:CR42"/>
    <mergeCell ref="BW45:BZ48"/>
    <mergeCell ref="AY42:BH42"/>
    <mergeCell ref="CA42:CF42"/>
    <mergeCell ref="CG31:CJ31"/>
    <mergeCell ref="CK31:CN31"/>
    <mergeCell ref="CO31:CR31"/>
    <mergeCell ref="CS31:CV31"/>
    <mergeCell ref="CW31:DB31"/>
    <mergeCell ref="DK31:DT31"/>
    <mergeCell ref="AK31:AP31"/>
    <mergeCell ref="AY31:BH31"/>
    <mergeCell ref="BO31:BR31"/>
    <mergeCell ref="BS31:BV31"/>
    <mergeCell ref="BW31:BZ31"/>
    <mergeCell ref="CA31:CF31"/>
    <mergeCell ref="AQ19:AY20"/>
    <mergeCell ref="AZ19:AZ20"/>
    <mergeCell ref="C31:F31"/>
    <mergeCell ref="G31:J31"/>
    <mergeCell ref="K31:N31"/>
    <mergeCell ref="O31:T31"/>
    <mergeCell ref="U31:X31"/>
    <mergeCell ref="Y31:AB31"/>
    <mergeCell ref="AC31:AF31"/>
    <mergeCell ref="AG31:AJ31"/>
    <mergeCell ref="C19:F20"/>
    <mergeCell ref="G19:L20"/>
    <mergeCell ref="M19:O20"/>
    <mergeCell ref="P19:P20"/>
    <mergeCell ref="AG19:AJ20"/>
    <mergeCell ref="AK19:AP20"/>
    <mergeCell ref="G18:L18"/>
    <mergeCell ref="M18:O18"/>
    <mergeCell ref="AK18:AP18"/>
    <mergeCell ref="AQ18:AY18"/>
    <mergeCell ref="G15:L15"/>
    <mergeCell ref="M15:O15"/>
    <mergeCell ref="AG15:AJ18"/>
    <mergeCell ref="AK15:AP15"/>
    <mergeCell ref="AQ15:AY15"/>
    <mergeCell ref="AQ16:AY16"/>
    <mergeCell ref="AK13:AP13"/>
    <mergeCell ref="AQ13:AY13"/>
    <mergeCell ref="G14:L14"/>
    <mergeCell ref="M14:O14"/>
    <mergeCell ref="AK14:AP14"/>
    <mergeCell ref="AQ14:AY14"/>
    <mergeCell ref="G17:L17"/>
    <mergeCell ref="M17:O17"/>
    <mergeCell ref="AK17:AP17"/>
    <mergeCell ref="AQ17:AY17"/>
    <mergeCell ref="C9:W9"/>
    <mergeCell ref="AG10:AJ10"/>
    <mergeCell ref="AK10:AP10"/>
    <mergeCell ref="AQ10:AZ10"/>
    <mergeCell ref="AG11:AJ14"/>
    <mergeCell ref="AK11:AP11"/>
    <mergeCell ref="AQ11:AY11"/>
    <mergeCell ref="C12:F12"/>
    <mergeCell ref="G12:L12"/>
    <mergeCell ref="M12:P12"/>
    <mergeCell ref="Q12:W12"/>
    <mergeCell ref="AK12:AP12"/>
    <mergeCell ref="AQ12:AY12"/>
    <mergeCell ref="C13:F15"/>
    <mergeCell ref="G13:L13"/>
    <mergeCell ref="M13:O13"/>
    <mergeCell ref="Q13:R20"/>
    <mergeCell ref="S13:S20"/>
    <mergeCell ref="T13:U20"/>
    <mergeCell ref="V13:W20"/>
    <mergeCell ref="C16:F18"/>
    <mergeCell ref="G16:L16"/>
    <mergeCell ref="M16:O16"/>
    <mergeCell ref="AK16:AP16"/>
  </mergeCells>
  <phoneticPr fontId="2"/>
  <pageMargins left="0.7" right="0.7" top="0.75" bottom="0.75" header="0.3" footer="0.3"/>
  <pageSetup paperSize="9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F197"/>
  <sheetViews>
    <sheetView view="pageBreakPreview" zoomScale="70" zoomScaleNormal="85" zoomScaleSheetLayoutView="70" workbookViewId="0">
      <selection activeCell="BL65" sqref="BL65"/>
    </sheetView>
  </sheetViews>
  <sheetFormatPr defaultColWidth="2.5" defaultRowHeight="18.75"/>
  <cols>
    <col min="12" max="12" width="3.375" customWidth="1"/>
    <col min="19" max="19" width="4.625" customWidth="1"/>
    <col min="43" max="43" width="3.75" customWidth="1"/>
    <col min="51" max="51" width="3.5" customWidth="1"/>
    <col min="76" max="76" width="3.375" customWidth="1"/>
    <col min="83" max="83" width="4.625" customWidth="1"/>
    <col min="107" max="107" width="3.75" customWidth="1"/>
    <col min="115" max="115" width="3.5" customWidth="1"/>
    <col min="133" max="133" width="2.5" customWidth="1"/>
    <col min="155" max="156" width="2.75" customWidth="1"/>
  </cols>
  <sheetData>
    <row r="1" spans="2:130">
      <c r="AS1" s="35"/>
      <c r="AT1" s="35"/>
      <c r="AU1" s="35"/>
      <c r="AV1" s="19"/>
      <c r="AW1" s="19"/>
      <c r="AX1" s="19"/>
      <c r="AY1" s="19"/>
      <c r="AZ1" s="19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E1" s="35"/>
      <c r="DF1" s="35"/>
      <c r="DG1" s="35"/>
      <c r="DH1" s="19"/>
      <c r="DI1" s="19"/>
      <c r="DJ1" s="19"/>
      <c r="DK1" s="19"/>
      <c r="DL1" s="19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</row>
    <row r="2" spans="2:130">
      <c r="AS2" s="35"/>
      <c r="AT2" s="35"/>
      <c r="AU2" s="35"/>
      <c r="AV2" s="19"/>
      <c r="AW2" s="19"/>
      <c r="AX2" s="19"/>
      <c r="AY2" s="19"/>
      <c r="AZ2" s="19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E2" s="35"/>
      <c r="DF2" s="35"/>
      <c r="DG2" s="35"/>
      <c r="DH2" s="19"/>
      <c r="DI2" s="19"/>
      <c r="DJ2" s="19"/>
      <c r="DK2" s="19"/>
      <c r="DL2" s="19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</row>
    <row r="3" spans="2:130" ht="33">
      <c r="B3" s="36" t="s">
        <v>79</v>
      </c>
      <c r="AS3" s="35"/>
      <c r="AT3" s="35"/>
      <c r="AU3" s="35"/>
      <c r="AV3" s="19"/>
      <c r="AW3" s="19"/>
      <c r="AX3" s="19"/>
      <c r="AY3" s="19"/>
      <c r="AZ3" s="19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N3" s="55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E3" s="35"/>
      <c r="DF3" s="35"/>
      <c r="DG3" s="35"/>
      <c r="DH3" s="19"/>
      <c r="DI3" s="19"/>
      <c r="DJ3" s="19"/>
      <c r="DK3" s="19"/>
      <c r="DL3" s="19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2:130">
      <c r="AS4" s="35"/>
      <c r="AT4" s="35"/>
      <c r="AU4" s="35"/>
      <c r="AV4" s="19"/>
      <c r="AW4" s="19"/>
      <c r="AX4" s="19"/>
      <c r="AY4" s="19"/>
      <c r="AZ4" s="19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E4" s="35"/>
      <c r="DF4" s="35"/>
      <c r="DG4" s="35"/>
      <c r="DH4" s="19"/>
      <c r="DI4" s="19"/>
      <c r="DJ4" s="19"/>
      <c r="DK4" s="19"/>
      <c r="DL4" s="19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2:130">
      <c r="AS5" s="35"/>
      <c r="AT5" s="35"/>
      <c r="AU5" s="35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E5" s="35"/>
      <c r="DF5" s="35"/>
      <c r="DG5" s="35"/>
      <c r="DH5" s="19"/>
      <c r="DI5" s="19"/>
      <c r="DJ5" s="19"/>
      <c r="DK5" s="19"/>
      <c r="DL5" s="19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2:130">
      <c r="AS6" s="35"/>
      <c r="AT6" s="35"/>
      <c r="AU6" s="35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E6" s="35"/>
      <c r="DF6" s="35"/>
      <c r="DG6" s="35"/>
      <c r="DH6" s="19"/>
      <c r="DI6" s="19"/>
      <c r="DJ6" s="19"/>
      <c r="DK6" s="19"/>
      <c r="DL6" s="19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</row>
    <row r="7" spans="2:130">
      <c r="AS7" s="35"/>
      <c r="AT7" s="35"/>
      <c r="AU7" s="35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35"/>
      <c r="DF7" s="35"/>
      <c r="DG7" s="35"/>
      <c r="DH7" s="19"/>
      <c r="DI7" s="19"/>
      <c r="DJ7" s="19"/>
      <c r="DK7" s="19"/>
      <c r="DL7" s="19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2:130">
      <c r="B8" t="s">
        <v>34</v>
      </c>
      <c r="C8" t="s">
        <v>82</v>
      </c>
      <c r="AS8" s="35"/>
      <c r="AT8" s="35"/>
      <c r="AU8" s="35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E8" s="35"/>
      <c r="DF8" s="35"/>
      <c r="DG8" s="35"/>
      <c r="DH8" s="19"/>
      <c r="DI8" s="19"/>
      <c r="DJ8" s="19"/>
      <c r="DK8" s="19"/>
      <c r="DL8" s="19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</row>
    <row r="9" spans="2:130" ht="19.5" thickBot="1"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AG9" s="19" t="s">
        <v>112</v>
      </c>
      <c r="AH9" s="19"/>
      <c r="AI9" s="19"/>
      <c r="AJ9" s="19"/>
      <c r="AK9" s="19"/>
      <c r="AL9" s="19"/>
      <c r="AM9" s="19"/>
      <c r="AN9" s="19"/>
      <c r="AO9" s="19"/>
      <c r="AS9" s="35"/>
      <c r="AT9" s="35"/>
      <c r="AU9" s="35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 t="s">
        <v>127</v>
      </c>
      <c r="BG9" s="17"/>
      <c r="BH9" s="17"/>
      <c r="BI9" s="17"/>
      <c r="BJ9" s="17"/>
      <c r="BK9" s="17"/>
      <c r="BL9" s="17"/>
      <c r="BN9" s="49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E9" s="35"/>
      <c r="DF9" s="35"/>
      <c r="DG9" s="35"/>
      <c r="DH9" s="19"/>
      <c r="DI9" s="19"/>
      <c r="DJ9" s="19"/>
      <c r="DK9" s="19"/>
      <c r="DL9" s="19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2:130" ht="19.5" thickBot="1">
      <c r="AG10" s="289" t="s">
        <v>7</v>
      </c>
      <c r="AH10" s="77"/>
      <c r="AI10" s="77"/>
      <c r="AJ10" s="276"/>
      <c r="AK10" s="76" t="s">
        <v>6</v>
      </c>
      <c r="AL10" s="77"/>
      <c r="AM10" s="77"/>
      <c r="AN10" s="77"/>
      <c r="AO10" s="77"/>
      <c r="AP10" s="77"/>
      <c r="AQ10" s="76" t="s">
        <v>113</v>
      </c>
      <c r="AR10" s="77"/>
      <c r="AS10" s="77"/>
      <c r="AT10" s="77"/>
      <c r="AU10" s="77"/>
      <c r="AV10" s="77"/>
      <c r="AW10" s="77"/>
      <c r="AX10" s="77"/>
      <c r="AY10" s="77"/>
      <c r="AZ10" s="78"/>
      <c r="BA10" s="19"/>
      <c r="BB10" s="19"/>
      <c r="BC10" s="19"/>
      <c r="BD10" s="19"/>
      <c r="BE10" s="19"/>
      <c r="BF10" s="344" t="s">
        <v>7</v>
      </c>
      <c r="BG10" s="345"/>
      <c r="BH10" s="345"/>
      <c r="BI10" s="345"/>
      <c r="BJ10" s="345" t="s">
        <v>124</v>
      </c>
      <c r="BK10" s="345"/>
      <c r="BL10" s="345"/>
      <c r="BM10" s="345"/>
      <c r="BN10" s="346" t="s">
        <v>125</v>
      </c>
      <c r="BO10" s="346"/>
      <c r="BP10" s="346"/>
      <c r="BQ10" s="346"/>
      <c r="BR10" s="347" t="s">
        <v>126</v>
      </c>
      <c r="BS10" s="347"/>
      <c r="BT10" s="347"/>
      <c r="BU10" s="3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E10" s="35"/>
      <c r="DF10" s="35"/>
      <c r="DG10" s="35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</row>
    <row r="11" spans="2:130" ht="19.5" thickBot="1">
      <c r="B11" t="s">
        <v>34</v>
      </c>
      <c r="C11" t="s">
        <v>1</v>
      </c>
      <c r="W11" s="16"/>
      <c r="AA11" s="19"/>
      <c r="AB11" s="19"/>
      <c r="AC11" s="19"/>
      <c r="AD11" s="19"/>
      <c r="AE11" s="19"/>
      <c r="AF11" s="19"/>
      <c r="AG11" s="80" t="s">
        <v>4</v>
      </c>
      <c r="AH11" s="81"/>
      <c r="AI11" s="81"/>
      <c r="AJ11" s="82"/>
      <c r="AK11" s="290" t="s">
        <v>2</v>
      </c>
      <c r="AL11" s="291"/>
      <c r="AM11" s="291"/>
      <c r="AN11" s="291"/>
      <c r="AO11" s="291"/>
      <c r="AP11" s="291"/>
      <c r="AQ11" s="74">
        <f>IFERROR(L151,0)</f>
        <v>0</v>
      </c>
      <c r="AR11" s="79"/>
      <c r="AS11" s="79"/>
      <c r="AT11" s="79"/>
      <c r="AU11" s="79"/>
      <c r="AV11" s="79"/>
      <c r="AW11" s="79"/>
      <c r="AX11" s="79"/>
      <c r="AY11" s="79"/>
      <c r="AZ11" s="66" t="s">
        <v>114</v>
      </c>
      <c r="BA11" s="19"/>
      <c r="BB11" s="19"/>
      <c r="BC11" s="19"/>
      <c r="BD11" s="19"/>
      <c r="BE11" s="19"/>
      <c r="BF11" s="349" t="s">
        <v>4</v>
      </c>
      <c r="BG11" s="350"/>
      <c r="BH11" s="350"/>
      <c r="BI11" s="350"/>
      <c r="BJ11" s="350" t="s">
        <v>128</v>
      </c>
      <c r="BK11" s="350"/>
      <c r="BL11" s="350"/>
      <c r="BM11" s="350"/>
      <c r="BN11" s="351">
        <f>M15</f>
        <v>0</v>
      </c>
      <c r="BO11" s="352"/>
      <c r="BP11" s="352"/>
      <c r="BQ11" s="352"/>
      <c r="BR11" s="353" t="str">
        <f>IF(BN11=BN13,"○","×")</f>
        <v>○</v>
      </c>
      <c r="BS11" s="353"/>
      <c r="BT11" s="353"/>
      <c r="BU11" s="354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6"/>
      <c r="CJ11" s="49"/>
      <c r="CK11" s="49"/>
      <c r="CL11" s="49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49"/>
      <c r="DC11" s="49"/>
      <c r="DE11" s="35"/>
      <c r="DF11" s="35"/>
      <c r="DG11" s="35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2:130">
      <c r="C12" s="279" t="s">
        <v>7</v>
      </c>
      <c r="D12" s="277"/>
      <c r="E12" s="277"/>
      <c r="F12" s="277"/>
      <c r="G12" s="277" t="s">
        <v>6</v>
      </c>
      <c r="H12" s="277"/>
      <c r="I12" s="277"/>
      <c r="J12" s="277"/>
      <c r="K12" s="277"/>
      <c r="L12" s="277"/>
      <c r="M12" s="76" t="s">
        <v>1</v>
      </c>
      <c r="N12" s="77"/>
      <c r="O12" s="77"/>
      <c r="P12" s="78"/>
      <c r="Q12" s="276" t="s">
        <v>83</v>
      </c>
      <c r="R12" s="277"/>
      <c r="S12" s="277"/>
      <c r="T12" s="277"/>
      <c r="U12" s="277"/>
      <c r="V12" s="277"/>
      <c r="W12" s="278"/>
      <c r="AA12" s="19"/>
      <c r="AB12" s="19"/>
      <c r="AC12" s="19"/>
      <c r="AD12" s="19"/>
      <c r="AE12" s="19"/>
      <c r="AF12" s="19"/>
      <c r="AG12" s="83"/>
      <c r="AH12" s="84"/>
      <c r="AI12" s="84"/>
      <c r="AJ12" s="85"/>
      <c r="AK12" s="290" t="s">
        <v>3</v>
      </c>
      <c r="AL12" s="291"/>
      <c r="AM12" s="291"/>
      <c r="AN12" s="291"/>
      <c r="AO12" s="291"/>
      <c r="AP12" s="291"/>
      <c r="AQ12" s="74">
        <f>IFERROR(AP171,0)</f>
        <v>0</v>
      </c>
      <c r="AR12" s="75"/>
      <c r="AS12" s="75"/>
      <c r="AT12" s="75"/>
      <c r="AU12" s="75"/>
      <c r="AV12" s="75"/>
      <c r="AW12" s="75"/>
      <c r="AX12" s="75"/>
      <c r="AY12" s="75"/>
      <c r="AZ12" s="66" t="s">
        <v>114</v>
      </c>
      <c r="BF12" s="323"/>
      <c r="BG12" s="324"/>
      <c r="BH12" s="324"/>
      <c r="BI12" s="324"/>
      <c r="BJ12" s="324"/>
      <c r="BK12" s="324"/>
      <c r="BL12" s="324"/>
      <c r="BM12" s="324"/>
      <c r="BN12" s="335"/>
      <c r="BO12" s="335"/>
      <c r="BP12" s="335"/>
      <c r="BQ12" s="335"/>
      <c r="BR12" s="338"/>
      <c r="BS12" s="338"/>
      <c r="BT12" s="338"/>
      <c r="BU12" s="339"/>
      <c r="BV12" s="53"/>
      <c r="BW12" s="53"/>
      <c r="BX12" s="53"/>
      <c r="BY12" s="49"/>
      <c r="BZ12" s="49"/>
      <c r="CA12" s="49"/>
      <c r="CB12" s="49"/>
      <c r="CC12" s="53"/>
      <c r="CD12" s="53"/>
      <c r="CE12" s="53"/>
      <c r="CF12" s="53"/>
      <c r="CG12" s="53"/>
      <c r="CH12" s="53"/>
      <c r="CI12" s="53"/>
      <c r="CJ12" s="49"/>
      <c r="CK12" s="49"/>
      <c r="CL12" s="49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49"/>
      <c r="DC12" s="49"/>
      <c r="DG12" t="s">
        <v>39</v>
      </c>
    </row>
    <row r="13" spans="2:130">
      <c r="C13" s="80" t="s">
        <v>4</v>
      </c>
      <c r="D13" s="81"/>
      <c r="E13" s="81"/>
      <c r="F13" s="82"/>
      <c r="G13" s="294" t="s">
        <v>2</v>
      </c>
      <c r="H13" s="294"/>
      <c r="I13" s="294"/>
      <c r="J13" s="294"/>
      <c r="K13" s="294"/>
      <c r="L13" s="294"/>
      <c r="M13" s="203"/>
      <c r="N13" s="203"/>
      <c r="O13" s="236"/>
      <c r="P13" s="66" t="s">
        <v>8</v>
      </c>
      <c r="Q13" s="303"/>
      <c r="R13" s="304"/>
      <c r="S13" s="309" t="s">
        <v>81</v>
      </c>
      <c r="T13" s="307"/>
      <c r="U13" s="304"/>
      <c r="V13" s="309" t="s">
        <v>10</v>
      </c>
      <c r="W13" s="311"/>
      <c r="AA13" s="49"/>
      <c r="AB13" s="51"/>
      <c r="AC13" s="39"/>
      <c r="AD13" s="39"/>
      <c r="AE13" s="39"/>
      <c r="AF13" s="39"/>
      <c r="AG13" s="83"/>
      <c r="AH13" s="84"/>
      <c r="AI13" s="84"/>
      <c r="AJ13" s="85"/>
      <c r="AK13" s="89" t="s">
        <v>115</v>
      </c>
      <c r="AL13" s="90"/>
      <c r="AM13" s="90"/>
      <c r="AN13" s="90"/>
      <c r="AO13" s="90"/>
      <c r="AP13" s="90"/>
      <c r="AQ13" s="74">
        <f>IFERROR(L196,0)</f>
        <v>0</v>
      </c>
      <c r="AR13" s="75"/>
      <c r="AS13" s="75"/>
      <c r="AT13" s="75"/>
      <c r="AU13" s="75"/>
      <c r="AV13" s="75"/>
      <c r="AW13" s="75"/>
      <c r="AX13" s="75"/>
      <c r="AY13" s="75"/>
      <c r="AZ13" s="66" t="s">
        <v>114</v>
      </c>
      <c r="BF13" s="323"/>
      <c r="BG13" s="324"/>
      <c r="BH13" s="324"/>
      <c r="BI13" s="324"/>
      <c r="BJ13" s="324" t="s">
        <v>132</v>
      </c>
      <c r="BK13" s="324"/>
      <c r="BL13" s="324"/>
      <c r="BM13" s="324"/>
      <c r="BN13" s="342">
        <f>AG68</f>
        <v>0</v>
      </c>
      <c r="BO13" s="335"/>
      <c r="BP13" s="335"/>
      <c r="BQ13" s="335"/>
      <c r="BR13" s="338"/>
      <c r="BS13" s="338"/>
      <c r="BT13" s="338"/>
      <c r="BU13" s="339"/>
      <c r="BV13" s="57"/>
      <c r="BW13" s="57"/>
      <c r="BX13" s="57"/>
      <c r="BY13" s="53"/>
      <c r="BZ13" s="53"/>
      <c r="CA13" s="53"/>
      <c r="CB13" s="49"/>
      <c r="CC13" s="57"/>
      <c r="CD13" s="57"/>
      <c r="CE13" s="57"/>
      <c r="CF13" s="57"/>
      <c r="CG13" s="57"/>
      <c r="CH13" s="57"/>
      <c r="CI13" s="57"/>
      <c r="CJ13" s="49"/>
      <c r="CK13" s="49"/>
      <c r="CL13" s="49"/>
      <c r="CM13" s="49"/>
      <c r="CN13" s="51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51"/>
      <c r="DA13" s="49"/>
      <c r="DB13" s="49"/>
      <c r="DC13" s="49"/>
    </row>
    <row r="14" spans="2:130" ht="19.5" thickBot="1">
      <c r="C14" s="83"/>
      <c r="D14" s="84"/>
      <c r="E14" s="84"/>
      <c r="F14" s="85"/>
      <c r="G14" s="294" t="s">
        <v>3</v>
      </c>
      <c r="H14" s="294"/>
      <c r="I14" s="294"/>
      <c r="J14" s="294"/>
      <c r="K14" s="294"/>
      <c r="L14" s="294"/>
      <c r="M14" s="203"/>
      <c r="N14" s="203"/>
      <c r="O14" s="236"/>
      <c r="P14" s="66" t="s">
        <v>8</v>
      </c>
      <c r="Q14" s="303"/>
      <c r="R14" s="304"/>
      <c r="S14" s="309"/>
      <c r="T14" s="307"/>
      <c r="U14" s="304"/>
      <c r="V14" s="309"/>
      <c r="W14" s="311"/>
      <c r="AA14" s="49"/>
      <c r="AB14" s="51"/>
      <c r="AC14" s="39"/>
      <c r="AD14" s="39"/>
      <c r="AE14" s="39"/>
      <c r="AF14" s="39"/>
      <c r="AG14" s="86"/>
      <c r="AH14" s="87"/>
      <c r="AI14" s="87"/>
      <c r="AJ14" s="88"/>
      <c r="AK14" s="150" t="s">
        <v>94</v>
      </c>
      <c r="AL14" s="151"/>
      <c r="AM14" s="151"/>
      <c r="AN14" s="151"/>
      <c r="AO14" s="151"/>
      <c r="AP14" s="151"/>
      <c r="AQ14" s="74">
        <f>SUM(AQ11:AY13)</f>
        <v>0</v>
      </c>
      <c r="AR14" s="75"/>
      <c r="AS14" s="75"/>
      <c r="AT14" s="75"/>
      <c r="AU14" s="75"/>
      <c r="AV14" s="75"/>
      <c r="AW14" s="75"/>
      <c r="AX14" s="75"/>
      <c r="AY14" s="75"/>
      <c r="AZ14" s="66" t="s">
        <v>114</v>
      </c>
      <c r="BF14" s="325"/>
      <c r="BG14" s="326"/>
      <c r="BH14" s="326"/>
      <c r="BI14" s="326"/>
      <c r="BJ14" s="326"/>
      <c r="BK14" s="326"/>
      <c r="BL14" s="326"/>
      <c r="BM14" s="326"/>
      <c r="BN14" s="343"/>
      <c r="BO14" s="343"/>
      <c r="BP14" s="343"/>
      <c r="BQ14" s="343"/>
      <c r="BR14" s="340"/>
      <c r="BS14" s="340"/>
      <c r="BT14" s="340"/>
      <c r="BU14" s="341"/>
      <c r="BV14" s="57"/>
      <c r="BW14" s="57"/>
      <c r="BX14" s="57"/>
      <c r="BY14" s="53"/>
      <c r="BZ14" s="53"/>
      <c r="CA14" s="53"/>
      <c r="CB14" s="49"/>
      <c r="CC14" s="57"/>
      <c r="CD14" s="57"/>
      <c r="CE14" s="57"/>
      <c r="CF14" s="57"/>
      <c r="CG14" s="57"/>
      <c r="CH14" s="57"/>
      <c r="CI14" s="57"/>
      <c r="CJ14" s="49"/>
      <c r="CK14" s="49"/>
      <c r="CL14" s="49"/>
      <c r="CM14" s="49"/>
      <c r="CN14" s="51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51"/>
      <c r="DA14" s="49"/>
      <c r="DB14" s="49"/>
      <c r="DC14" s="49"/>
    </row>
    <row r="15" spans="2:130">
      <c r="C15" s="83"/>
      <c r="D15" s="84"/>
      <c r="E15" s="84"/>
      <c r="F15" s="85"/>
      <c r="G15" s="147" t="s">
        <v>94</v>
      </c>
      <c r="H15" s="148"/>
      <c r="I15" s="148"/>
      <c r="J15" s="148"/>
      <c r="K15" s="148"/>
      <c r="L15" s="149"/>
      <c r="M15" s="153">
        <f>SUM(M13:O14)</f>
        <v>0</v>
      </c>
      <c r="N15" s="154"/>
      <c r="O15" s="154"/>
      <c r="P15" s="67" t="s">
        <v>95</v>
      </c>
      <c r="Q15" s="303"/>
      <c r="R15" s="304"/>
      <c r="S15" s="309"/>
      <c r="T15" s="307"/>
      <c r="U15" s="304"/>
      <c r="V15" s="309"/>
      <c r="W15" s="311"/>
      <c r="AA15" s="49"/>
      <c r="AB15" s="51"/>
      <c r="AC15" s="38"/>
      <c r="AD15" s="38"/>
      <c r="AE15" s="38"/>
      <c r="AF15" s="38"/>
      <c r="AG15" s="83" t="s">
        <v>5</v>
      </c>
      <c r="AH15" s="84"/>
      <c r="AI15" s="84"/>
      <c r="AJ15" s="85"/>
      <c r="AK15" s="91" t="s">
        <v>2</v>
      </c>
      <c r="AL15" s="92"/>
      <c r="AM15" s="92"/>
      <c r="AN15" s="92"/>
      <c r="AO15" s="92"/>
      <c r="AP15" s="92"/>
      <c r="AQ15" s="74">
        <f>BX151</f>
        <v>0</v>
      </c>
      <c r="AR15" s="75"/>
      <c r="AS15" s="75"/>
      <c r="AT15" s="75"/>
      <c r="AU15" s="75"/>
      <c r="AV15" s="75"/>
      <c r="AW15" s="75"/>
      <c r="AX15" s="75"/>
      <c r="AY15" s="75"/>
      <c r="AZ15" s="66" t="s">
        <v>114</v>
      </c>
      <c r="BF15" s="321" t="s">
        <v>5</v>
      </c>
      <c r="BG15" s="322"/>
      <c r="BH15" s="322"/>
      <c r="BI15" s="322"/>
      <c r="BJ15" s="322" t="s">
        <v>129</v>
      </c>
      <c r="BK15" s="322"/>
      <c r="BL15" s="322"/>
      <c r="BM15" s="322"/>
      <c r="BN15" s="333">
        <f>M18</f>
        <v>0</v>
      </c>
      <c r="BO15" s="334"/>
      <c r="BP15" s="334"/>
      <c r="BQ15" s="334"/>
      <c r="BR15" s="336" t="str">
        <f>IF(BN15=BN17,"○","×")</f>
        <v>○</v>
      </c>
      <c r="BS15" s="336"/>
      <c r="BT15" s="336"/>
      <c r="BU15" s="337"/>
      <c r="BV15" s="57"/>
      <c r="BW15" s="57"/>
      <c r="BX15" s="57"/>
      <c r="BY15" s="53"/>
      <c r="BZ15" s="53"/>
      <c r="CA15" s="53"/>
      <c r="CB15" s="49"/>
      <c r="CC15" s="57"/>
      <c r="CD15" s="57"/>
      <c r="CE15" s="57"/>
      <c r="CF15" s="57"/>
      <c r="CG15" s="57"/>
      <c r="CH15" s="57"/>
      <c r="CI15" s="57"/>
      <c r="CJ15" s="49"/>
      <c r="CK15" s="49"/>
      <c r="CL15" s="49"/>
      <c r="CM15" s="49"/>
      <c r="CN15" s="51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51"/>
      <c r="DA15" s="49"/>
      <c r="DB15" s="49"/>
      <c r="DC15" s="49"/>
    </row>
    <row r="16" spans="2:130">
      <c r="C16" s="80" t="s">
        <v>5</v>
      </c>
      <c r="D16" s="81"/>
      <c r="E16" s="81"/>
      <c r="F16" s="82"/>
      <c r="G16" s="294" t="s">
        <v>2</v>
      </c>
      <c r="H16" s="294"/>
      <c r="I16" s="294"/>
      <c r="J16" s="294"/>
      <c r="K16" s="294"/>
      <c r="L16" s="294"/>
      <c r="M16" s="203"/>
      <c r="N16" s="203"/>
      <c r="O16" s="236"/>
      <c r="P16" s="66" t="s">
        <v>8</v>
      </c>
      <c r="Q16" s="303"/>
      <c r="R16" s="304"/>
      <c r="S16" s="309"/>
      <c r="T16" s="307"/>
      <c r="U16" s="304"/>
      <c r="V16" s="309"/>
      <c r="W16" s="311"/>
      <c r="AA16" s="49"/>
      <c r="AB16" s="51"/>
      <c r="AC16" s="39"/>
      <c r="AD16" s="39"/>
      <c r="AE16" s="39"/>
      <c r="AF16" s="39"/>
      <c r="AG16" s="83"/>
      <c r="AH16" s="84"/>
      <c r="AI16" s="84"/>
      <c r="AJ16" s="85"/>
      <c r="AK16" s="290" t="s">
        <v>3</v>
      </c>
      <c r="AL16" s="291"/>
      <c r="AM16" s="291"/>
      <c r="AN16" s="291"/>
      <c r="AO16" s="291"/>
      <c r="AP16" s="291"/>
      <c r="AQ16" s="74">
        <f>IFERROR(DB171,0)</f>
        <v>0</v>
      </c>
      <c r="AR16" s="75"/>
      <c r="AS16" s="75"/>
      <c r="AT16" s="75"/>
      <c r="AU16" s="75"/>
      <c r="AV16" s="75"/>
      <c r="AW16" s="75"/>
      <c r="AX16" s="75"/>
      <c r="AY16" s="75"/>
      <c r="AZ16" s="66" t="s">
        <v>114</v>
      </c>
      <c r="BF16" s="323"/>
      <c r="BG16" s="324"/>
      <c r="BH16" s="324"/>
      <c r="BI16" s="324"/>
      <c r="BJ16" s="324"/>
      <c r="BK16" s="324"/>
      <c r="BL16" s="324"/>
      <c r="BM16" s="324"/>
      <c r="BN16" s="335"/>
      <c r="BO16" s="335"/>
      <c r="BP16" s="335"/>
      <c r="BQ16" s="335"/>
      <c r="BR16" s="338"/>
      <c r="BS16" s="338"/>
      <c r="BT16" s="338"/>
      <c r="BU16" s="339"/>
      <c r="BV16" s="57"/>
      <c r="BW16" s="57"/>
      <c r="BX16" s="57"/>
      <c r="BY16" s="53"/>
      <c r="BZ16" s="53"/>
      <c r="CA16" s="53"/>
      <c r="CB16" s="49"/>
      <c r="CC16" s="57"/>
      <c r="CD16" s="57"/>
      <c r="CE16" s="57"/>
      <c r="CF16" s="57"/>
      <c r="CG16" s="57"/>
      <c r="CH16" s="57"/>
      <c r="CI16" s="57"/>
      <c r="CJ16" s="49"/>
      <c r="CK16" s="49"/>
      <c r="CL16" s="49"/>
      <c r="CM16" s="49"/>
      <c r="CN16" s="51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51"/>
      <c r="DA16" s="49"/>
      <c r="DB16" s="49"/>
      <c r="DC16" s="49"/>
    </row>
    <row r="17" spans="2:124">
      <c r="C17" s="83"/>
      <c r="D17" s="84"/>
      <c r="E17" s="84"/>
      <c r="F17" s="85"/>
      <c r="G17" s="294" t="s">
        <v>3</v>
      </c>
      <c r="H17" s="294"/>
      <c r="I17" s="294"/>
      <c r="J17" s="294"/>
      <c r="K17" s="294"/>
      <c r="L17" s="294"/>
      <c r="M17" s="203"/>
      <c r="N17" s="203"/>
      <c r="O17" s="236"/>
      <c r="P17" s="66" t="s">
        <v>8</v>
      </c>
      <c r="Q17" s="303"/>
      <c r="R17" s="304"/>
      <c r="S17" s="309"/>
      <c r="T17" s="307"/>
      <c r="U17" s="304"/>
      <c r="V17" s="309"/>
      <c r="W17" s="311"/>
      <c r="AA17" s="49"/>
      <c r="AB17" s="49"/>
      <c r="AC17" s="54"/>
      <c r="AD17" s="54"/>
      <c r="AE17" s="54"/>
      <c r="AF17" s="54"/>
      <c r="AG17" s="83"/>
      <c r="AH17" s="84"/>
      <c r="AI17" s="84"/>
      <c r="AJ17" s="85"/>
      <c r="AK17" s="89" t="s">
        <v>115</v>
      </c>
      <c r="AL17" s="90"/>
      <c r="AM17" s="90"/>
      <c r="AN17" s="90"/>
      <c r="AO17" s="90"/>
      <c r="AP17" s="90"/>
      <c r="AQ17" s="74">
        <f>IFERROR(BX196,0)</f>
        <v>0</v>
      </c>
      <c r="AR17" s="75"/>
      <c r="AS17" s="75"/>
      <c r="AT17" s="75"/>
      <c r="AU17" s="75"/>
      <c r="AV17" s="75"/>
      <c r="AW17" s="75"/>
      <c r="AX17" s="75"/>
      <c r="AY17" s="75"/>
      <c r="AZ17" s="66" t="s">
        <v>114</v>
      </c>
      <c r="BF17" s="323"/>
      <c r="BG17" s="324"/>
      <c r="BH17" s="324"/>
      <c r="BI17" s="324"/>
      <c r="BJ17" s="324" t="s">
        <v>133</v>
      </c>
      <c r="BK17" s="324"/>
      <c r="BL17" s="324"/>
      <c r="BM17" s="324"/>
      <c r="BN17" s="342">
        <f>CS68</f>
        <v>0</v>
      </c>
      <c r="BO17" s="335"/>
      <c r="BP17" s="335"/>
      <c r="BQ17" s="335"/>
      <c r="BR17" s="338"/>
      <c r="BS17" s="338"/>
      <c r="BT17" s="338"/>
      <c r="BU17" s="339"/>
      <c r="BV17" s="57"/>
      <c r="BW17" s="57"/>
      <c r="BX17" s="57"/>
      <c r="BY17" s="53"/>
      <c r="BZ17" s="53"/>
      <c r="CA17" s="53"/>
      <c r="CB17" s="49"/>
      <c r="CC17" s="57"/>
      <c r="CD17" s="57"/>
      <c r="CE17" s="57"/>
      <c r="CF17" s="57"/>
      <c r="CG17" s="57"/>
      <c r="CH17" s="57"/>
      <c r="CI17" s="57"/>
      <c r="CJ17" s="49"/>
      <c r="CK17" s="49"/>
      <c r="CL17" s="49"/>
      <c r="CM17" s="49"/>
      <c r="CN17" s="49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49"/>
      <c r="DA17" s="49"/>
      <c r="DB17" s="49"/>
      <c r="DC17" s="49"/>
    </row>
    <row r="18" spans="2:124" ht="19.5" thickBot="1">
      <c r="C18" s="86"/>
      <c r="D18" s="87"/>
      <c r="E18" s="87"/>
      <c r="F18" s="88"/>
      <c r="G18" s="150" t="s">
        <v>94</v>
      </c>
      <c r="H18" s="151"/>
      <c r="I18" s="151"/>
      <c r="J18" s="151"/>
      <c r="K18" s="151"/>
      <c r="L18" s="152"/>
      <c r="M18" s="155">
        <f>SUM(M16:O17)</f>
        <v>0</v>
      </c>
      <c r="N18" s="156"/>
      <c r="O18" s="156"/>
      <c r="P18" s="66" t="s">
        <v>95</v>
      </c>
      <c r="Q18" s="303"/>
      <c r="R18" s="304"/>
      <c r="S18" s="309"/>
      <c r="T18" s="307"/>
      <c r="U18" s="304"/>
      <c r="V18" s="309"/>
      <c r="W18" s="311"/>
      <c r="AA18" s="49"/>
      <c r="AB18" s="49"/>
      <c r="AC18" s="54"/>
      <c r="AD18" s="54"/>
      <c r="AE18" s="54"/>
      <c r="AF18" s="54"/>
      <c r="AG18" s="93"/>
      <c r="AH18" s="94"/>
      <c r="AI18" s="94"/>
      <c r="AJ18" s="95"/>
      <c r="AK18" s="292" t="s">
        <v>94</v>
      </c>
      <c r="AL18" s="293"/>
      <c r="AM18" s="293"/>
      <c r="AN18" s="293"/>
      <c r="AO18" s="293"/>
      <c r="AP18" s="293"/>
      <c r="AQ18" s="169">
        <f>SUM(AQ15:AY17)</f>
        <v>0</v>
      </c>
      <c r="AR18" s="170"/>
      <c r="AS18" s="170"/>
      <c r="AT18" s="170"/>
      <c r="AU18" s="170"/>
      <c r="AV18" s="170"/>
      <c r="AW18" s="170"/>
      <c r="AX18" s="170"/>
      <c r="AY18" s="170"/>
      <c r="AZ18" s="18" t="s">
        <v>114</v>
      </c>
      <c r="BF18" s="325"/>
      <c r="BG18" s="326"/>
      <c r="BH18" s="326"/>
      <c r="BI18" s="326"/>
      <c r="BJ18" s="326"/>
      <c r="BK18" s="326"/>
      <c r="BL18" s="326"/>
      <c r="BM18" s="326"/>
      <c r="BN18" s="343"/>
      <c r="BO18" s="343"/>
      <c r="BP18" s="343"/>
      <c r="BQ18" s="343"/>
      <c r="BR18" s="340"/>
      <c r="BS18" s="340"/>
      <c r="BT18" s="340"/>
      <c r="BU18" s="341"/>
      <c r="BV18" s="57"/>
      <c r="BW18" s="57"/>
      <c r="BX18" s="57"/>
      <c r="BY18" s="53"/>
      <c r="BZ18" s="53"/>
      <c r="CA18" s="53"/>
      <c r="CB18" s="49"/>
      <c r="CC18" s="57"/>
      <c r="CD18" s="57"/>
      <c r="CE18" s="57"/>
      <c r="CF18" s="57"/>
      <c r="CG18" s="57"/>
      <c r="CH18" s="57"/>
      <c r="CI18" s="57"/>
      <c r="CJ18" s="49"/>
      <c r="CK18" s="49"/>
      <c r="CL18" s="49"/>
      <c r="CM18" s="49"/>
      <c r="CN18" s="49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49"/>
      <c r="DA18" s="49"/>
      <c r="DB18" s="49"/>
      <c r="DC18" s="49"/>
    </row>
    <row r="19" spans="2:124">
      <c r="C19" s="83" t="s">
        <v>16</v>
      </c>
      <c r="D19" s="84"/>
      <c r="E19" s="84"/>
      <c r="F19" s="85"/>
      <c r="G19" s="300"/>
      <c r="H19" s="301"/>
      <c r="I19" s="301"/>
      <c r="J19" s="301"/>
      <c r="K19" s="301"/>
      <c r="L19" s="302"/>
      <c r="M19" s="280">
        <f>M15+M18</f>
        <v>0</v>
      </c>
      <c r="N19" s="281"/>
      <c r="O19" s="281"/>
      <c r="P19" s="319" t="s">
        <v>8</v>
      </c>
      <c r="Q19" s="303"/>
      <c r="R19" s="304"/>
      <c r="S19" s="309"/>
      <c r="T19" s="307"/>
      <c r="U19" s="304"/>
      <c r="V19" s="309"/>
      <c r="W19" s="311"/>
      <c r="AA19" s="58"/>
      <c r="AB19" s="58"/>
      <c r="AC19" s="39"/>
      <c r="AD19" s="39"/>
      <c r="AE19" s="39"/>
      <c r="AF19" s="39"/>
      <c r="AG19" s="106" t="s">
        <v>16</v>
      </c>
      <c r="AH19" s="107"/>
      <c r="AI19" s="107"/>
      <c r="AJ19" s="282"/>
      <c r="AK19" s="283"/>
      <c r="AL19" s="284"/>
      <c r="AM19" s="284"/>
      <c r="AN19" s="284"/>
      <c r="AO19" s="284"/>
      <c r="AP19" s="285"/>
      <c r="AQ19" s="327">
        <f>AQ14+AQ18</f>
        <v>0</v>
      </c>
      <c r="AR19" s="328"/>
      <c r="AS19" s="328"/>
      <c r="AT19" s="328"/>
      <c r="AU19" s="328"/>
      <c r="AV19" s="328"/>
      <c r="AW19" s="328"/>
      <c r="AX19" s="328"/>
      <c r="AY19" s="328"/>
      <c r="AZ19" s="331" t="s">
        <v>114</v>
      </c>
      <c r="BN19" s="49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49"/>
      <c r="CK19" s="49"/>
      <c r="CL19" s="49"/>
      <c r="CM19" s="58"/>
      <c r="CN19" s="5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51"/>
      <c r="DB19" s="49"/>
      <c r="DC19" s="49"/>
    </row>
    <row r="20" spans="2:124" ht="19.5" thickBot="1">
      <c r="C20" s="93"/>
      <c r="D20" s="94"/>
      <c r="E20" s="94"/>
      <c r="F20" s="95"/>
      <c r="G20" s="286"/>
      <c r="H20" s="287"/>
      <c r="I20" s="287"/>
      <c r="J20" s="287"/>
      <c r="K20" s="287"/>
      <c r="L20" s="288"/>
      <c r="M20" s="114"/>
      <c r="N20" s="115"/>
      <c r="O20" s="115"/>
      <c r="P20" s="320"/>
      <c r="Q20" s="305"/>
      <c r="R20" s="306"/>
      <c r="S20" s="310"/>
      <c r="T20" s="308"/>
      <c r="U20" s="306"/>
      <c r="V20" s="310"/>
      <c r="W20" s="312"/>
      <c r="AA20" s="17"/>
      <c r="AB20" s="17"/>
      <c r="AC20" s="17"/>
      <c r="AD20" s="17"/>
      <c r="AE20" s="17"/>
      <c r="AF20" s="17"/>
      <c r="AG20" s="93"/>
      <c r="AH20" s="94"/>
      <c r="AI20" s="94"/>
      <c r="AJ20" s="95"/>
      <c r="AK20" s="286"/>
      <c r="AL20" s="287"/>
      <c r="AM20" s="287"/>
      <c r="AN20" s="287"/>
      <c r="AO20" s="287"/>
      <c r="AP20" s="288"/>
      <c r="AQ20" s="329"/>
      <c r="AR20" s="330"/>
      <c r="AS20" s="330"/>
      <c r="AT20" s="330"/>
      <c r="AU20" s="330"/>
      <c r="AV20" s="330"/>
      <c r="AW20" s="330"/>
      <c r="AX20" s="330"/>
      <c r="AY20" s="330"/>
      <c r="AZ20" s="332"/>
      <c r="BN20" s="49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2:124">
      <c r="C21" s="37" t="s">
        <v>84</v>
      </c>
      <c r="D21" s="48"/>
      <c r="E21" s="48"/>
      <c r="F21" s="48"/>
      <c r="G21" s="21"/>
      <c r="H21" s="21"/>
      <c r="I21" s="21"/>
      <c r="J21" s="21"/>
      <c r="K21" s="21"/>
      <c r="L21" s="21"/>
      <c r="M21" s="22"/>
      <c r="N21" s="22"/>
      <c r="O21" s="22"/>
      <c r="P21" s="22"/>
      <c r="R21" s="22"/>
      <c r="S21" s="22"/>
      <c r="T21" s="22"/>
      <c r="U21" s="22"/>
      <c r="V21" s="48"/>
      <c r="W21" s="48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BN21" s="49"/>
      <c r="BO21" s="37"/>
      <c r="BP21" s="22"/>
      <c r="BQ21" s="22"/>
      <c r="BR21" s="22"/>
      <c r="BS21" s="37"/>
      <c r="BT21" s="37"/>
      <c r="BU21" s="37"/>
      <c r="BV21" s="37"/>
      <c r="BW21" s="37"/>
      <c r="BX21" s="37"/>
      <c r="BY21" s="22"/>
      <c r="BZ21" s="22"/>
      <c r="CA21" s="22"/>
      <c r="CB21" s="22"/>
      <c r="CC21" s="49"/>
      <c r="CD21" s="22"/>
      <c r="CE21" s="22"/>
      <c r="CF21" s="22"/>
      <c r="CG21" s="22"/>
      <c r="CH21" s="22"/>
      <c r="CI21" s="22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2:124">
      <c r="C22" s="37"/>
      <c r="D22" s="48"/>
      <c r="E22" s="48"/>
      <c r="F22" s="48"/>
      <c r="G22" s="21"/>
      <c r="H22" s="21"/>
      <c r="I22" s="21"/>
      <c r="J22" s="21"/>
      <c r="K22" s="21"/>
      <c r="L22" s="21"/>
      <c r="M22" s="22"/>
      <c r="N22" s="22"/>
      <c r="O22" s="22"/>
      <c r="P22" s="22"/>
      <c r="R22" s="22"/>
      <c r="S22" s="22"/>
      <c r="T22" s="22"/>
      <c r="U22" s="22"/>
      <c r="V22" s="48"/>
      <c r="W22" s="48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BN22" s="49"/>
      <c r="BO22" s="37"/>
      <c r="BP22" s="22"/>
      <c r="BQ22" s="22"/>
      <c r="BR22" s="22"/>
      <c r="BS22" s="37"/>
      <c r="BT22" s="37"/>
      <c r="BU22" s="37"/>
      <c r="BV22" s="37"/>
      <c r="BW22" s="37"/>
      <c r="BX22" s="37"/>
      <c r="BY22" s="22"/>
      <c r="BZ22" s="22"/>
      <c r="CA22" s="22"/>
      <c r="CB22" s="22"/>
      <c r="CC22" s="49"/>
      <c r="CD22" s="22"/>
      <c r="CE22" s="22"/>
      <c r="CF22" s="22"/>
      <c r="CG22" s="22"/>
      <c r="CH22" s="22"/>
      <c r="CI22" s="22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2:124">
      <c r="C23" s="37"/>
      <c r="D23" s="48"/>
      <c r="E23" s="48"/>
      <c r="F23" s="48"/>
      <c r="G23" s="21"/>
      <c r="H23" s="21"/>
      <c r="I23" s="21"/>
      <c r="J23" s="21"/>
      <c r="K23" s="21"/>
      <c r="L23" s="21"/>
      <c r="M23" s="22"/>
      <c r="N23" s="22"/>
      <c r="O23" s="22"/>
      <c r="P23" s="22"/>
      <c r="R23" s="22"/>
      <c r="S23" s="22"/>
      <c r="T23" s="22"/>
      <c r="U23" s="22"/>
      <c r="V23" s="48"/>
      <c r="W23" s="48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BN23" s="49"/>
      <c r="BO23" s="37"/>
      <c r="BP23" s="22"/>
      <c r="BQ23" s="22"/>
      <c r="BR23" s="22"/>
      <c r="BS23" s="37"/>
      <c r="BT23" s="37"/>
      <c r="BU23" s="37"/>
      <c r="BV23" s="37"/>
      <c r="BW23" s="37"/>
      <c r="BX23" s="37"/>
      <c r="BY23" s="22"/>
      <c r="BZ23" s="22"/>
      <c r="CA23" s="22"/>
      <c r="CB23" s="22"/>
      <c r="CC23" s="49"/>
      <c r="CD23" s="22"/>
      <c r="CE23" s="22"/>
      <c r="CF23" s="22"/>
      <c r="CG23" s="22"/>
      <c r="CH23" s="22"/>
      <c r="CI23" s="22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2:124">
      <c r="C24" s="37"/>
      <c r="D24" s="48"/>
      <c r="E24" s="48"/>
      <c r="F24" s="48"/>
      <c r="G24" s="21"/>
      <c r="H24" s="21"/>
      <c r="I24" s="21"/>
      <c r="J24" s="21"/>
      <c r="K24" s="21"/>
      <c r="L24" s="21"/>
      <c r="M24" s="22"/>
      <c r="N24" s="22"/>
      <c r="O24" s="22"/>
      <c r="P24" s="22"/>
      <c r="R24" s="22"/>
      <c r="S24" s="22"/>
      <c r="T24" s="22"/>
      <c r="U24" s="22"/>
      <c r="V24" s="48"/>
      <c r="W24" s="48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BN24" s="49"/>
      <c r="BO24" s="37"/>
      <c r="BP24" s="22"/>
      <c r="BQ24" s="22"/>
      <c r="BR24" s="22"/>
      <c r="BS24" s="37"/>
      <c r="BT24" s="37"/>
      <c r="BU24" s="37"/>
      <c r="BV24" s="37"/>
      <c r="BW24" s="37"/>
      <c r="BX24" s="37"/>
      <c r="BY24" s="22"/>
      <c r="BZ24" s="22"/>
      <c r="CA24" s="22"/>
      <c r="CB24" s="22"/>
      <c r="CC24" s="49"/>
      <c r="CD24" s="22"/>
      <c r="CE24" s="22"/>
      <c r="CF24" s="22"/>
      <c r="CG24" s="22"/>
      <c r="CH24" s="22"/>
      <c r="CI24" s="22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2:124">
      <c r="C25" s="37"/>
      <c r="D25" s="48"/>
      <c r="E25" s="48"/>
      <c r="F25" s="48"/>
      <c r="G25" s="21"/>
      <c r="H25" s="21"/>
      <c r="I25" s="21"/>
      <c r="J25" s="21"/>
      <c r="K25" s="21"/>
      <c r="L25" s="21"/>
      <c r="M25" s="22"/>
      <c r="N25" s="22"/>
      <c r="O25" s="22"/>
      <c r="P25" s="22"/>
      <c r="R25" s="22"/>
      <c r="S25" s="22"/>
      <c r="T25" s="22"/>
      <c r="U25" s="22"/>
      <c r="V25" s="48"/>
      <c r="W25" s="48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BN25" s="49"/>
      <c r="BO25" s="37"/>
      <c r="BP25" s="22"/>
      <c r="BQ25" s="22"/>
      <c r="BR25" s="22"/>
      <c r="BS25" s="37"/>
      <c r="BT25" s="37"/>
      <c r="BU25" s="37"/>
      <c r="BV25" s="37"/>
      <c r="BW25" s="37"/>
      <c r="BX25" s="37"/>
      <c r="BY25" s="22"/>
      <c r="BZ25" s="22"/>
      <c r="CA25" s="22"/>
      <c r="CB25" s="22"/>
      <c r="CC25" s="49"/>
      <c r="CD25" s="22"/>
      <c r="CE25" s="22"/>
      <c r="CF25" s="22"/>
      <c r="CG25" s="22"/>
      <c r="CH25" s="22"/>
      <c r="CI25" s="22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2:124">
      <c r="C26" s="37"/>
      <c r="D26" s="48"/>
      <c r="E26" s="48"/>
      <c r="F26" s="48"/>
      <c r="G26" s="21"/>
      <c r="H26" s="21"/>
      <c r="I26" s="21"/>
      <c r="J26" s="21"/>
      <c r="K26" s="21"/>
      <c r="L26" s="21"/>
      <c r="M26" s="22"/>
      <c r="N26" s="22"/>
      <c r="O26" s="22"/>
      <c r="P26" s="22"/>
      <c r="R26" s="22"/>
      <c r="S26" s="22"/>
      <c r="T26" s="22"/>
      <c r="U26" s="22"/>
      <c r="V26" s="48"/>
      <c r="W26" s="48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BN26" s="49"/>
      <c r="BO26" s="37"/>
      <c r="BP26" s="22"/>
      <c r="BQ26" s="22"/>
      <c r="BR26" s="22"/>
      <c r="BS26" s="37"/>
      <c r="BT26" s="37"/>
      <c r="BU26" s="37"/>
      <c r="BV26" s="37"/>
      <c r="BW26" s="37"/>
      <c r="BX26" s="37"/>
      <c r="BY26" s="22"/>
      <c r="BZ26" s="22"/>
      <c r="CA26" s="22"/>
      <c r="CB26" s="22"/>
      <c r="CC26" s="49"/>
      <c r="CD26" s="22"/>
      <c r="CE26" s="22"/>
      <c r="CF26" s="22"/>
      <c r="CG26" s="22"/>
      <c r="CH26" s="22"/>
      <c r="CI26" s="22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2:124">
      <c r="C27" s="37"/>
      <c r="D27" s="48"/>
      <c r="E27" s="48"/>
      <c r="F27" s="48"/>
      <c r="G27" s="21"/>
      <c r="H27" s="21"/>
      <c r="I27" s="21"/>
      <c r="J27" s="21"/>
      <c r="K27" s="21"/>
      <c r="L27" s="21"/>
      <c r="M27" s="22"/>
      <c r="N27" s="22"/>
      <c r="O27" s="22"/>
      <c r="P27" s="22"/>
      <c r="R27" s="22"/>
      <c r="S27" s="22"/>
      <c r="T27" s="22"/>
      <c r="U27" s="22"/>
      <c r="V27" s="48"/>
      <c r="W27" s="48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BN27" s="49"/>
      <c r="BO27" s="37"/>
      <c r="BP27" s="22"/>
      <c r="BQ27" s="22"/>
      <c r="BR27" s="22"/>
      <c r="BS27" s="37"/>
      <c r="BT27" s="37"/>
      <c r="BU27" s="37"/>
      <c r="BV27" s="37"/>
      <c r="BW27" s="37"/>
      <c r="BX27" s="37"/>
      <c r="BY27" s="22"/>
      <c r="BZ27" s="22"/>
      <c r="CA27" s="22"/>
      <c r="CB27" s="22"/>
      <c r="CC27" s="49"/>
      <c r="CD27" s="22"/>
      <c r="CE27" s="22"/>
      <c r="CF27" s="22"/>
      <c r="CG27" s="22"/>
      <c r="CH27" s="22"/>
      <c r="CI27" s="22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2:124">
      <c r="C28" s="37"/>
      <c r="D28" s="48"/>
      <c r="E28" s="48"/>
      <c r="F28" s="48"/>
      <c r="G28" s="21"/>
      <c r="H28" s="21"/>
      <c r="I28" s="21"/>
      <c r="J28" s="21"/>
      <c r="K28" s="21"/>
      <c r="L28" s="21"/>
      <c r="M28" s="22"/>
      <c r="N28" s="22"/>
      <c r="O28" s="22"/>
      <c r="P28" s="22"/>
      <c r="R28" s="22"/>
      <c r="S28" s="22"/>
      <c r="T28" s="22"/>
      <c r="U28" s="22"/>
      <c r="V28" s="48"/>
      <c r="W28" s="48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BN28" s="49"/>
      <c r="BO28" s="37"/>
      <c r="BP28" s="22"/>
      <c r="BQ28" s="22"/>
      <c r="BR28" s="22"/>
      <c r="BS28" s="37"/>
      <c r="BT28" s="37"/>
      <c r="BU28" s="37"/>
      <c r="BV28" s="37"/>
      <c r="BW28" s="37"/>
      <c r="BX28" s="37"/>
      <c r="BY28" s="22"/>
      <c r="BZ28" s="22"/>
      <c r="CA28" s="22"/>
      <c r="CB28" s="22"/>
      <c r="CC28" s="49"/>
      <c r="CD28" s="22"/>
      <c r="CE28" s="22"/>
      <c r="CF28" s="22"/>
      <c r="CG28" s="22"/>
      <c r="CH28" s="22"/>
      <c r="CI28" s="22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2:124">
      <c r="C29" s="48"/>
      <c r="D29" s="48"/>
      <c r="E29" s="48"/>
      <c r="F29" s="48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37"/>
      <c r="R29" s="22"/>
      <c r="S29" s="22"/>
      <c r="T29" s="22"/>
      <c r="U29" s="22"/>
      <c r="V29" s="48"/>
      <c r="W29" s="48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BO29" s="48"/>
      <c r="BP29" s="48"/>
      <c r="BQ29" s="48"/>
      <c r="BR29" s="48"/>
      <c r="BS29" s="21"/>
      <c r="BT29" s="21"/>
      <c r="BU29" s="21"/>
      <c r="BV29" s="21"/>
      <c r="BW29" s="21"/>
      <c r="BX29" s="21"/>
      <c r="BY29" s="22"/>
      <c r="BZ29" s="22"/>
      <c r="CA29" s="22"/>
      <c r="CB29" s="22"/>
      <c r="CC29" s="37"/>
      <c r="CD29" s="22"/>
      <c r="CE29" s="22"/>
      <c r="CF29" s="22"/>
      <c r="CG29" s="22"/>
      <c r="CH29" s="48"/>
      <c r="CI29" s="48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2:124" ht="26.25" thickBot="1">
      <c r="B30" s="64" t="s">
        <v>34</v>
      </c>
      <c r="C30" s="63" t="s">
        <v>100</v>
      </c>
      <c r="D30" s="48"/>
      <c r="E30" s="48"/>
      <c r="F30" s="48"/>
      <c r="G30" s="21"/>
      <c r="H30" s="21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48"/>
      <c r="W30" s="48"/>
      <c r="AA30" s="17"/>
      <c r="AB30" s="17"/>
      <c r="AC30" s="17"/>
      <c r="AD30" s="17"/>
      <c r="AE30" s="17"/>
      <c r="AF30" s="17"/>
      <c r="AH30" s="17"/>
      <c r="AI30" s="17"/>
      <c r="AQ30" s="16"/>
      <c r="AT30" s="16"/>
      <c r="BH30" s="16" t="s">
        <v>92</v>
      </c>
      <c r="BN30" s="64" t="s">
        <v>34</v>
      </c>
      <c r="BO30" s="63" t="s">
        <v>101</v>
      </c>
      <c r="BP30" s="48"/>
      <c r="BQ30" s="48"/>
      <c r="BR30" s="48"/>
      <c r="BS30" s="21"/>
      <c r="BT30" s="21"/>
      <c r="BU30" s="21"/>
      <c r="BV30" s="21"/>
      <c r="BW30" s="21"/>
      <c r="BX30" s="21"/>
      <c r="BY30" s="22"/>
      <c r="BZ30" s="22"/>
      <c r="CA30" s="22"/>
      <c r="CB30" s="22"/>
      <c r="CC30" s="22"/>
      <c r="CD30" s="22"/>
      <c r="CE30" s="22"/>
      <c r="CF30" s="22"/>
      <c r="CG30" s="22"/>
      <c r="CH30" s="48"/>
      <c r="CI30" s="48"/>
      <c r="CM30" s="17"/>
      <c r="CN30" s="17"/>
      <c r="CO30" s="17"/>
      <c r="CP30" s="17"/>
      <c r="CQ30" s="17"/>
      <c r="CR30" s="17"/>
      <c r="CT30" s="17"/>
      <c r="CU30" s="17"/>
      <c r="DC30" s="16"/>
      <c r="DF30" s="16"/>
      <c r="DT30" s="16" t="s">
        <v>93</v>
      </c>
    </row>
    <row r="31" spans="2:124" ht="42.75" customHeight="1" thickBot="1">
      <c r="C31" s="160" t="s">
        <v>7</v>
      </c>
      <c r="D31" s="161"/>
      <c r="E31" s="161"/>
      <c r="F31" s="162"/>
      <c r="G31" s="160" t="s">
        <v>6</v>
      </c>
      <c r="H31" s="161"/>
      <c r="I31" s="161"/>
      <c r="J31" s="162"/>
      <c r="K31" s="160" t="s">
        <v>54</v>
      </c>
      <c r="L31" s="161"/>
      <c r="M31" s="161"/>
      <c r="N31" s="161"/>
      <c r="O31" s="295" t="s">
        <v>56</v>
      </c>
      <c r="P31" s="296"/>
      <c r="Q31" s="296"/>
      <c r="R31" s="296"/>
      <c r="S31" s="296"/>
      <c r="T31" s="297"/>
      <c r="U31" s="161" t="s">
        <v>59</v>
      </c>
      <c r="V31" s="161"/>
      <c r="W31" s="161"/>
      <c r="X31" s="161"/>
      <c r="Y31" s="273" t="s">
        <v>55</v>
      </c>
      <c r="Z31" s="274"/>
      <c r="AA31" s="274"/>
      <c r="AB31" s="275"/>
      <c r="AC31" s="273" t="s">
        <v>60</v>
      </c>
      <c r="AD31" s="274"/>
      <c r="AE31" s="274"/>
      <c r="AF31" s="275"/>
      <c r="AG31" s="161" t="s">
        <v>62</v>
      </c>
      <c r="AH31" s="161"/>
      <c r="AI31" s="161"/>
      <c r="AJ31" s="161"/>
      <c r="AK31" s="161" t="s">
        <v>61</v>
      </c>
      <c r="AL31" s="161"/>
      <c r="AM31" s="161"/>
      <c r="AN31" s="161"/>
      <c r="AO31" s="161"/>
      <c r="AP31" s="161"/>
      <c r="AQ31" s="23" t="s">
        <v>57</v>
      </c>
      <c r="AR31" s="47"/>
      <c r="AS31" s="42"/>
      <c r="AT31" s="42"/>
      <c r="AU31" s="43"/>
      <c r="AV31" s="44"/>
      <c r="AW31" s="42"/>
      <c r="AX31" s="43"/>
      <c r="AY31" s="254" t="s">
        <v>98</v>
      </c>
      <c r="AZ31" s="255"/>
      <c r="BA31" s="255"/>
      <c r="BB31" s="255"/>
      <c r="BC31" s="255"/>
      <c r="BD31" s="255"/>
      <c r="BE31" s="255"/>
      <c r="BF31" s="255"/>
      <c r="BG31" s="255"/>
      <c r="BH31" s="256"/>
      <c r="BO31" s="160" t="s">
        <v>7</v>
      </c>
      <c r="BP31" s="161"/>
      <c r="BQ31" s="161"/>
      <c r="BR31" s="162"/>
      <c r="BS31" s="160" t="s">
        <v>6</v>
      </c>
      <c r="BT31" s="161"/>
      <c r="BU31" s="161"/>
      <c r="BV31" s="162"/>
      <c r="BW31" s="160" t="s">
        <v>54</v>
      </c>
      <c r="BX31" s="161"/>
      <c r="BY31" s="161"/>
      <c r="BZ31" s="161"/>
      <c r="CA31" s="295" t="s">
        <v>56</v>
      </c>
      <c r="CB31" s="296"/>
      <c r="CC31" s="296"/>
      <c r="CD31" s="296"/>
      <c r="CE31" s="296"/>
      <c r="CF31" s="297"/>
      <c r="CG31" s="161" t="s">
        <v>59</v>
      </c>
      <c r="CH31" s="161"/>
      <c r="CI31" s="161"/>
      <c r="CJ31" s="161"/>
      <c r="CK31" s="273" t="s">
        <v>55</v>
      </c>
      <c r="CL31" s="274"/>
      <c r="CM31" s="274"/>
      <c r="CN31" s="275"/>
      <c r="CO31" s="273" t="s">
        <v>60</v>
      </c>
      <c r="CP31" s="274"/>
      <c r="CQ31" s="274"/>
      <c r="CR31" s="275"/>
      <c r="CS31" s="161" t="s">
        <v>62</v>
      </c>
      <c r="CT31" s="161"/>
      <c r="CU31" s="161"/>
      <c r="CV31" s="161"/>
      <c r="CW31" s="161" t="s">
        <v>61</v>
      </c>
      <c r="CX31" s="161"/>
      <c r="CY31" s="161"/>
      <c r="CZ31" s="161"/>
      <c r="DA31" s="161"/>
      <c r="DB31" s="161"/>
      <c r="DC31" s="23" t="s">
        <v>57</v>
      </c>
      <c r="DD31" s="47"/>
      <c r="DE31" s="42"/>
      <c r="DF31" s="42"/>
      <c r="DG31" s="43"/>
      <c r="DH31" s="44"/>
      <c r="DI31" s="42"/>
      <c r="DJ31" s="43"/>
      <c r="DK31" s="254" t="s">
        <v>98</v>
      </c>
      <c r="DL31" s="255"/>
      <c r="DM31" s="255"/>
      <c r="DN31" s="255"/>
      <c r="DO31" s="255"/>
      <c r="DP31" s="255"/>
      <c r="DQ31" s="255"/>
      <c r="DR31" s="255"/>
      <c r="DS31" s="255"/>
      <c r="DT31" s="256"/>
    </row>
    <row r="32" spans="2:124" ht="17.100000000000001" customHeight="1">
      <c r="C32" s="100" t="s">
        <v>99</v>
      </c>
      <c r="D32" s="101"/>
      <c r="E32" s="101"/>
      <c r="F32" s="358"/>
      <c r="G32" s="361" t="s">
        <v>118</v>
      </c>
      <c r="H32" s="107"/>
      <c r="I32" s="107"/>
      <c r="J32" s="108"/>
      <c r="K32" s="257"/>
      <c r="L32" s="258"/>
      <c r="M32" s="258"/>
      <c r="N32" s="259"/>
      <c r="O32" s="144"/>
      <c r="P32" s="145"/>
      <c r="Q32" s="145"/>
      <c r="R32" s="145"/>
      <c r="S32" s="145"/>
      <c r="T32" s="146"/>
      <c r="U32" s="219"/>
      <c r="V32" s="219"/>
      <c r="W32" s="219"/>
      <c r="X32" s="219"/>
      <c r="Y32" s="220"/>
      <c r="Z32" s="220"/>
      <c r="AA32" s="220"/>
      <c r="AB32" s="220"/>
      <c r="AC32" s="261">
        <f>U32*Y32</f>
        <v>0</v>
      </c>
      <c r="AD32" s="261"/>
      <c r="AE32" s="261"/>
      <c r="AF32" s="261"/>
      <c r="AG32" s="222">
        <f>SUM(Y32:AB35)</f>
        <v>0</v>
      </c>
      <c r="AH32" s="222"/>
      <c r="AI32" s="222"/>
      <c r="AJ32" s="222"/>
      <c r="AK32" s="223">
        <f>SUM(AC32:AF35)</f>
        <v>0</v>
      </c>
      <c r="AL32" s="224"/>
      <c r="AM32" s="224"/>
      <c r="AN32" s="224"/>
      <c r="AO32" s="224"/>
      <c r="AP32" s="225"/>
      <c r="AQ32" s="228" t="e">
        <f>ROUND(($AK$41)/$AG$41,0)</f>
        <v>#DIV/0!</v>
      </c>
      <c r="AR32" s="228"/>
      <c r="AS32" s="228"/>
      <c r="AT32" s="228"/>
      <c r="AU32" s="228"/>
      <c r="AV32" s="228"/>
      <c r="AW32" s="228"/>
      <c r="AX32" s="229"/>
      <c r="AY32" s="233"/>
      <c r="AZ32" s="234"/>
      <c r="BA32" s="234"/>
      <c r="BB32" s="234"/>
      <c r="BC32" s="234"/>
      <c r="BD32" s="234"/>
      <c r="BE32" s="234"/>
      <c r="BF32" s="234"/>
      <c r="BG32" s="234"/>
      <c r="BH32" s="235"/>
      <c r="BO32" s="100" t="s">
        <v>111</v>
      </c>
      <c r="BP32" s="101"/>
      <c r="BQ32" s="101"/>
      <c r="BR32" s="358"/>
      <c r="BS32" s="361" t="s">
        <v>118</v>
      </c>
      <c r="BT32" s="107"/>
      <c r="BU32" s="107"/>
      <c r="BV32" s="108"/>
      <c r="BW32" s="257"/>
      <c r="BX32" s="258"/>
      <c r="BY32" s="258"/>
      <c r="BZ32" s="259"/>
      <c r="CA32" s="144"/>
      <c r="CB32" s="145"/>
      <c r="CC32" s="145"/>
      <c r="CD32" s="145"/>
      <c r="CE32" s="145"/>
      <c r="CF32" s="146"/>
      <c r="CG32" s="219"/>
      <c r="CH32" s="219"/>
      <c r="CI32" s="219"/>
      <c r="CJ32" s="219"/>
      <c r="CK32" s="220"/>
      <c r="CL32" s="220"/>
      <c r="CM32" s="220"/>
      <c r="CN32" s="220"/>
      <c r="CO32" s="261">
        <f>CG32*CK32</f>
        <v>0</v>
      </c>
      <c r="CP32" s="261"/>
      <c r="CQ32" s="261"/>
      <c r="CR32" s="261"/>
      <c r="CS32" s="222">
        <f>SUM(CK32:CN35)</f>
        <v>0</v>
      </c>
      <c r="CT32" s="222"/>
      <c r="CU32" s="222"/>
      <c r="CV32" s="222"/>
      <c r="CW32" s="223">
        <f>SUM(CO32:CR35)</f>
        <v>0</v>
      </c>
      <c r="CX32" s="224"/>
      <c r="CY32" s="224"/>
      <c r="CZ32" s="224"/>
      <c r="DA32" s="224"/>
      <c r="DB32" s="225"/>
      <c r="DC32" s="228" t="e">
        <f>ROUND(($AK$41)/$AG$41,0)</f>
        <v>#DIV/0!</v>
      </c>
      <c r="DD32" s="228"/>
      <c r="DE32" s="228"/>
      <c r="DF32" s="228"/>
      <c r="DG32" s="228"/>
      <c r="DH32" s="228"/>
      <c r="DI32" s="228"/>
      <c r="DJ32" s="229"/>
      <c r="DK32" s="233"/>
      <c r="DL32" s="234"/>
      <c r="DM32" s="234"/>
      <c r="DN32" s="234"/>
      <c r="DO32" s="234"/>
      <c r="DP32" s="234"/>
      <c r="DQ32" s="234"/>
      <c r="DR32" s="234"/>
      <c r="DS32" s="234"/>
      <c r="DT32" s="235"/>
    </row>
    <row r="33" spans="3:124" ht="17.100000000000001" customHeight="1">
      <c r="C33" s="102"/>
      <c r="D33" s="103"/>
      <c r="E33" s="103"/>
      <c r="F33" s="359"/>
      <c r="G33" s="83"/>
      <c r="H33" s="84"/>
      <c r="I33" s="84"/>
      <c r="J33" s="109"/>
      <c r="K33" s="260"/>
      <c r="L33" s="140"/>
      <c r="M33" s="140"/>
      <c r="N33" s="141"/>
      <c r="O33" s="200"/>
      <c r="P33" s="201"/>
      <c r="Q33" s="201"/>
      <c r="R33" s="201"/>
      <c r="S33" s="201"/>
      <c r="T33" s="202"/>
      <c r="U33" s="203"/>
      <c r="V33" s="203"/>
      <c r="W33" s="203"/>
      <c r="X33" s="203"/>
      <c r="Y33" s="204"/>
      <c r="Z33" s="204"/>
      <c r="AA33" s="204"/>
      <c r="AB33" s="204"/>
      <c r="AC33" s="205">
        <f t="shared" ref="AC33:AC39" si="0">U33*Y33</f>
        <v>0</v>
      </c>
      <c r="AD33" s="205"/>
      <c r="AE33" s="205"/>
      <c r="AF33" s="205"/>
      <c r="AG33" s="167"/>
      <c r="AH33" s="167"/>
      <c r="AI33" s="167"/>
      <c r="AJ33" s="167"/>
      <c r="AK33" s="191"/>
      <c r="AL33" s="192"/>
      <c r="AM33" s="192"/>
      <c r="AN33" s="192"/>
      <c r="AO33" s="192"/>
      <c r="AP33" s="226"/>
      <c r="AQ33" s="189"/>
      <c r="AR33" s="189"/>
      <c r="AS33" s="189"/>
      <c r="AT33" s="189"/>
      <c r="AU33" s="189"/>
      <c r="AV33" s="189"/>
      <c r="AW33" s="189"/>
      <c r="AX33" s="230"/>
      <c r="AY33" s="242"/>
      <c r="AZ33" s="243"/>
      <c r="BA33" s="243"/>
      <c r="BB33" s="243"/>
      <c r="BC33" s="243"/>
      <c r="BD33" s="243"/>
      <c r="BE33" s="243"/>
      <c r="BF33" s="243"/>
      <c r="BG33" s="243"/>
      <c r="BH33" s="244"/>
      <c r="BO33" s="102"/>
      <c r="BP33" s="103"/>
      <c r="BQ33" s="103"/>
      <c r="BR33" s="359"/>
      <c r="BS33" s="83"/>
      <c r="BT33" s="84"/>
      <c r="BU33" s="84"/>
      <c r="BV33" s="109"/>
      <c r="BW33" s="260"/>
      <c r="BX33" s="140"/>
      <c r="BY33" s="140"/>
      <c r="BZ33" s="141"/>
      <c r="CA33" s="200"/>
      <c r="CB33" s="201"/>
      <c r="CC33" s="201"/>
      <c r="CD33" s="201"/>
      <c r="CE33" s="201"/>
      <c r="CF33" s="202"/>
      <c r="CG33" s="203"/>
      <c r="CH33" s="203"/>
      <c r="CI33" s="203"/>
      <c r="CJ33" s="203"/>
      <c r="CK33" s="204"/>
      <c r="CL33" s="204"/>
      <c r="CM33" s="204"/>
      <c r="CN33" s="204"/>
      <c r="CO33" s="205">
        <f t="shared" ref="CO33:CO39" si="1">CG33*CK33</f>
        <v>0</v>
      </c>
      <c r="CP33" s="205"/>
      <c r="CQ33" s="205"/>
      <c r="CR33" s="205"/>
      <c r="CS33" s="167"/>
      <c r="CT33" s="167"/>
      <c r="CU33" s="167"/>
      <c r="CV33" s="167"/>
      <c r="CW33" s="191"/>
      <c r="CX33" s="192"/>
      <c r="CY33" s="192"/>
      <c r="CZ33" s="192"/>
      <c r="DA33" s="192"/>
      <c r="DB33" s="226"/>
      <c r="DC33" s="189"/>
      <c r="DD33" s="189"/>
      <c r="DE33" s="189"/>
      <c r="DF33" s="189"/>
      <c r="DG33" s="189"/>
      <c r="DH33" s="189"/>
      <c r="DI33" s="189"/>
      <c r="DJ33" s="230"/>
      <c r="DK33" s="242"/>
      <c r="DL33" s="243"/>
      <c r="DM33" s="243"/>
      <c r="DN33" s="243"/>
      <c r="DO33" s="243"/>
      <c r="DP33" s="243"/>
      <c r="DQ33" s="243"/>
      <c r="DR33" s="243"/>
      <c r="DS33" s="243"/>
      <c r="DT33" s="244"/>
    </row>
    <row r="34" spans="3:124" ht="17.100000000000001" customHeight="1">
      <c r="C34" s="102"/>
      <c r="D34" s="103"/>
      <c r="E34" s="103"/>
      <c r="F34" s="359"/>
      <c r="G34" s="83"/>
      <c r="H34" s="84"/>
      <c r="I34" s="84"/>
      <c r="J34" s="109"/>
      <c r="K34" s="260"/>
      <c r="L34" s="140"/>
      <c r="M34" s="140"/>
      <c r="N34" s="141"/>
      <c r="O34" s="200"/>
      <c r="P34" s="201"/>
      <c r="Q34" s="201"/>
      <c r="R34" s="201"/>
      <c r="S34" s="201"/>
      <c r="T34" s="202"/>
      <c r="U34" s="203"/>
      <c r="V34" s="203"/>
      <c r="W34" s="203"/>
      <c r="X34" s="203"/>
      <c r="Y34" s="204"/>
      <c r="Z34" s="204"/>
      <c r="AA34" s="204"/>
      <c r="AB34" s="204"/>
      <c r="AC34" s="205">
        <f t="shared" si="0"/>
        <v>0</v>
      </c>
      <c r="AD34" s="205"/>
      <c r="AE34" s="205"/>
      <c r="AF34" s="205"/>
      <c r="AG34" s="167"/>
      <c r="AH34" s="167"/>
      <c r="AI34" s="167"/>
      <c r="AJ34" s="167"/>
      <c r="AK34" s="191"/>
      <c r="AL34" s="192"/>
      <c r="AM34" s="192"/>
      <c r="AN34" s="192"/>
      <c r="AO34" s="192"/>
      <c r="AP34" s="226"/>
      <c r="AQ34" s="189"/>
      <c r="AR34" s="189"/>
      <c r="AS34" s="189"/>
      <c r="AT34" s="189"/>
      <c r="AU34" s="189"/>
      <c r="AV34" s="189"/>
      <c r="AW34" s="189"/>
      <c r="AX34" s="230"/>
      <c r="AY34" s="242"/>
      <c r="AZ34" s="243"/>
      <c r="BA34" s="243"/>
      <c r="BB34" s="243"/>
      <c r="BC34" s="243"/>
      <c r="BD34" s="243"/>
      <c r="BE34" s="243"/>
      <c r="BF34" s="243"/>
      <c r="BG34" s="243"/>
      <c r="BH34" s="244"/>
      <c r="BO34" s="102"/>
      <c r="BP34" s="103"/>
      <c r="BQ34" s="103"/>
      <c r="BR34" s="359"/>
      <c r="BS34" s="83"/>
      <c r="BT34" s="84"/>
      <c r="BU34" s="84"/>
      <c r="BV34" s="109"/>
      <c r="BW34" s="260"/>
      <c r="BX34" s="140"/>
      <c r="BY34" s="140"/>
      <c r="BZ34" s="141"/>
      <c r="CA34" s="200"/>
      <c r="CB34" s="201"/>
      <c r="CC34" s="201"/>
      <c r="CD34" s="201"/>
      <c r="CE34" s="201"/>
      <c r="CF34" s="202"/>
      <c r="CG34" s="203"/>
      <c r="CH34" s="203"/>
      <c r="CI34" s="203"/>
      <c r="CJ34" s="203"/>
      <c r="CK34" s="204"/>
      <c r="CL34" s="204"/>
      <c r="CM34" s="204"/>
      <c r="CN34" s="204"/>
      <c r="CO34" s="205">
        <f t="shared" si="1"/>
        <v>0</v>
      </c>
      <c r="CP34" s="205"/>
      <c r="CQ34" s="205"/>
      <c r="CR34" s="205"/>
      <c r="CS34" s="167"/>
      <c r="CT34" s="167"/>
      <c r="CU34" s="167"/>
      <c r="CV34" s="167"/>
      <c r="CW34" s="191"/>
      <c r="CX34" s="192"/>
      <c r="CY34" s="192"/>
      <c r="CZ34" s="192"/>
      <c r="DA34" s="192"/>
      <c r="DB34" s="226"/>
      <c r="DC34" s="189"/>
      <c r="DD34" s="189"/>
      <c r="DE34" s="189"/>
      <c r="DF34" s="189"/>
      <c r="DG34" s="189"/>
      <c r="DH34" s="189"/>
      <c r="DI34" s="189"/>
      <c r="DJ34" s="230"/>
      <c r="DK34" s="242"/>
      <c r="DL34" s="243"/>
      <c r="DM34" s="243"/>
      <c r="DN34" s="243"/>
      <c r="DO34" s="243"/>
      <c r="DP34" s="243"/>
      <c r="DQ34" s="243"/>
      <c r="DR34" s="243"/>
      <c r="DS34" s="243"/>
      <c r="DT34" s="244"/>
    </row>
    <row r="35" spans="3:124" ht="17.100000000000001" customHeight="1" thickBot="1">
      <c r="C35" s="102"/>
      <c r="D35" s="103"/>
      <c r="E35" s="103"/>
      <c r="F35" s="359"/>
      <c r="G35" s="83"/>
      <c r="H35" s="84"/>
      <c r="I35" s="84"/>
      <c r="J35" s="109"/>
      <c r="K35" s="299"/>
      <c r="L35" s="142"/>
      <c r="M35" s="142"/>
      <c r="N35" s="143"/>
      <c r="O35" s="209"/>
      <c r="P35" s="210"/>
      <c r="Q35" s="210"/>
      <c r="R35" s="210"/>
      <c r="S35" s="210"/>
      <c r="T35" s="211"/>
      <c r="U35" s="268"/>
      <c r="V35" s="268"/>
      <c r="W35" s="268"/>
      <c r="X35" s="268"/>
      <c r="Y35" s="298"/>
      <c r="Z35" s="298"/>
      <c r="AA35" s="298"/>
      <c r="AB35" s="298"/>
      <c r="AC35" s="232">
        <f t="shared" si="0"/>
        <v>0</v>
      </c>
      <c r="AD35" s="232"/>
      <c r="AE35" s="232"/>
      <c r="AF35" s="232"/>
      <c r="AG35" s="262"/>
      <c r="AH35" s="262"/>
      <c r="AI35" s="262"/>
      <c r="AJ35" s="262"/>
      <c r="AK35" s="191"/>
      <c r="AL35" s="192"/>
      <c r="AM35" s="192"/>
      <c r="AN35" s="192"/>
      <c r="AO35" s="192"/>
      <c r="AP35" s="226"/>
      <c r="AQ35" s="263"/>
      <c r="AR35" s="263"/>
      <c r="AS35" s="263"/>
      <c r="AT35" s="263"/>
      <c r="AU35" s="263"/>
      <c r="AV35" s="263"/>
      <c r="AW35" s="263"/>
      <c r="AX35" s="264"/>
      <c r="AY35" s="251"/>
      <c r="AZ35" s="252"/>
      <c r="BA35" s="252"/>
      <c r="BB35" s="252"/>
      <c r="BC35" s="252"/>
      <c r="BD35" s="252"/>
      <c r="BE35" s="252"/>
      <c r="BF35" s="252"/>
      <c r="BG35" s="252"/>
      <c r="BH35" s="253"/>
      <c r="BO35" s="102"/>
      <c r="BP35" s="103"/>
      <c r="BQ35" s="103"/>
      <c r="BR35" s="359"/>
      <c r="BS35" s="83"/>
      <c r="BT35" s="84"/>
      <c r="BU35" s="84"/>
      <c r="BV35" s="109"/>
      <c r="BW35" s="299"/>
      <c r="BX35" s="142"/>
      <c r="BY35" s="142"/>
      <c r="BZ35" s="143"/>
      <c r="CA35" s="209"/>
      <c r="CB35" s="210"/>
      <c r="CC35" s="210"/>
      <c r="CD35" s="210"/>
      <c r="CE35" s="210"/>
      <c r="CF35" s="211"/>
      <c r="CG35" s="268"/>
      <c r="CH35" s="268"/>
      <c r="CI35" s="268"/>
      <c r="CJ35" s="268"/>
      <c r="CK35" s="298"/>
      <c r="CL35" s="298"/>
      <c r="CM35" s="298"/>
      <c r="CN35" s="298"/>
      <c r="CO35" s="232">
        <f t="shared" si="1"/>
        <v>0</v>
      </c>
      <c r="CP35" s="232"/>
      <c r="CQ35" s="232"/>
      <c r="CR35" s="232"/>
      <c r="CS35" s="262"/>
      <c r="CT35" s="262"/>
      <c r="CU35" s="262"/>
      <c r="CV35" s="262"/>
      <c r="CW35" s="191"/>
      <c r="CX35" s="192"/>
      <c r="CY35" s="192"/>
      <c r="CZ35" s="192"/>
      <c r="DA35" s="192"/>
      <c r="DB35" s="226"/>
      <c r="DC35" s="263"/>
      <c r="DD35" s="263"/>
      <c r="DE35" s="263"/>
      <c r="DF35" s="263"/>
      <c r="DG35" s="263"/>
      <c r="DH35" s="263"/>
      <c r="DI35" s="263"/>
      <c r="DJ35" s="264"/>
      <c r="DK35" s="251"/>
      <c r="DL35" s="252"/>
      <c r="DM35" s="252"/>
      <c r="DN35" s="252"/>
      <c r="DO35" s="252"/>
      <c r="DP35" s="252"/>
      <c r="DQ35" s="252"/>
      <c r="DR35" s="252"/>
      <c r="DS35" s="252"/>
      <c r="DT35" s="253"/>
    </row>
    <row r="36" spans="3:124" ht="17.100000000000001" customHeight="1">
      <c r="C36" s="102"/>
      <c r="D36" s="103"/>
      <c r="E36" s="103"/>
      <c r="F36" s="359"/>
      <c r="G36" s="83"/>
      <c r="H36" s="84"/>
      <c r="I36" s="84"/>
      <c r="J36" s="109"/>
      <c r="K36" s="257"/>
      <c r="L36" s="258"/>
      <c r="M36" s="258"/>
      <c r="N36" s="259"/>
      <c r="O36" s="144"/>
      <c r="P36" s="145"/>
      <c r="Q36" s="145"/>
      <c r="R36" s="145"/>
      <c r="S36" s="145"/>
      <c r="T36" s="146"/>
      <c r="U36" s="362"/>
      <c r="V36" s="363"/>
      <c r="W36" s="363"/>
      <c r="X36" s="364"/>
      <c r="Y36" s="365"/>
      <c r="Z36" s="366"/>
      <c r="AA36" s="366"/>
      <c r="AB36" s="367"/>
      <c r="AC36" s="221">
        <f t="shared" si="0"/>
        <v>0</v>
      </c>
      <c r="AD36" s="221"/>
      <c r="AE36" s="221"/>
      <c r="AF36" s="221"/>
      <c r="AG36" s="222">
        <f>SUM(Y36:AB39)</f>
        <v>0</v>
      </c>
      <c r="AH36" s="222"/>
      <c r="AI36" s="222"/>
      <c r="AJ36" s="222"/>
      <c r="AK36" s="223">
        <f>SUM(AC36:AF39)</f>
        <v>0</v>
      </c>
      <c r="AL36" s="224"/>
      <c r="AM36" s="224"/>
      <c r="AN36" s="224"/>
      <c r="AO36" s="224"/>
      <c r="AP36" s="225"/>
      <c r="AQ36" s="228" t="e">
        <f>ROUND(($AK$45)/$AG$45,0)</f>
        <v>#DIV/0!</v>
      </c>
      <c r="AR36" s="228"/>
      <c r="AS36" s="228"/>
      <c r="AT36" s="228"/>
      <c r="AU36" s="228"/>
      <c r="AV36" s="228"/>
      <c r="AW36" s="228"/>
      <c r="AX36" s="229"/>
      <c r="AY36" s="233"/>
      <c r="AZ36" s="234"/>
      <c r="BA36" s="234"/>
      <c r="BB36" s="234"/>
      <c r="BC36" s="234"/>
      <c r="BD36" s="234"/>
      <c r="BE36" s="234"/>
      <c r="BF36" s="234"/>
      <c r="BG36" s="234"/>
      <c r="BH36" s="235"/>
      <c r="BO36" s="102"/>
      <c r="BP36" s="103"/>
      <c r="BQ36" s="103"/>
      <c r="BR36" s="359"/>
      <c r="BS36" s="83"/>
      <c r="BT36" s="84"/>
      <c r="BU36" s="84"/>
      <c r="BV36" s="109"/>
      <c r="BW36" s="257"/>
      <c r="BX36" s="258"/>
      <c r="BY36" s="258"/>
      <c r="BZ36" s="259"/>
      <c r="CA36" s="144"/>
      <c r="CB36" s="145"/>
      <c r="CC36" s="145"/>
      <c r="CD36" s="145"/>
      <c r="CE36" s="145"/>
      <c r="CF36" s="146"/>
      <c r="CG36" s="219"/>
      <c r="CH36" s="219"/>
      <c r="CI36" s="219"/>
      <c r="CJ36" s="219"/>
      <c r="CK36" s="220"/>
      <c r="CL36" s="220"/>
      <c r="CM36" s="220"/>
      <c r="CN36" s="220"/>
      <c r="CO36" s="221">
        <f t="shared" si="1"/>
        <v>0</v>
      </c>
      <c r="CP36" s="221"/>
      <c r="CQ36" s="221"/>
      <c r="CR36" s="221"/>
      <c r="CS36" s="222">
        <f>SUM(CK36:CN39)</f>
        <v>0</v>
      </c>
      <c r="CT36" s="222"/>
      <c r="CU36" s="222"/>
      <c r="CV36" s="222"/>
      <c r="CW36" s="223">
        <f>SUM(CO36:CR39)</f>
        <v>0</v>
      </c>
      <c r="CX36" s="224"/>
      <c r="CY36" s="224"/>
      <c r="CZ36" s="224"/>
      <c r="DA36" s="224"/>
      <c r="DB36" s="225"/>
      <c r="DC36" s="228" t="e">
        <f>ROUND(($AK$45)/$AG$45,0)</f>
        <v>#DIV/0!</v>
      </c>
      <c r="DD36" s="228"/>
      <c r="DE36" s="228"/>
      <c r="DF36" s="228"/>
      <c r="DG36" s="228"/>
      <c r="DH36" s="228"/>
      <c r="DI36" s="228"/>
      <c r="DJ36" s="229"/>
      <c r="DK36" s="233"/>
      <c r="DL36" s="234"/>
      <c r="DM36" s="234"/>
      <c r="DN36" s="234"/>
      <c r="DO36" s="234"/>
      <c r="DP36" s="234"/>
      <c r="DQ36" s="234"/>
      <c r="DR36" s="234"/>
      <c r="DS36" s="234"/>
      <c r="DT36" s="235"/>
    </row>
    <row r="37" spans="3:124" ht="17.100000000000001" customHeight="1">
      <c r="C37" s="102"/>
      <c r="D37" s="103"/>
      <c r="E37" s="103"/>
      <c r="F37" s="359"/>
      <c r="G37" s="83"/>
      <c r="H37" s="84"/>
      <c r="I37" s="84"/>
      <c r="J37" s="109"/>
      <c r="K37" s="260"/>
      <c r="L37" s="140"/>
      <c r="M37" s="140"/>
      <c r="N37" s="141"/>
      <c r="O37" s="200"/>
      <c r="P37" s="201"/>
      <c r="Q37" s="201"/>
      <c r="R37" s="201"/>
      <c r="S37" s="201"/>
      <c r="T37" s="202"/>
      <c r="U37" s="203"/>
      <c r="V37" s="203"/>
      <c r="W37" s="203"/>
      <c r="X37" s="203"/>
      <c r="Y37" s="204"/>
      <c r="Z37" s="204"/>
      <c r="AA37" s="204"/>
      <c r="AB37" s="204"/>
      <c r="AC37" s="232">
        <f t="shared" si="0"/>
        <v>0</v>
      </c>
      <c r="AD37" s="232"/>
      <c r="AE37" s="232"/>
      <c r="AF37" s="232"/>
      <c r="AG37" s="167"/>
      <c r="AH37" s="167"/>
      <c r="AI37" s="167"/>
      <c r="AJ37" s="167"/>
      <c r="AK37" s="191"/>
      <c r="AL37" s="192"/>
      <c r="AM37" s="192"/>
      <c r="AN37" s="192"/>
      <c r="AO37" s="192"/>
      <c r="AP37" s="226"/>
      <c r="AQ37" s="189"/>
      <c r="AR37" s="189"/>
      <c r="AS37" s="189"/>
      <c r="AT37" s="189"/>
      <c r="AU37" s="189"/>
      <c r="AV37" s="189"/>
      <c r="AW37" s="189"/>
      <c r="AX37" s="230"/>
      <c r="AY37" s="242"/>
      <c r="AZ37" s="243"/>
      <c r="BA37" s="243"/>
      <c r="BB37" s="243"/>
      <c r="BC37" s="243"/>
      <c r="BD37" s="243"/>
      <c r="BE37" s="243"/>
      <c r="BF37" s="243"/>
      <c r="BG37" s="243"/>
      <c r="BH37" s="244"/>
      <c r="BO37" s="102"/>
      <c r="BP37" s="103"/>
      <c r="BQ37" s="103"/>
      <c r="BR37" s="359"/>
      <c r="BS37" s="83"/>
      <c r="BT37" s="84"/>
      <c r="BU37" s="84"/>
      <c r="BV37" s="109"/>
      <c r="BW37" s="260"/>
      <c r="BX37" s="140"/>
      <c r="BY37" s="140"/>
      <c r="BZ37" s="141"/>
      <c r="CA37" s="200"/>
      <c r="CB37" s="201"/>
      <c r="CC37" s="201"/>
      <c r="CD37" s="201"/>
      <c r="CE37" s="201"/>
      <c r="CF37" s="202"/>
      <c r="CG37" s="203"/>
      <c r="CH37" s="203"/>
      <c r="CI37" s="203"/>
      <c r="CJ37" s="203"/>
      <c r="CK37" s="204"/>
      <c r="CL37" s="204"/>
      <c r="CM37" s="204"/>
      <c r="CN37" s="204"/>
      <c r="CO37" s="232">
        <f t="shared" si="1"/>
        <v>0</v>
      </c>
      <c r="CP37" s="232"/>
      <c r="CQ37" s="232"/>
      <c r="CR37" s="232"/>
      <c r="CS37" s="167"/>
      <c r="CT37" s="167"/>
      <c r="CU37" s="167"/>
      <c r="CV37" s="167"/>
      <c r="CW37" s="191"/>
      <c r="CX37" s="192"/>
      <c r="CY37" s="192"/>
      <c r="CZ37" s="192"/>
      <c r="DA37" s="192"/>
      <c r="DB37" s="226"/>
      <c r="DC37" s="189"/>
      <c r="DD37" s="189"/>
      <c r="DE37" s="189"/>
      <c r="DF37" s="189"/>
      <c r="DG37" s="189"/>
      <c r="DH37" s="189"/>
      <c r="DI37" s="189"/>
      <c r="DJ37" s="230"/>
      <c r="DK37" s="242"/>
      <c r="DL37" s="243"/>
      <c r="DM37" s="243"/>
      <c r="DN37" s="243"/>
      <c r="DO37" s="243"/>
      <c r="DP37" s="243"/>
      <c r="DQ37" s="243"/>
      <c r="DR37" s="243"/>
      <c r="DS37" s="243"/>
      <c r="DT37" s="244"/>
    </row>
    <row r="38" spans="3:124" ht="17.100000000000001" customHeight="1">
      <c r="C38" s="102"/>
      <c r="D38" s="103"/>
      <c r="E38" s="103"/>
      <c r="F38" s="359"/>
      <c r="G38" s="83"/>
      <c r="H38" s="84"/>
      <c r="I38" s="84"/>
      <c r="J38" s="109"/>
      <c r="K38" s="260"/>
      <c r="L38" s="140"/>
      <c r="M38" s="140"/>
      <c r="N38" s="141"/>
      <c r="O38" s="200"/>
      <c r="P38" s="201"/>
      <c r="Q38" s="201"/>
      <c r="R38" s="201"/>
      <c r="S38" s="201"/>
      <c r="T38" s="202"/>
      <c r="U38" s="203"/>
      <c r="V38" s="203"/>
      <c r="W38" s="203"/>
      <c r="X38" s="203"/>
      <c r="Y38" s="204"/>
      <c r="Z38" s="204"/>
      <c r="AA38" s="204"/>
      <c r="AB38" s="204"/>
      <c r="AC38" s="232">
        <f t="shared" si="0"/>
        <v>0</v>
      </c>
      <c r="AD38" s="232"/>
      <c r="AE38" s="232"/>
      <c r="AF38" s="232"/>
      <c r="AG38" s="167"/>
      <c r="AH38" s="167"/>
      <c r="AI38" s="167"/>
      <c r="AJ38" s="167"/>
      <c r="AK38" s="191"/>
      <c r="AL38" s="192"/>
      <c r="AM38" s="192"/>
      <c r="AN38" s="192"/>
      <c r="AO38" s="192"/>
      <c r="AP38" s="226"/>
      <c r="AQ38" s="189"/>
      <c r="AR38" s="189"/>
      <c r="AS38" s="189"/>
      <c r="AT38" s="189"/>
      <c r="AU38" s="189"/>
      <c r="AV38" s="189"/>
      <c r="AW38" s="189"/>
      <c r="AX38" s="230"/>
      <c r="AY38" s="242"/>
      <c r="AZ38" s="243"/>
      <c r="BA38" s="243"/>
      <c r="BB38" s="243"/>
      <c r="BC38" s="243"/>
      <c r="BD38" s="243"/>
      <c r="BE38" s="243"/>
      <c r="BF38" s="243"/>
      <c r="BG38" s="243"/>
      <c r="BH38" s="244"/>
      <c r="BO38" s="102"/>
      <c r="BP38" s="103"/>
      <c r="BQ38" s="103"/>
      <c r="BR38" s="359"/>
      <c r="BS38" s="83"/>
      <c r="BT38" s="84"/>
      <c r="BU38" s="84"/>
      <c r="BV38" s="109"/>
      <c r="BW38" s="260"/>
      <c r="BX38" s="140"/>
      <c r="BY38" s="140"/>
      <c r="BZ38" s="141"/>
      <c r="CA38" s="200"/>
      <c r="CB38" s="201"/>
      <c r="CC38" s="201"/>
      <c r="CD38" s="201"/>
      <c r="CE38" s="201"/>
      <c r="CF38" s="202"/>
      <c r="CG38" s="203"/>
      <c r="CH38" s="203"/>
      <c r="CI38" s="203"/>
      <c r="CJ38" s="203"/>
      <c r="CK38" s="204"/>
      <c r="CL38" s="204"/>
      <c r="CM38" s="204"/>
      <c r="CN38" s="204"/>
      <c r="CO38" s="232">
        <f t="shared" si="1"/>
        <v>0</v>
      </c>
      <c r="CP38" s="232"/>
      <c r="CQ38" s="232"/>
      <c r="CR38" s="232"/>
      <c r="CS38" s="167"/>
      <c r="CT38" s="167"/>
      <c r="CU38" s="167"/>
      <c r="CV38" s="167"/>
      <c r="CW38" s="191"/>
      <c r="CX38" s="192"/>
      <c r="CY38" s="192"/>
      <c r="CZ38" s="192"/>
      <c r="DA38" s="192"/>
      <c r="DB38" s="226"/>
      <c r="DC38" s="189"/>
      <c r="DD38" s="189"/>
      <c r="DE38" s="189"/>
      <c r="DF38" s="189"/>
      <c r="DG38" s="189"/>
      <c r="DH38" s="189"/>
      <c r="DI38" s="189"/>
      <c r="DJ38" s="230"/>
      <c r="DK38" s="242"/>
      <c r="DL38" s="243"/>
      <c r="DM38" s="243"/>
      <c r="DN38" s="243"/>
      <c r="DO38" s="243"/>
      <c r="DP38" s="243"/>
      <c r="DQ38" s="243"/>
      <c r="DR38" s="243"/>
      <c r="DS38" s="243"/>
      <c r="DT38" s="244"/>
    </row>
    <row r="39" spans="3:124" ht="17.100000000000001" customHeight="1" thickBot="1">
      <c r="C39" s="102"/>
      <c r="D39" s="103"/>
      <c r="E39" s="103"/>
      <c r="F39" s="359"/>
      <c r="G39" s="83"/>
      <c r="H39" s="84"/>
      <c r="I39" s="84"/>
      <c r="J39" s="109"/>
      <c r="K39" s="299"/>
      <c r="L39" s="142"/>
      <c r="M39" s="142"/>
      <c r="N39" s="143"/>
      <c r="O39" s="209"/>
      <c r="P39" s="210"/>
      <c r="Q39" s="210"/>
      <c r="R39" s="210"/>
      <c r="S39" s="210"/>
      <c r="T39" s="211"/>
      <c r="U39" s="212"/>
      <c r="V39" s="212"/>
      <c r="W39" s="212"/>
      <c r="X39" s="212"/>
      <c r="Y39" s="135"/>
      <c r="Z39" s="135"/>
      <c r="AA39" s="135"/>
      <c r="AB39" s="135"/>
      <c r="AC39" s="136">
        <f t="shared" si="0"/>
        <v>0</v>
      </c>
      <c r="AD39" s="136"/>
      <c r="AE39" s="136"/>
      <c r="AF39" s="136"/>
      <c r="AG39" s="168"/>
      <c r="AH39" s="168"/>
      <c r="AI39" s="168"/>
      <c r="AJ39" s="168"/>
      <c r="AK39" s="194"/>
      <c r="AL39" s="195"/>
      <c r="AM39" s="195"/>
      <c r="AN39" s="195"/>
      <c r="AO39" s="195"/>
      <c r="AP39" s="227"/>
      <c r="AQ39" s="190"/>
      <c r="AR39" s="190"/>
      <c r="AS39" s="190"/>
      <c r="AT39" s="190"/>
      <c r="AU39" s="190"/>
      <c r="AV39" s="190"/>
      <c r="AW39" s="190"/>
      <c r="AX39" s="231"/>
      <c r="AY39" s="251"/>
      <c r="AZ39" s="252"/>
      <c r="BA39" s="252"/>
      <c r="BB39" s="252"/>
      <c r="BC39" s="252"/>
      <c r="BD39" s="252"/>
      <c r="BE39" s="252"/>
      <c r="BF39" s="252"/>
      <c r="BG39" s="252"/>
      <c r="BH39" s="253"/>
      <c r="BO39" s="102"/>
      <c r="BP39" s="103"/>
      <c r="BQ39" s="103"/>
      <c r="BR39" s="359"/>
      <c r="BS39" s="83"/>
      <c r="BT39" s="84"/>
      <c r="BU39" s="84"/>
      <c r="BV39" s="109"/>
      <c r="BW39" s="299"/>
      <c r="BX39" s="142"/>
      <c r="BY39" s="142"/>
      <c r="BZ39" s="143"/>
      <c r="CA39" s="209"/>
      <c r="CB39" s="210"/>
      <c r="CC39" s="210"/>
      <c r="CD39" s="210"/>
      <c r="CE39" s="210"/>
      <c r="CF39" s="211"/>
      <c r="CG39" s="212"/>
      <c r="CH39" s="212"/>
      <c r="CI39" s="212"/>
      <c r="CJ39" s="212"/>
      <c r="CK39" s="135"/>
      <c r="CL39" s="135"/>
      <c r="CM39" s="135"/>
      <c r="CN39" s="135"/>
      <c r="CO39" s="136">
        <f t="shared" si="1"/>
        <v>0</v>
      </c>
      <c r="CP39" s="136"/>
      <c r="CQ39" s="136"/>
      <c r="CR39" s="136"/>
      <c r="CS39" s="168"/>
      <c r="CT39" s="168"/>
      <c r="CU39" s="168"/>
      <c r="CV39" s="168"/>
      <c r="CW39" s="194"/>
      <c r="CX39" s="195"/>
      <c r="CY39" s="195"/>
      <c r="CZ39" s="195"/>
      <c r="DA39" s="195"/>
      <c r="DB39" s="227"/>
      <c r="DC39" s="190"/>
      <c r="DD39" s="190"/>
      <c r="DE39" s="190"/>
      <c r="DF39" s="190"/>
      <c r="DG39" s="190"/>
      <c r="DH39" s="190"/>
      <c r="DI39" s="190"/>
      <c r="DJ39" s="231"/>
      <c r="DK39" s="251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3:124" ht="17.100000000000001" customHeight="1" thickBot="1">
      <c r="C40" s="102"/>
      <c r="D40" s="103"/>
      <c r="E40" s="103"/>
      <c r="F40" s="359"/>
      <c r="G40" s="93"/>
      <c r="H40" s="94"/>
      <c r="I40" s="94"/>
      <c r="J40" s="110"/>
      <c r="K40" s="111" t="s">
        <v>94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4">
        <f>SUM(AG32:AJ39)</f>
        <v>0</v>
      </c>
      <c r="AH40" s="115"/>
      <c r="AI40" s="115"/>
      <c r="AJ40" s="116"/>
      <c r="AK40" s="117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9"/>
      <c r="BO40" s="102"/>
      <c r="BP40" s="103"/>
      <c r="BQ40" s="103"/>
      <c r="BR40" s="359"/>
      <c r="BS40" s="93"/>
      <c r="BT40" s="94"/>
      <c r="BU40" s="94"/>
      <c r="BV40" s="110"/>
      <c r="BW40" s="111" t="s">
        <v>94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3"/>
      <c r="CS40" s="114">
        <f>SUM(CS32:CV39)</f>
        <v>0</v>
      </c>
      <c r="CT40" s="115"/>
      <c r="CU40" s="115"/>
      <c r="CV40" s="116"/>
      <c r="CW40" s="117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9"/>
    </row>
    <row r="41" spans="3:124">
      <c r="C41" s="102"/>
      <c r="D41" s="103"/>
      <c r="E41" s="103"/>
      <c r="F41" s="359"/>
      <c r="G41" s="361" t="s">
        <v>116</v>
      </c>
      <c r="H41" s="107"/>
      <c r="I41" s="107"/>
      <c r="J41" s="108"/>
      <c r="K41" s="257"/>
      <c r="L41" s="258"/>
      <c r="M41" s="258"/>
      <c r="N41" s="259"/>
      <c r="O41" s="144"/>
      <c r="P41" s="145"/>
      <c r="Q41" s="145"/>
      <c r="R41" s="145"/>
      <c r="S41" s="145"/>
      <c r="T41" s="146"/>
      <c r="U41" s="219"/>
      <c r="V41" s="219"/>
      <c r="W41" s="219"/>
      <c r="X41" s="219"/>
      <c r="Y41" s="220"/>
      <c r="Z41" s="220"/>
      <c r="AA41" s="220"/>
      <c r="AB41" s="220"/>
      <c r="AC41" s="261">
        <f>U41*Y41</f>
        <v>0</v>
      </c>
      <c r="AD41" s="261"/>
      <c r="AE41" s="261"/>
      <c r="AF41" s="261"/>
      <c r="AG41" s="222">
        <f>SUM(Y41:AB44)</f>
        <v>0</v>
      </c>
      <c r="AH41" s="222"/>
      <c r="AI41" s="222"/>
      <c r="AJ41" s="222"/>
      <c r="AK41" s="223">
        <f>SUM(AC41:AF44)</f>
        <v>0</v>
      </c>
      <c r="AL41" s="224"/>
      <c r="AM41" s="224"/>
      <c r="AN41" s="224"/>
      <c r="AO41" s="224"/>
      <c r="AP41" s="225"/>
      <c r="AQ41" s="228" t="e">
        <f>ROUND(($AK$41)/$AG$41,0)</f>
        <v>#DIV/0!</v>
      </c>
      <c r="AR41" s="228"/>
      <c r="AS41" s="228"/>
      <c r="AT41" s="228"/>
      <c r="AU41" s="228"/>
      <c r="AV41" s="228"/>
      <c r="AW41" s="228"/>
      <c r="AX41" s="229"/>
      <c r="AY41" s="233"/>
      <c r="AZ41" s="234"/>
      <c r="BA41" s="234"/>
      <c r="BB41" s="234"/>
      <c r="BC41" s="234"/>
      <c r="BD41" s="234"/>
      <c r="BE41" s="234"/>
      <c r="BF41" s="234"/>
      <c r="BG41" s="234"/>
      <c r="BH41" s="235"/>
      <c r="BO41" s="102"/>
      <c r="BP41" s="103"/>
      <c r="BQ41" s="103"/>
      <c r="BR41" s="359"/>
      <c r="BS41" s="361" t="s">
        <v>116</v>
      </c>
      <c r="BT41" s="107"/>
      <c r="BU41" s="107"/>
      <c r="BV41" s="108"/>
      <c r="BW41" s="257"/>
      <c r="BX41" s="258"/>
      <c r="BY41" s="258"/>
      <c r="BZ41" s="259"/>
      <c r="CA41" s="144"/>
      <c r="CB41" s="145"/>
      <c r="CC41" s="145"/>
      <c r="CD41" s="145"/>
      <c r="CE41" s="145"/>
      <c r="CF41" s="146"/>
      <c r="CG41" s="219"/>
      <c r="CH41" s="219"/>
      <c r="CI41" s="219"/>
      <c r="CJ41" s="219"/>
      <c r="CK41" s="220"/>
      <c r="CL41" s="220"/>
      <c r="CM41" s="220"/>
      <c r="CN41" s="220"/>
      <c r="CO41" s="261">
        <f>CG41*CK41</f>
        <v>0</v>
      </c>
      <c r="CP41" s="261"/>
      <c r="CQ41" s="261"/>
      <c r="CR41" s="261"/>
      <c r="CS41" s="222">
        <f>SUM(CK41:CN44)</f>
        <v>0</v>
      </c>
      <c r="CT41" s="222"/>
      <c r="CU41" s="222"/>
      <c r="CV41" s="222"/>
      <c r="CW41" s="223">
        <f>SUM(CO41:CR44)</f>
        <v>0</v>
      </c>
      <c r="CX41" s="224"/>
      <c r="CY41" s="224"/>
      <c r="CZ41" s="224"/>
      <c r="DA41" s="224"/>
      <c r="DB41" s="225"/>
      <c r="DC41" s="228" t="e">
        <f>ROUND(($AK$41)/$AG$41,0)</f>
        <v>#DIV/0!</v>
      </c>
      <c r="DD41" s="228"/>
      <c r="DE41" s="228"/>
      <c r="DF41" s="228"/>
      <c r="DG41" s="228"/>
      <c r="DH41" s="228"/>
      <c r="DI41" s="228"/>
      <c r="DJ41" s="229"/>
      <c r="DK41" s="233"/>
      <c r="DL41" s="234"/>
      <c r="DM41" s="234"/>
      <c r="DN41" s="234"/>
      <c r="DO41" s="234"/>
      <c r="DP41" s="234"/>
      <c r="DQ41" s="234"/>
      <c r="DR41" s="234"/>
      <c r="DS41" s="234"/>
      <c r="DT41" s="235"/>
    </row>
    <row r="42" spans="3:124">
      <c r="C42" s="102"/>
      <c r="D42" s="103"/>
      <c r="E42" s="103"/>
      <c r="F42" s="359"/>
      <c r="G42" s="83"/>
      <c r="H42" s="84"/>
      <c r="I42" s="84"/>
      <c r="J42" s="109"/>
      <c r="K42" s="260"/>
      <c r="L42" s="140"/>
      <c r="M42" s="140"/>
      <c r="N42" s="141"/>
      <c r="O42" s="200"/>
      <c r="P42" s="201"/>
      <c r="Q42" s="201"/>
      <c r="R42" s="201"/>
      <c r="S42" s="201"/>
      <c r="T42" s="202"/>
      <c r="U42" s="203"/>
      <c r="V42" s="203"/>
      <c r="W42" s="203"/>
      <c r="X42" s="203"/>
      <c r="Y42" s="204"/>
      <c r="Z42" s="204"/>
      <c r="AA42" s="204"/>
      <c r="AB42" s="204"/>
      <c r="AC42" s="205">
        <f t="shared" ref="AC42:AC66" si="2">U42*Y42</f>
        <v>0</v>
      </c>
      <c r="AD42" s="205"/>
      <c r="AE42" s="205"/>
      <c r="AF42" s="205"/>
      <c r="AG42" s="167"/>
      <c r="AH42" s="167"/>
      <c r="AI42" s="167"/>
      <c r="AJ42" s="167"/>
      <c r="AK42" s="191"/>
      <c r="AL42" s="192"/>
      <c r="AM42" s="192"/>
      <c r="AN42" s="192"/>
      <c r="AO42" s="192"/>
      <c r="AP42" s="226"/>
      <c r="AQ42" s="189"/>
      <c r="AR42" s="189"/>
      <c r="AS42" s="189"/>
      <c r="AT42" s="189"/>
      <c r="AU42" s="189"/>
      <c r="AV42" s="189"/>
      <c r="AW42" s="189"/>
      <c r="AX42" s="230"/>
      <c r="AY42" s="242"/>
      <c r="AZ42" s="243"/>
      <c r="BA42" s="243"/>
      <c r="BB42" s="243"/>
      <c r="BC42" s="243"/>
      <c r="BD42" s="243"/>
      <c r="BE42" s="243"/>
      <c r="BF42" s="243"/>
      <c r="BG42" s="243"/>
      <c r="BH42" s="244"/>
      <c r="BO42" s="102"/>
      <c r="BP42" s="103"/>
      <c r="BQ42" s="103"/>
      <c r="BR42" s="359"/>
      <c r="BS42" s="83"/>
      <c r="BT42" s="84"/>
      <c r="BU42" s="84"/>
      <c r="BV42" s="109"/>
      <c r="BW42" s="260"/>
      <c r="BX42" s="140"/>
      <c r="BY42" s="140"/>
      <c r="BZ42" s="141"/>
      <c r="CA42" s="200"/>
      <c r="CB42" s="201"/>
      <c r="CC42" s="201"/>
      <c r="CD42" s="201"/>
      <c r="CE42" s="201"/>
      <c r="CF42" s="202"/>
      <c r="CG42" s="203"/>
      <c r="CH42" s="203"/>
      <c r="CI42" s="203"/>
      <c r="CJ42" s="203"/>
      <c r="CK42" s="204"/>
      <c r="CL42" s="204"/>
      <c r="CM42" s="204"/>
      <c r="CN42" s="204"/>
      <c r="CO42" s="205">
        <f t="shared" ref="CO42:CO48" si="3">CG42*CK42</f>
        <v>0</v>
      </c>
      <c r="CP42" s="205"/>
      <c r="CQ42" s="205"/>
      <c r="CR42" s="205"/>
      <c r="CS42" s="167"/>
      <c r="CT42" s="167"/>
      <c r="CU42" s="167"/>
      <c r="CV42" s="167"/>
      <c r="CW42" s="191"/>
      <c r="CX42" s="192"/>
      <c r="CY42" s="192"/>
      <c r="CZ42" s="192"/>
      <c r="DA42" s="192"/>
      <c r="DB42" s="226"/>
      <c r="DC42" s="189"/>
      <c r="DD42" s="189"/>
      <c r="DE42" s="189"/>
      <c r="DF42" s="189"/>
      <c r="DG42" s="189"/>
      <c r="DH42" s="189"/>
      <c r="DI42" s="189"/>
      <c r="DJ42" s="230"/>
      <c r="DK42" s="242"/>
      <c r="DL42" s="243"/>
      <c r="DM42" s="243"/>
      <c r="DN42" s="243"/>
      <c r="DO42" s="243"/>
      <c r="DP42" s="243"/>
      <c r="DQ42" s="243"/>
      <c r="DR42" s="243"/>
      <c r="DS42" s="243"/>
      <c r="DT42" s="244"/>
    </row>
    <row r="43" spans="3:124">
      <c r="C43" s="102"/>
      <c r="D43" s="103"/>
      <c r="E43" s="103"/>
      <c r="F43" s="359"/>
      <c r="G43" s="83"/>
      <c r="H43" s="84"/>
      <c r="I43" s="84"/>
      <c r="J43" s="109"/>
      <c r="K43" s="260"/>
      <c r="L43" s="140"/>
      <c r="M43" s="140"/>
      <c r="N43" s="141"/>
      <c r="O43" s="200"/>
      <c r="P43" s="201"/>
      <c r="Q43" s="201"/>
      <c r="R43" s="201"/>
      <c r="S43" s="201"/>
      <c r="T43" s="202"/>
      <c r="U43" s="203"/>
      <c r="V43" s="203"/>
      <c r="W43" s="203"/>
      <c r="X43" s="203"/>
      <c r="Y43" s="204"/>
      <c r="Z43" s="204"/>
      <c r="AA43" s="204"/>
      <c r="AB43" s="204"/>
      <c r="AC43" s="205">
        <f t="shared" si="2"/>
        <v>0</v>
      </c>
      <c r="AD43" s="205"/>
      <c r="AE43" s="205"/>
      <c r="AF43" s="205"/>
      <c r="AG43" s="167"/>
      <c r="AH43" s="167"/>
      <c r="AI43" s="167"/>
      <c r="AJ43" s="167"/>
      <c r="AK43" s="191"/>
      <c r="AL43" s="192"/>
      <c r="AM43" s="192"/>
      <c r="AN43" s="192"/>
      <c r="AO43" s="192"/>
      <c r="AP43" s="226"/>
      <c r="AQ43" s="189"/>
      <c r="AR43" s="189"/>
      <c r="AS43" s="189"/>
      <c r="AT43" s="189"/>
      <c r="AU43" s="189"/>
      <c r="AV43" s="189"/>
      <c r="AW43" s="189"/>
      <c r="AX43" s="230"/>
      <c r="AY43" s="242"/>
      <c r="AZ43" s="243"/>
      <c r="BA43" s="243"/>
      <c r="BB43" s="243"/>
      <c r="BC43" s="243"/>
      <c r="BD43" s="243"/>
      <c r="BE43" s="243"/>
      <c r="BF43" s="243"/>
      <c r="BG43" s="243"/>
      <c r="BH43" s="244"/>
      <c r="BO43" s="102"/>
      <c r="BP43" s="103"/>
      <c r="BQ43" s="103"/>
      <c r="BR43" s="359"/>
      <c r="BS43" s="83"/>
      <c r="BT43" s="84"/>
      <c r="BU43" s="84"/>
      <c r="BV43" s="109"/>
      <c r="BW43" s="260"/>
      <c r="BX43" s="140"/>
      <c r="BY43" s="140"/>
      <c r="BZ43" s="141"/>
      <c r="CA43" s="200"/>
      <c r="CB43" s="201"/>
      <c r="CC43" s="201"/>
      <c r="CD43" s="201"/>
      <c r="CE43" s="201"/>
      <c r="CF43" s="202"/>
      <c r="CG43" s="203"/>
      <c r="CH43" s="203"/>
      <c r="CI43" s="203"/>
      <c r="CJ43" s="203"/>
      <c r="CK43" s="204"/>
      <c r="CL43" s="204"/>
      <c r="CM43" s="204"/>
      <c r="CN43" s="204"/>
      <c r="CO43" s="205">
        <f t="shared" si="3"/>
        <v>0</v>
      </c>
      <c r="CP43" s="205"/>
      <c r="CQ43" s="205"/>
      <c r="CR43" s="205"/>
      <c r="CS43" s="167"/>
      <c r="CT43" s="167"/>
      <c r="CU43" s="167"/>
      <c r="CV43" s="167"/>
      <c r="CW43" s="191"/>
      <c r="CX43" s="192"/>
      <c r="CY43" s="192"/>
      <c r="CZ43" s="192"/>
      <c r="DA43" s="192"/>
      <c r="DB43" s="226"/>
      <c r="DC43" s="189"/>
      <c r="DD43" s="189"/>
      <c r="DE43" s="189"/>
      <c r="DF43" s="189"/>
      <c r="DG43" s="189"/>
      <c r="DH43" s="189"/>
      <c r="DI43" s="189"/>
      <c r="DJ43" s="230"/>
      <c r="DK43" s="242"/>
      <c r="DL43" s="243"/>
      <c r="DM43" s="243"/>
      <c r="DN43" s="243"/>
      <c r="DO43" s="243"/>
      <c r="DP43" s="243"/>
      <c r="DQ43" s="243"/>
      <c r="DR43" s="243"/>
      <c r="DS43" s="243"/>
      <c r="DT43" s="244"/>
    </row>
    <row r="44" spans="3:124" ht="19.5" thickBot="1">
      <c r="C44" s="102"/>
      <c r="D44" s="103"/>
      <c r="E44" s="103"/>
      <c r="F44" s="359"/>
      <c r="G44" s="83"/>
      <c r="H44" s="84"/>
      <c r="I44" s="84"/>
      <c r="J44" s="109"/>
      <c r="K44" s="299"/>
      <c r="L44" s="142"/>
      <c r="M44" s="142"/>
      <c r="N44" s="143"/>
      <c r="O44" s="209"/>
      <c r="P44" s="210"/>
      <c r="Q44" s="210"/>
      <c r="R44" s="210"/>
      <c r="S44" s="210"/>
      <c r="T44" s="211"/>
      <c r="U44" s="268"/>
      <c r="V44" s="268"/>
      <c r="W44" s="268"/>
      <c r="X44" s="268"/>
      <c r="Y44" s="298"/>
      <c r="Z44" s="298"/>
      <c r="AA44" s="298"/>
      <c r="AB44" s="298"/>
      <c r="AC44" s="232">
        <f t="shared" si="2"/>
        <v>0</v>
      </c>
      <c r="AD44" s="232"/>
      <c r="AE44" s="232"/>
      <c r="AF44" s="232"/>
      <c r="AG44" s="262"/>
      <c r="AH44" s="262"/>
      <c r="AI44" s="262"/>
      <c r="AJ44" s="262"/>
      <c r="AK44" s="191"/>
      <c r="AL44" s="192"/>
      <c r="AM44" s="192"/>
      <c r="AN44" s="192"/>
      <c r="AO44" s="192"/>
      <c r="AP44" s="226"/>
      <c r="AQ44" s="263"/>
      <c r="AR44" s="263"/>
      <c r="AS44" s="263"/>
      <c r="AT44" s="263"/>
      <c r="AU44" s="263"/>
      <c r="AV44" s="263"/>
      <c r="AW44" s="263"/>
      <c r="AX44" s="264"/>
      <c r="AY44" s="251"/>
      <c r="AZ44" s="252"/>
      <c r="BA44" s="252"/>
      <c r="BB44" s="252"/>
      <c r="BC44" s="252"/>
      <c r="BD44" s="252"/>
      <c r="BE44" s="252"/>
      <c r="BF44" s="252"/>
      <c r="BG44" s="252"/>
      <c r="BH44" s="253"/>
      <c r="BO44" s="102"/>
      <c r="BP44" s="103"/>
      <c r="BQ44" s="103"/>
      <c r="BR44" s="359"/>
      <c r="BS44" s="83"/>
      <c r="BT44" s="84"/>
      <c r="BU44" s="84"/>
      <c r="BV44" s="109"/>
      <c r="BW44" s="299"/>
      <c r="BX44" s="142"/>
      <c r="BY44" s="142"/>
      <c r="BZ44" s="143"/>
      <c r="CA44" s="209"/>
      <c r="CB44" s="210"/>
      <c r="CC44" s="210"/>
      <c r="CD44" s="210"/>
      <c r="CE44" s="210"/>
      <c r="CF44" s="211"/>
      <c r="CG44" s="268"/>
      <c r="CH44" s="268"/>
      <c r="CI44" s="268"/>
      <c r="CJ44" s="268"/>
      <c r="CK44" s="298"/>
      <c r="CL44" s="298"/>
      <c r="CM44" s="298"/>
      <c r="CN44" s="298"/>
      <c r="CO44" s="232">
        <f t="shared" si="3"/>
        <v>0</v>
      </c>
      <c r="CP44" s="232"/>
      <c r="CQ44" s="232"/>
      <c r="CR44" s="232"/>
      <c r="CS44" s="262"/>
      <c r="CT44" s="262"/>
      <c r="CU44" s="262"/>
      <c r="CV44" s="262"/>
      <c r="CW44" s="191"/>
      <c r="CX44" s="192"/>
      <c r="CY44" s="192"/>
      <c r="CZ44" s="192"/>
      <c r="DA44" s="192"/>
      <c r="DB44" s="226"/>
      <c r="DC44" s="263"/>
      <c r="DD44" s="263"/>
      <c r="DE44" s="263"/>
      <c r="DF44" s="263"/>
      <c r="DG44" s="263"/>
      <c r="DH44" s="263"/>
      <c r="DI44" s="263"/>
      <c r="DJ44" s="264"/>
      <c r="DK44" s="251"/>
      <c r="DL44" s="252"/>
      <c r="DM44" s="252"/>
      <c r="DN44" s="252"/>
      <c r="DO44" s="252"/>
      <c r="DP44" s="252"/>
      <c r="DQ44" s="252"/>
      <c r="DR44" s="252"/>
      <c r="DS44" s="252"/>
      <c r="DT44" s="253"/>
    </row>
    <row r="45" spans="3:124">
      <c r="C45" s="102"/>
      <c r="D45" s="103"/>
      <c r="E45" s="103"/>
      <c r="F45" s="359"/>
      <c r="G45" s="83"/>
      <c r="H45" s="84"/>
      <c r="I45" s="84"/>
      <c r="J45" s="109"/>
      <c r="K45" s="257"/>
      <c r="L45" s="258"/>
      <c r="M45" s="258"/>
      <c r="N45" s="259"/>
      <c r="O45" s="144"/>
      <c r="P45" s="145"/>
      <c r="Q45" s="145"/>
      <c r="R45" s="145"/>
      <c r="S45" s="145"/>
      <c r="T45" s="146"/>
      <c r="U45" s="219"/>
      <c r="V45" s="219"/>
      <c r="W45" s="219"/>
      <c r="X45" s="219"/>
      <c r="Y45" s="220"/>
      <c r="Z45" s="220"/>
      <c r="AA45" s="220"/>
      <c r="AB45" s="220"/>
      <c r="AC45" s="221">
        <f t="shared" si="2"/>
        <v>0</v>
      </c>
      <c r="AD45" s="221"/>
      <c r="AE45" s="221"/>
      <c r="AF45" s="221"/>
      <c r="AG45" s="222">
        <f>SUM(Y45:AB48)</f>
        <v>0</v>
      </c>
      <c r="AH45" s="222"/>
      <c r="AI45" s="222"/>
      <c r="AJ45" s="222"/>
      <c r="AK45" s="223">
        <f>SUM(AC45:AF48)</f>
        <v>0</v>
      </c>
      <c r="AL45" s="224"/>
      <c r="AM45" s="224"/>
      <c r="AN45" s="224"/>
      <c r="AO45" s="224"/>
      <c r="AP45" s="225"/>
      <c r="AQ45" s="228" t="e">
        <f>ROUND(($AK$45)/$AG$45,0)</f>
        <v>#DIV/0!</v>
      </c>
      <c r="AR45" s="228"/>
      <c r="AS45" s="228"/>
      <c r="AT45" s="228"/>
      <c r="AU45" s="228"/>
      <c r="AV45" s="228"/>
      <c r="AW45" s="228"/>
      <c r="AX45" s="229"/>
      <c r="AY45" s="233"/>
      <c r="AZ45" s="234"/>
      <c r="BA45" s="234"/>
      <c r="BB45" s="234"/>
      <c r="BC45" s="234"/>
      <c r="BD45" s="234"/>
      <c r="BE45" s="234"/>
      <c r="BF45" s="234"/>
      <c r="BG45" s="234"/>
      <c r="BH45" s="235"/>
      <c r="BO45" s="102"/>
      <c r="BP45" s="103"/>
      <c r="BQ45" s="103"/>
      <c r="BR45" s="359"/>
      <c r="BS45" s="83"/>
      <c r="BT45" s="84"/>
      <c r="BU45" s="84"/>
      <c r="BV45" s="109"/>
      <c r="BW45" s="257"/>
      <c r="BX45" s="258"/>
      <c r="BY45" s="258"/>
      <c r="BZ45" s="259"/>
      <c r="CA45" s="144"/>
      <c r="CB45" s="145"/>
      <c r="CC45" s="145"/>
      <c r="CD45" s="145"/>
      <c r="CE45" s="145"/>
      <c r="CF45" s="146"/>
      <c r="CG45" s="219"/>
      <c r="CH45" s="219"/>
      <c r="CI45" s="219"/>
      <c r="CJ45" s="219"/>
      <c r="CK45" s="220"/>
      <c r="CL45" s="220"/>
      <c r="CM45" s="220"/>
      <c r="CN45" s="220"/>
      <c r="CO45" s="221">
        <f t="shared" si="3"/>
        <v>0</v>
      </c>
      <c r="CP45" s="221"/>
      <c r="CQ45" s="221"/>
      <c r="CR45" s="221"/>
      <c r="CS45" s="222">
        <f>SUM(CK45:CN48)</f>
        <v>0</v>
      </c>
      <c r="CT45" s="222"/>
      <c r="CU45" s="222"/>
      <c r="CV45" s="222"/>
      <c r="CW45" s="223">
        <f>SUM(CO45:CR48)</f>
        <v>0</v>
      </c>
      <c r="CX45" s="224"/>
      <c r="CY45" s="224"/>
      <c r="CZ45" s="224"/>
      <c r="DA45" s="224"/>
      <c r="DB45" s="225"/>
      <c r="DC45" s="228" t="e">
        <f>ROUND(($AK$45)/$AG$45,0)</f>
        <v>#DIV/0!</v>
      </c>
      <c r="DD45" s="228"/>
      <c r="DE45" s="228"/>
      <c r="DF45" s="228"/>
      <c r="DG45" s="228"/>
      <c r="DH45" s="228"/>
      <c r="DI45" s="228"/>
      <c r="DJ45" s="229"/>
      <c r="DK45" s="233"/>
      <c r="DL45" s="234"/>
      <c r="DM45" s="234"/>
      <c r="DN45" s="234"/>
      <c r="DO45" s="234"/>
      <c r="DP45" s="234"/>
      <c r="DQ45" s="234"/>
      <c r="DR45" s="234"/>
      <c r="DS45" s="234"/>
      <c r="DT45" s="235"/>
    </row>
    <row r="46" spans="3:124">
      <c r="C46" s="102"/>
      <c r="D46" s="103"/>
      <c r="E46" s="103"/>
      <c r="F46" s="359"/>
      <c r="G46" s="83"/>
      <c r="H46" s="84"/>
      <c r="I46" s="84"/>
      <c r="J46" s="109"/>
      <c r="K46" s="260"/>
      <c r="L46" s="140"/>
      <c r="M46" s="140"/>
      <c r="N46" s="141"/>
      <c r="O46" s="200"/>
      <c r="P46" s="201"/>
      <c r="Q46" s="201"/>
      <c r="R46" s="201"/>
      <c r="S46" s="201"/>
      <c r="T46" s="202"/>
      <c r="U46" s="203"/>
      <c r="V46" s="203"/>
      <c r="W46" s="203"/>
      <c r="X46" s="203"/>
      <c r="Y46" s="204"/>
      <c r="Z46" s="204"/>
      <c r="AA46" s="204"/>
      <c r="AB46" s="204"/>
      <c r="AC46" s="232">
        <f t="shared" si="2"/>
        <v>0</v>
      </c>
      <c r="AD46" s="232"/>
      <c r="AE46" s="232"/>
      <c r="AF46" s="232"/>
      <c r="AG46" s="167"/>
      <c r="AH46" s="167"/>
      <c r="AI46" s="167"/>
      <c r="AJ46" s="167"/>
      <c r="AK46" s="191"/>
      <c r="AL46" s="192"/>
      <c r="AM46" s="192"/>
      <c r="AN46" s="192"/>
      <c r="AO46" s="192"/>
      <c r="AP46" s="226"/>
      <c r="AQ46" s="189"/>
      <c r="AR46" s="189"/>
      <c r="AS46" s="189"/>
      <c r="AT46" s="189"/>
      <c r="AU46" s="189"/>
      <c r="AV46" s="189"/>
      <c r="AW46" s="189"/>
      <c r="AX46" s="230"/>
      <c r="AY46" s="242"/>
      <c r="AZ46" s="243"/>
      <c r="BA46" s="243"/>
      <c r="BB46" s="243"/>
      <c r="BC46" s="243"/>
      <c r="BD46" s="243"/>
      <c r="BE46" s="243"/>
      <c r="BF46" s="243"/>
      <c r="BG46" s="243"/>
      <c r="BH46" s="244"/>
      <c r="BO46" s="102"/>
      <c r="BP46" s="103"/>
      <c r="BQ46" s="103"/>
      <c r="BR46" s="359"/>
      <c r="BS46" s="83"/>
      <c r="BT46" s="84"/>
      <c r="BU46" s="84"/>
      <c r="BV46" s="109"/>
      <c r="BW46" s="260"/>
      <c r="BX46" s="140"/>
      <c r="BY46" s="140"/>
      <c r="BZ46" s="141"/>
      <c r="CA46" s="200"/>
      <c r="CB46" s="201"/>
      <c r="CC46" s="201"/>
      <c r="CD46" s="201"/>
      <c r="CE46" s="201"/>
      <c r="CF46" s="202"/>
      <c r="CG46" s="203"/>
      <c r="CH46" s="203"/>
      <c r="CI46" s="203"/>
      <c r="CJ46" s="203"/>
      <c r="CK46" s="204"/>
      <c r="CL46" s="204"/>
      <c r="CM46" s="204"/>
      <c r="CN46" s="204"/>
      <c r="CO46" s="232">
        <f t="shared" si="3"/>
        <v>0</v>
      </c>
      <c r="CP46" s="232"/>
      <c r="CQ46" s="232"/>
      <c r="CR46" s="232"/>
      <c r="CS46" s="167"/>
      <c r="CT46" s="167"/>
      <c r="CU46" s="167"/>
      <c r="CV46" s="167"/>
      <c r="CW46" s="191"/>
      <c r="CX46" s="192"/>
      <c r="CY46" s="192"/>
      <c r="CZ46" s="192"/>
      <c r="DA46" s="192"/>
      <c r="DB46" s="226"/>
      <c r="DC46" s="189"/>
      <c r="DD46" s="189"/>
      <c r="DE46" s="189"/>
      <c r="DF46" s="189"/>
      <c r="DG46" s="189"/>
      <c r="DH46" s="189"/>
      <c r="DI46" s="189"/>
      <c r="DJ46" s="230"/>
      <c r="DK46" s="242"/>
      <c r="DL46" s="243"/>
      <c r="DM46" s="243"/>
      <c r="DN46" s="243"/>
      <c r="DO46" s="243"/>
      <c r="DP46" s="243"/>
      <c r="DQ46" s="243"/>
      <c r="DR46" s="243"/>
      <c r="DS46" s="243"/>
      <c r="DT46" s="244"/>
    </row>
    <row r="47" spans="3:124">
      <c r="C47" s="102"/>
      <c r="D47" s="103"/>
      <c r="E47" s="103"/>
      <c r="F47" s="359"/>
      <c r="G47" s="83"/>
      <c r="H47" s="84"/>
      <c r="I47" s="84"/>
      <c r="J47" s="109"/>
      <c r="K47" s="260"/>
      <c r="L47" s="140"/>
      <c r="M47" s="140"/>
      <c r="N47" s="141"/>
      <c r="O47" s="200"/>
      <c r="P47" s="201"/>
      <c r="Q47" s="201"/>
      <c r="R47" s="201"/>
      <c r="S47" s="201"/>
      <c r="T47" s="202"/>
      <c r="U47" s="203"/>
      <c r="V47" s="203"/>
      <c r="W47" s="203"/>
      <c r="X47" s="203"/>
      <c r="Y47" s="204"/>
      <c r="Z47" s="204"/>
      <c r="AA47" s="204"/>
      <c r="AB47" s="204"/>
      <c r="AC47" s="232">
        <f t="shared" si="2"/>
        <v>0</v>
      </c>
      <c r="AD47" s="232"/>
      <c r="AE47" s="232"/>
      <c r="AF47" s="232"/>
      <c r="AG47" s="167"/>
      <c r="AH47" s="167"/>
      <c r="AI47" s="167"/>
      <c r="AJ47" s="167"/>
      <c r="AK47" s="191"/>
      <c r="AL47" s="192"/>
      <c r="AM47" s="192"/>
      <c r="AN47" s="192"/>
      <c r="AO47" s="192"/>
      <c r="AP47" s="226"/>
      <c r="AQ47" s="189"/>
      <c r="AR47" s="189"/>
      <c r="AS47" s="189"/>
      <c r="AT47" s="189"/>
      <c r="AU47" s="189"/>
      <c r="AV47" s="189"/>
      <c r="AW47" s="189"/>
      <c r="AX47" s="230"/>
      <c r="AY47" s="242"/>
      <c r="AZ47" s="243"/>
      <c r="BA47" s="243"/>
      <c r="BB47" s="243"/>
      <c r="BC47" s="243"/>
      <c r="BD47" s="243"/>
      <c r="BE47" s="243"/>
      <c r="BF47" s="243"/>
      <c r="BG47" s="243"/>
      <c r="BH47" s="244"/>
      <c r="BO47" s="102"/>
      <c r="BP47" s="103"/>
      <c r="BQ47" s="103"/>
      <c r="BR47" s="359"/>
      <c r="BS47" s="83"/>
      <c r="BT47" s="84"/>
      <c r="BU47" s="84"/>
      <c r="BV47" s="109"/>
      <c r="BW47" s="260"/>
      <c r="BX47" s="140"/>
      <c r="BY47" s="140"/>
      <c r="BZ47" s="141"/>
      <c r="CA47" s="200"/>
      <c r="CB47" s="201"/>
      <c r="CC47" s="201"/>
      <c r="CD47" s="201"/>
      <c r="CE47" s="201"/>
      <c r="CF47" s="202"/>
      <c r="CG47" s="203"/>
      <c r="CH47" s="203"/>
      <c r="CI47" s="203"/>
      <c r="CJ47" s="203"/>
      <c r="CK47" s="204"/>
      <c r="CL47" s="204"/>
      <c r="CM47" s="204"/>
      <c r="CN47" s="204"/>
      <c r="CO47" s="232">
        <f t="shared" si="3"/>
        <v>0</v>
      </c>
      <c r="CP47" s="232"/>
      <c r="CQ47" s="232"/>
      <c r="CR47" s="232"/>
      <c r="CS47" s="167"/>
      <c r="CT47" s="167"/>
      <c r="CU47" s="167"/>
      <c r="CV47" s="167"/>
      <c r="CW47" s="191"/>
      <c r="CX47" s="192"/>
      <c r="CY47" s="192"/>
      <c r="CZ47" s="192"/>
      <c r="DA47" s="192"/>
      <c r="DB47" s="226"/>
      <c r="DC47" s="189"/>
      <c r="DD47" s="189"/>
      <c r="DE47" s="189"/>
      <c r="DF47" s="189"/>
      <c r="DG47" s="189"/>
      <c r="DH47" s="189"/>
      <c r="DI47" s="189"/>
      <c r="DJ47" s="230"/>
      <c r="DK47" s="242"/>
      <c r="DL47" s="243"/>
      <c r="DM47" s="243"/>
      <c r="DN47" s="243"/>
      <c r="DO47" s="243"/>
      <c r="DP47" s="243"/>
      <c r="DQ47" s="243"/>
      <c r="DR47" s="243"/>
      <c r="DS47" s="243"/>
      <c r="DT47" s="244"/>
    </row>
    <row r="48" spans="3:124" ht="19.5" thickBot="1">
      <c r="C48" s="102"/>
      <c r="D48" s="103"/>
      <c r="E48" s="103"/>
      <c r="F48" s="359"/>
      <c r="G48" s="83"/>
      <c r="H48" s="84"/>
      <c r="I48" s="84"/>
      <c r="J48" s="109"/>
      <c r="K48" s="299"/>
      <c r="L48" s="142"/>
      <c r="M48" s="142"/>
      <c r="N48" s="143"/>
      <c r="O48" s="209"/>
      <c r="P48" s="210"/>
      <c r="Q48" s="210"/>
      <c r="R48" s="210"/>
      <c r="S48" s="210"/>
      <c r="T48" s="211"/>
      <c r="U48" s="212"/>
      <c r="V48" s="212"/>
      <c r="W48" s="212"/>
      <c r="X48" s="212"/>
      <c r="Y48" s="135"/>
      <c r="Z48" s="135"/>
      <c r="AA48" s="135"/>
      <c r="AB48" s="135"/>
      <c r="AC48" s="136">
        <f t="shared" si="2"/>
        <v>0</v>
      </c>
      <c r="AD48" s="136"/>
      <c r="AE48" s="136"/>
      <c r="AF48" s="136"/>
      <c r="AG48" s="168"/>
      <c r="AH48" s="168"/>
      <c r="AI48" s="168"/>
      <c r="AJ48" s="168"/>
      <c r="AK48" s="194"/>
      <c r="AL48" s="195"/>
      <c r="AM48" s="195"/>
      <c r="AN48" s="195"/>
      <c r="AO48" s="195"/>
      <c r="AP48" s="227"/>
      <c r="AQ48" s="190"/>
      <c r="AR48" s="190"/>
      <c r="AS48" s="190"/>
      <c r="AT48" s="190"/>
      <c r="AU48" s="190"/>
      <c r="AV48" s="190"/>
      <c r="AW48" s="190"/>
      <c r="AX48" s="231"/>
      <c r="AY48" s="251"/>
      <c r="AZ48" s="252"/>
      <c r="BA48" s="252"/>
      <c r="BB48" s="252"/>
      <c r="BC48" s="252"/>
      <c r="BD48" s="252"/>
      <c r="BE48" s="252"/>
      <c r="BF48" s="252"/>
      <c r="BG48" s="252"/>
      <c r="BH48" s="253"/>
      <c r="BO48" s="102"/>
      <c r="BP48" s="103"/>
      <c r="BQ48" s="103"/>
      <c r="BR48" s="359"/>
      <c r="BS48" s="83"/>
      <c r="BT48" s="84"/>
      <c r="BU48" s="84"/>
      <c r="BV48" s="109"/>
      <c r="BW48" s="299"/>
      <c r="BX48" s="142"/>
      <c r="BY48" s="142"/>
      <c r="BZ48" s="143"/>
      <c r="CA48" s="209"/>
      <c r="CB48" s="210"/>
      <c r="CC48" s="210"/>
      <c r="CD48" s="210"/>
      <c r="CE48" s="210"/>
      <c r="CF48" s="211"/>
      <c r="CG48" s="212"/>
      <c r="CH48" s="212"/>
      <c r="CI48" s="212"/>
      <c r="CJ48" s="212"/>
      <c r="CK48" s="135"/>
      <c r="CL48" s="135"/>
      <c r="CM48" s="135"/>
      <c r="CN48" s="135"/>
      <c r="CO48" s="136">
        <f t="shared" si="3"/>
        <v>0</v>
      </c>
      <c r="CP48" s="136"/>
      <c r="CQ48" s="136"/>
      <c r="CR48" s="136"/>
      <c r="CS48" s="168"/>
      <c r="CT48" s="168"/>
      <c r="CU48" s="168"/>
      <c r="CV48" s="168"/>
      <c r="CW48" s="194"/>
      <c r="CX48" s="195"/>
      <c r="CY48" s="195"/>
      <c r="CZ48" s="195"/>
      <c r="DA48" s="195"/>
      <c r="DB48" s="227"/>
      <c r="DC48" s="190"/>
      <c r="DD48" s="190"/>
      <c r="DE48" s="190"/>
      <c r="DF48" s="190"/>
      <c r="DG48" s="190"/>
      <c r="DH48" s="190"/>
      <c r="DI48" s="190"/>
      <c r="DJ48" s="231"/>
      <c r="DK48" s="251"/>
      <c r="DL48" s="252"/>
      <c r="DM48" s="252"/>
      <c r="DN48" s="252"/>
      <c r="DO48" s="252"/>
      <c r="DP48" s="252"/>
      <c r="DQ48" s="252"/>
      <c r="DR48" s="252"/>
      <c r="DS48" s="252"/>
      <c r="DT48" s="253"/>
    </row>
    <row r="49" spans="3:124" ht="19.5" thickBot="1">
      <c r="C49" s="102"/>
      <c r="D49" s="103"/>
      <c r="E49" s="103"/>
      <c r="F49" s="359"/>
      <c r="G49" s="93"/>
      <c r="H49" s="94"/>
      <c r="I49" s="94"/>
      <c r="J49" s="110"/>
      <c r="K49" s="111" t="s">
        <v>94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4">
        <f>SUM(AG41:AJ48)</f>
        <v>0</v>
      </c>
      <c r="AH49" s="115"/>
      <c r="AI49" s="115"/>
      <c r="AJ49" s="116"/>
      <c r="AK49" s="117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  <c r="BO49" s="102"/>
      <c r="BP49" s="103"/>
      <c r="BQ49" s="103"/>
      <c r="BR49" s="359"/>
      <c r="BS49" s="93"/>
      <c r="BT49" s="94"/>
      <c r="BU49" s="94"/>
      <c r="BV49" s="110"/>
      <c r="BW49" s="111" t="s">
        <v>94</v>
      </c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3"/>
      <c r="CS49" s="114">
        <f>SUM(CS41:CV48)</f>
        <v>0</v>
      </c>
      <c r="CT49" s="115"/>
      <c r="CU49" s="115"/>
      <c r="CV49" s="116"/>
      <c r="CW49" s="117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9"/>
    </row>
    <row r="50" spans="3:124">
      <c r="C50" s="102"/>
      <c r="D50" s="103"/>
      <c r="E50" s="103"/>
      <c r="F50" s="359"/>
      <c r="G50" s="120" t="s">
        <v>119</v>
      </c>
      <c r="H50" s="121"/>
      <c r="I50" s="121"/>
      <c r="J50" s="122"/>
      <c r="K50" s="313"/>
      <c r="L50" s="313"/>
      <c r="M50" s="313"/>
      <c r="N50" s="314"/>
      <c r="O50" s="144"/>
      <c r="P50" s="145"/>
      <c r="Q50" s="145"/>
      <c r="R50" s="145"/>
      <c r="S50" s="145"/>
      <c r="T50" s="146"/>
      <c r="U50" s="219"/>
      <c r="V50" s="219"/>
      <c r="W50" s="219"/>
      <c r="X50" s="219"/>
      <c r="Y50" s="220"/>
      <c r="Z50" s="220"/>
      <c r="AA50" s="220"/>
      <c r="AB50" s="220"/>
      <c r="AC50" s="221">
        <f t="shared" ref="AC50:AC57" si="4">U50*Y50</f>
        <v>0</v>
      </c>
      <c r="AD50" s="221"/>
      <c r="AE50" s="221"/>
      <c r="AF50" s="221"/>
      <c r="AG50" s="222">
        <f>SUM(Y50:AB53)</f>
        <v>0</v>
      </c>
      <c r="AH50" s="222"/>
      <c r="AI50" s="222"/>
      <c r="AJ50" s="222"/>
      <c r="AK50" s="223">
        <f t="shared" ref="AK50" si="5">SUM(AC50:AF53)</f>
        <v>0</v>
      </c>
      <c r="AL50" s="224"/>
      <c r="AM50" s="224"/>
      <c r="AN50" s="224"/>
      <c r="AO50" s="224"/>
      <c r="AP50" s="225"/>
      <c r="AQ50" s="228" t="e">
        <f>ROUND(($AK$59)/$AG$59,0)</f>
        <v>#DIV/0!</v>
      </c>
      <c r="AR50" s="228"/>
      <c r="AS50" s="228"/>
      <c r="AT50" s="228"/>
      <c r="AU50" s="228"/>
      <c r="AV50" s="228"/>
      <c r="AW50" s="228"/>
      <c r="AX50" s="229"/>
      <c r="AY50" s="233"/>
      <c r="AZ50" s="234"/>
      <c r="BA50" s="234"/>
      <c r="BB50" s="234"/>
      <c r="BC50" s="234"/>
      <c r="BD50" s="234"/>
      <c r="BE50" s="234"/>
      <c r="BF50" s="234"/>
      <c r="BG50" s="234"/>
      <c r="BH50" s="235"/>
      <c r="BO50" s="102"/>
      <c r="BP50" s="103"/>
      <c r="BQ50" s="103"/>
      <c r="BR50" s="359"/>
      <c r="BS50" s="120" t="s">
        <v>119</v>
      </c>
      <c r="BT50" s="121"/>
      <c r="BU50" s="121"/>
      <c r="BV50" s="122"/>
      <c r="BW50" s="313"/>
      <c r="BX50" s="313"/>
      <c r="BY50" s="313"/>
      <c r="BZ50" s="314"/>
      <c r="CA50" s="144"/>
      <c r="CB50" s="145"/>
      <c r="CC50" s="145"/>
      <c r="CD50" s="145"/>
      <c r="CE50" s="145"/>
      <c r="CF50" s="146"/>
      <c r="CG50" s="219"/>
      <c r="CH50" s="219"/>
      <c r="CI50" s="219"/>
      <c r="CJ50" s="219"/>
      <c r="CK50" s="220"/>
      <c r="CL50" s="220"/>
      <c r="CM50" s="220"/>
      <c r="CN50" s="220"/>
      <c r="CO50" s="221">
        <f t="shared" ref="CO50:CO57" si="6">CG50*CK50</f>
        <v>0</v>
      </c>
      <c r="CP50" s="221"/>
      <c r="CQ50" s="221"/>
      <c r="CR50" s="221"/>
      <c r="CS50" s="222">
        <f>SUM(CK50:CN53)</f>
        <v>0</v>
      </c>
      <c r="CT50" s="222"/>
      <c r="CU50" s="222"/>
      <c r="CV50" s="222"/>
      <c r="CW50" s="223">
        <f t="shared" ref="CW50" si="7">SUM(CO50:CR53)</f>
        <v>0</v>
      </c>
      <c r="CX50" s="224"/>
      <c r="CY50" s="224"/>
      <c r="CZ50" s="224"/>
      <c r="DA50" s="224"/>
      <c r="DB50" s="225"/>
      <c r="DC50" s="228" t="e">
        <f>ROUND(($AK$59)/$AG$59,0)</f>
        <v>#DIV/0!</v>
      </c>
      <c r="DD50" s="228"/>
      <c r="DE50" s="228"/>
      <c r="DF50" s="228"/>
      <c r="DG50" s="228"/>
      <c r="DH50" s="228"/>
      <c r="DI50" s="228"/>
      <c r="DJ50" s="229"/>
      <c r="DK50" s="233"/>
      <c r="DL50" s="234"/>
      <c r="DM50" s="234"/>
      <c r="DN50" s="234"/>
      <c r="DO50" s="234"/>
      <c r="DP50" s="234"/>
      <c r="DQ50" s="234"/>
      <c r="DR50" s="234"/>
      <c r="DS50" s="234"/>
      <c r="DT50" s="235"/>
    </row>
    <row r="51" spans="3:124">
      <c r="C51" s="102"/>
      <c r="D51" s="103"/>
      <c r="E51" s="103"/>
      <c r="F51" s="359"/>
      <c r="G51" s="123"/>
      <c r="H51" s="124"/>
      <c r="I51" s="124"/>
      <c r="J51" s="125"/>
      <c r="K51" s="315"/>
      <c r="L51" s="315"/>
      <c r="M51" s="315"/>
      <c r="N51" s="316"/>
      <c r="O51" s="200"/>
      <c r="P51" s="201"/>
      <c r="Q51" s="201"/>
      <c r="R51" s="201"/>
      <c r="S51" s="201"/>
      <c r="T51" s="202"/>
      <c r="U51" s="203"/>
      <c r="V51" s="203"/>
      <c r="W51" s="203"/>
      <c r="X51" s="203"/>
      <c r="Y51" s="204"/>
      <c r="Z51" s="204"/>
      <c r="AA51" s="204"/>
      <c r="AB51" s="204"/>
      <c r="AC51" s="232">
        <f t="shared" si="4"/>
        <v>0</v>
      </c>
      <c r="AD51" s="232"/>
      <c r="AE51" s="232"/>
      <c r="AF51" s="232"/>
      <c r="AG51" s="167"/>
      <c r="AH51" s="167"/>
      <c r="AI51" s="167"/>
      <c r="AJ51" s="167"/>
      <c r="AK51" s="191"/>
      <c r="AL51" s="192"/>
      <c r="AM51" s="192"/>
      <c r="AN51" s="192"/>
      <c r="AO51" s="192"/>
      <c r="AP51" s="226"/>
      <c r="AQ51" s="189"/>
      <c r="AR51" s="189"/>
      <c r="AS51" s="189"/>
      <c r="AT51" s="189"/>
      <c r="AU51" s="189"/>
      <c r="AV51" s="189"/>
      <c r="AW51" s="189"/>
      <c r="AX51" s="230"/>
      <c r="AY51" s="242"/>
      <c r="AZ51" s="243"/>
      <c r="BA51" s="243"/>
      <c r="BB51" s="243"/>
      <c r="BC51" s="243"/>
      <c r="BD51" s="243"/>
      <c r="BE51" s="243"/>
      <c r="BF51" s="243"/>
      <c r="BG51" s="243"/>
      <c r="BH51" s="244"/>
      <c r="BO51" s="102"/>
      <c r="BP51" s="103"/>
      <c r="BQ51" s="103"/>
      <c r="BR51" s="359"/>
      <c r="BS51" s="123"/>
      <c r="BT51" s="124"/>
      <c r="BU51" s="124"/>
      <c r="BV51" s="125"/>
      <c r="BW51" s="315"/>
      <c r="BX51" s="315"/>
      <c r="BY51" s="315"/>
      <c r="BZ51" s="316"/>
      <c r="CA51" s="200"/>
      <c r="CB51" s="201"/>
      <c r="CC51" s="201"/>
      <c r="CD51" s="201"/>
      <c r="CE51" s="201"/>
      <c r="CF51" s="202"/>
      <c r="CG51" s="203"/>
      <c r="CH51" s="203"/>
      <c r="CI51" s="203"/>
      <c r="CJ51" s="203"/>
      <c r="CK51" s="204"/>
      <c r="CL51" s="204"/>
      <c r="CM51" s="204"/>
      <c r="CN51" s="204"/>
      <c r="CO51" s="232">
        <f t="shared" si="6"/>
        <v>0</v>
      </c>
      <c r="CP51" s="232"/>
      <c r="CQ51" s="232"/>
      <c r="CR51" s="232"/>
      <c r="CS51" s="167"/>
      <c r="CT51" s="167"/>
      <c r="CU51" s="167"/>
      <c r="CV51" s="167"/>
      <c r="CW51" s="191"/>
      <c r="CX51" s="192"/>
      <c r="CY51" s="192"/>
      <c r="CZ51" s="192"/>
      <c r="DA51" s="192"/>
      <c r="DB51" s="226"/>
      <c r="DC51" s="189"/>
      <c r="DD51" s="189"/>
      <c r="DE51" s="189"/>
      <c r="DF51" s="189"/>
      <c r="DG51" s="189"/>
      <c r="DH51" s="189"/>
      <c r="DI51" s="189"/>
      <c r="DJ51" s="230"/>
      <c r="DK51" s="242"/>
      <c r="DL51" s="243"/>
      <c r="DM51" s="243"/>
      <c r="DN51" s="243"/>
      <c r="DO51" s="243"/>
      <c r="DP51" s="243"/>
      <c r="DQ51" s="243"/>
      <c r="DR51" s="243"/>
      <c r="DS51" s="243"/>
      <c r="DT51" s="244"/>
    </row>
    <row r="52" spans="3:124">
      <c r="C52" s="102"/>
      <c r="D52" s="103"/>
      <c r="E52" s="103"/>
      <c r="F52" s="359"/>
      <c r="G52" s="123"/>
      <c r="H52" s="124"/>
      <c r="I52" s="124"/>
      <c r="J52" s="125"/>
      <c r="K52" s="315"/>
      <c r="L52" s="315"/>
      <c r="M52" s="315"/>
      <c r="N52" s="316"/>
      <c r="O52" s="200"/>
      <c r="P52" s="201"/>
      <c r="Q52" s="201"/>
      <c r="R52" s="201"/>
      <c r="S52" s="201"/>
      <c r="T52" s="202"/>
      <c r="U52" s="203"/>
      <c r="V52" s="203"/>
      <c r="W52" s="203"/>
      <c r="X52" s="203"/>
      <c r="Y52" s="204"/>
      <c r="Z52" s="204"/>
      <c r="AA52" s="204"/>
      <c r="AB52" s="204"/>
      <c r="AC52" s="232">
        <f t="shared" si="4"/>
        <v>0</v>
      </c>
      <c r="AD52" s="232"/>
      <c r="AE52" s="232"/>
      <c r="AF52" s="232"/>
      <c r="AG52" s="167"/>
      <c r="AH52" s="167"/>
      <c r="AI52" s="167"/>
      <c r="AJ52" s="167"/>
      <c r="AK52" s="191"/>
      <c r="AL52" s="192"/>
      <c r="AM52" s="192"/>
      <c r="AN52" s="192"/>
      <c r="AO52" s="192"/>
      <c r="AP52" s="226"/>
      <c r="AQ52" s="189"/>
      <c r="AR52" s="189"/>
      <c r="AS52" s="189"/>
      <c r="AT52" s="189"/>
      <c r="AU52" s="189"/>
      <c r="AV52" s="189"/>
      <c r="AW52" s="189"/>
      <c r="AX52" s="230"/>
      <c r="AY52" s="242"/>
      <c r="AZ52" s="243"/>
      <c r="BA52" s="243"/>
      <c r="BB52" s="243"/>
      <c r="BC52" s="243"/>
      <c r="BD52" s="243"/>
      <c r="BE52" s="243"/>
      <c r="BF52" s="243"/>
      <c r="BG52" s="243"/>
      <c r="BH52" s="244"/>
      <c r="BO52" s="102"/>
      <c r="BP52" s="103"/>
      <c r="BQ52" s="103"/>
      <c r="BR52" s="359"/>
      <c r="BS52" s="123"/>
      <c r="BT52" s="124"/>
      <c r="BU52" s="124"/>
      <c r="BV52" s="125"/>
      <c r="BW52" s="315"/>
      <c r="BX52" s="315"/>
      <c r="BY52" s="315"/>
      <c r="BZ52" s="316"/>
      <c r="CA52" s="200"/>
      <c r="CB52" s="201"/>
      <c r="CC52" s="201"/>
      <c r="CD52" s="201"/>
      <c r="CE52" s="201"/>
      <c r="CF52" s="202"/>
      <c r="CG52" s="203"/>
      <c r="CH52" s="203"/>
      <c r="CI52" s="203"/>
      <c r="CJ52" s="203"/>
      <c r="CK52" s="204"/>
      <c r="CL52" s="204"/>
      <c r="CM52" s="204"/>
      <c r="CN52" s="204"/>
      <c r="CO52" s="232">
        <f t="shared" si="6"/>
        <v>0</v>
      </c>
      <c r="CP52" s="232"/>
      <c r="CQ52" s="232"/>
      <c r="CR52" s="232"/>
      <c r="CS52" s="167"/>
      <c r="CT52" s="167"/>
      <c r="CU52" s="167"/>
      <c r="CV52" s="167"/>
      <c r="CW52" s="191"/>
      <c r="CX52" s="192"/>
      <c r="CY52" s="192"/>
      <c r="CZ52" s="192"/>
      <c r="DA52" s="192"/>
      <c r="DB52" s="226"/>
      <c r="DC52" s="189"/>
      <c r="DD52" s="189"/>
      <c r="DE52" s="189"/>
      <c r="DF52" s="189"/>
      <c r="DG52" s="189"/>
      <c r="DH52" s="189"/>
      <c r="DI52" s="189"/>
      <c r="DJ52" s="230"/>
      <c r="DK52" s="242"/>
      <c r="DL52" s="243"/>
      <c r="DM52" s="243"/>
      <c r="DN52" s="243"/>
      <c r="DO52" s="243"/>
      <c r="DP52" s="243"/>
      <c r="DQ52" s="243"/>
      <c r="DR52" s="243"/>
      <c r="DS52" s="243"/>
      <c r="DT52" s="244"/>
    </row>
    <row r="53" spans="3:124" ht="19.5" thickBot="1">
      <c r="C53" s="102"/>
      <c r="D53" s="103"/>
      <c r="E53" s="103"/>
      <c r="F53" s="359"/>
      <c r="G53" s="123"/>
      <c r="H53" s="124"/>
      <c r="I53" s="124"/>
      <c r="J53" s="125"/>
      <c r="K53" s="317"/>
      <c r="L53" s="317"/>
      <c r="M53" s="317"/>
      <c r="N53" s="318"/>
      <c r="O53" s="209"/>
      <c r="P53" s="210"/>
      <c r="Q53" s="210"/>
      <c r="R53" s="210"/>
      <c r="S53" s="210"/>
      <c r="T53" s="211"/>
      <c r="U53" s="212"/>
      <c r="V53" s="212"/>
      <c r="W53" s="212"/>
      <c r="X53" s="212"/>
      <c r="Y53" s="135"/>
      <c r="Z53" s="135"/>
      <c r="AA53" s="135"/>
      <c r="AB53" s="135"/>
      <c r="AC53" s="136">
        <f t="shared" si="4"/>
        <v>0</v>
      </c>
      <c r="AD53" s="136"/>
      <c r="AE53" s="136"/>
      <c r="AF53" s="136"/>
      <c r="AG53" s="168"/>
      <c r="AH53" s="168"/>
      <c r="AI53" s="168"/>
      <c r="AJ53" s="168"/>
      <c r="AK53" s="194"/>
      <c r="AL53" s="195"/>
      <c r="AM53" s="195"/>
      <c r="AN53" s="195"/>
      <c r="AO53" s="195"/>
      <c r="AP53" s="227"/>
      <c r="AQ53" s="190"/>
      <c r="AR53" s="190"/>
      <c r="AS53" s="190"/>
      <c r="AT53" s="190"/>
      <c r="AU53" s="190"/>
      <c r="AV53" s="190"/>
      <c r="AW53" s="190"/>
      <c r="AX53" s="231"/>
      <c r="AY53" s="251"/>
      <c r="AZ53" s="252"/>
      <c r="BA53" s="252"/>
      <c r="BB53" s="252"/>
      <c r="BC53" s="252"/>
      <c r="BD53" s="252"/>
      <c r="BE53" s="252"/>
      <c r="BF53" s="252"/>
      <c r="BG53" s="252"/>
      <c r="BH53" s="253"/>
      <c r="BO53" s="102"/>
      <c r="BP53" s="103"/>
      <c r="BQ53" s="103"/>
      <c r="BR53" s="359"/>
      <c r="BS53" s="123"/>
      <c r="BT53" s="124"/>
      <c r="BU53" s="124"/>
      <c r="BV53" s="125"/>
      <c r="BW53" s="317"/>
      <c r="BX53" s="317"/>
      <c r="BY53" s="317"/>
      <c r="BZ53" s="318"/>
      <c r="CA53" s="209"/>
      <c r="CB53" s="210"/>
      <c r="CC53" s="210"/>
      <c r="CD53" s="210"/>
      <c r="CE53" s="210"/>
      <c r="CF53" s="211"/>
      <c r="CG53" s="212"/>
      <c r="CH53" s="212"/>
      <c r="CI53" s="212"/>
      <c r="CJ53" s="212"/>
      <c r="CK53" s="135"/>
      <c r="CL53" s="135"/>
      <c r="CM53" s="135"/>
      <c r="CN53" s="135"/>
      <c r="CO53" s="136">
        <f t="shared" si="6"/>
        <v>0</v>
      </c>
      <c r="CP53" s="136"/>
      <c r="CQ53" s="136"/>
      <c r="CR53" s="136"/>
      <c r="CS53" s="168"/>
      <c r="CT53" s="168"/>
      <c r="CU53" s="168"/>
      <c r="CV53" s="168"/>
      <c r="CW53" s="194"/>
      <c r="CX53" s="195"/>
      <c r="CY53" s="195"/>
      <c r="CZ53" s="195"/>
      <c r="DA53" s="195"/>
      <c r="DB53" s="227"/>
      <c r="DC53" s="190"/>
      <c r="DD53" s="190"/>
      <c r="DE53" s="190"/>
      <c r="DF53" s="190"/>
      <c r="DG53" s="190"/>
      <c r="DH53" s="190"/>
      <c r="DI53" s="190"/>
      <c r="DJ53" s="231"/>
      <c r="DK53" s="251"/>
      <c r="DL53" s="252"/>
      <c r="DM53" s="252"/>
      <c r="DN53" s="252"/>
      <c r="DO53" s="252"/>
      <c r="DP53" s="252"/>
      <c r="DQ53" s="252"/>
      <c r="DR53" s="252"/>
      <c r="DS53" s="252"/>
      <c r="DT53" s="253"/>
    </row>
    <row r="54" spans="3:124">
      <c r="C54" s="102"/>
      <c r="D54" s="103"/>
      <c r="E54" s="103"/>
      <c r="F54" s="359"/>
      <c r="G54" s="123"/>
      <c r="H54" s="124"/>
      <c r="I54" s="124"/>
      <c r="J54" s="125"/>
      <c r="K54" s="140"/>
      <c r="L54" s="140"/>
      <c r="M54" s="140"/>
      <c r="N54" s="141"/>
      <c r="O54" s="144"/>
      <c r="P54" s="145"/>
      <c r="Q54" s="145"/>
      <c r="R54" s="145"/>
      <c r="S54" s="145"/>
      <c r="T54" s="146"/>
      <c r="U54" s="163"/>
      <c r="V54" s="163"/>
      <c r="W54" s="163"/>
      <c r="X54" s="163"/>
      <c r="Y54" s="164"/>
      <c r="Z54" s="164"/>
      <c r="AA54" s="164"/>
      <c r="AB54" s="164"/>
      <c r="AC54" s="165">
        <f t="shared" si="4"/>
        <v>0</v>
      </c>
      <c r="AD54" s="165"/>
      <c r="AE54" s="165"/>
      <c r="AF54" s="165"/>
      <c r="AG54" s="166">
        <f>SUM(Y54:AB57)</f>
        <v>0</v>
      </c>
      <c r="AH54" s="166"/>
      <c r="AI54" s="166"/>
      <c r="AJ54" s="166"/>
      <c r="AK54" s="188">
        <f>SUM(AC54:AF57)</f>
        <v>0</v>
      </c>
      <c r="AL54" s="188"/>
      <c r="AM54" s="188"/>
      <c r="AN54" s="188"/>
      <c r="AO54" s="188"/>
      <c r="AP54" s="188"/>
      <c r="AQ54" s="191" t="e">
        <f>ROUND(($AK$63)/($AG$63),0)</f>
        <v>#DIV/0!</v>
      </c>
      <c r="AR54" s="192"/>
      <c r="AS54" s="192"/>
      <c r="AT54" s="192"/>
      <c r="AU54" s="192"/>
      <c r="AV54" s="192"/>
      <c r="AW54" s="192"/>
      <c r="AX54" s="193"/>
      <c r="AY54" s="233"/>
      <c r="AZ54" s="234"/>
      <c r="BA54" s="234"/>
      <c r="BB54" s="234"/>
      <c r="BC54" s="234"/>
      <c r="BD54" s="234"/>
      <c r="BE54" s="234"/>
      <c r="BF54" s="234"/>
      <c r="BG54" s="234"/>
      <c r="BH54" s="235"/>
      <c r="BO54" s="102"/>
      <c r="BP54" s="103"/>
      <c r="BQ54" s="103"/>
      <c r="BR54" s="359"/>
      <c r="BS54" s="123"/>
      <c r="BT54" s="124"/>
      <c r="BU54" s="124"/>
      <c r="BV54" s="125"/>
      <c r="BW54" s="140"/>
      <c r="BX54" s="140"/>
      <c r="BY54" s="140"/>
      <c r="BZ54" s="141"/>
      <c r="CA54" s="144"/>
      <c r="CB54" s="145"/>
      <c r="CC54" s="145"/>
      <c r="CD54" s="145"/>
      <c r="CE54" s="145"/>
      <c r="CF54" s="146"/>
      <c r="CG54" s="163"/>
      <c r="CH54" s="163"/>
      <c r="CI54" s="163"/>
      <c r="CJ54" s="163"/>
      <c r="CK54" s="164"/>
      <c r="CL54" s="164"/>
      <c r="CM54" s="164"/>
      <c r="CN54" s="164"/>
      <c r="CO54" s="165">
        <f t="shared" si="6"/>
        <v>0</v>
      </c>
      <c r="CP54" s="165"/>
      <c r="CQ54" s="165"/>
      <c r="CR54" s="165"/>
      <c r="CS54" s="166">
        <f>SUM(CK54:CN57)</f>
        <v>0</v>
      </c>
      <c r="CT54" s="166"/>
      <c r="CU54" s="166"/>
      <c r="CV54" s="166"/>
      <c r="CW54" s="188">
        <f>SUM(CO54:CR57)</f>
        <v>0</v>
      </c>
      <c r="CX54" s="188"/>
      <c r="CY54" s="188"/>
      <c r="CZ54" s="188"/>
      <c r="DA54" s="188"/>
      <c r="DB54" s="188"/>
      <c r="DC54" s="191" t="e">
        <f>ROUND(($AK$63)/($AG$63),0)</f>
        <v>#DIV/0!</v>
      </c>
      <c r="DD54" s="192"/>
      <c r="DE54" s="192"/>
      <c r="DF54" s="192"/>
      <c r="DG54" s="192"/>
      <c r="DH54" s="192"/>
      <c r="DI54" s="192"/>
      <c r="DJ54" s="193"/>
      <c r="DK54" s="233"/>
      <c r="DL54" s="234"/>
      <c r="DM54" s="234"/>
      <c r="DN54" s="234"/>
      <c r="DO54" s="234"/>
      <c r="DP54" s="234"/>
      <c r="DQ54" s="234"/>
      <c r="DR54" s="234"/>
      <c r="DS54" s="234"/>
      <c r="DT54" s="235"/>
    </row>
    <row r="55" spans="3:124">
      <c r="C55" s="102"/>
      <c r="D55" s="103"/>
      <c r="E55" s="103"/>
      <c r="F55" s="359"/>
      <c r="G55" s="123"/>
      <c r="H55" s="124"/>
      <c r="I55" s="124"/>
      <c r="J55" s="125"/>
      <c r="K55" s="140"/>
      <c r="L55" s="140"/>
      <c r="M55" s="140"/>
      <c r="N55" s="141"/>
      <c r="O55" s="200"/>
      <c r="P55" s="201"/>
      <c r="Q55" s="201"/>
      <c r="R55" s="201"/>
      <c r="S55" s="201"/>
      <c r="T55" s="202"/>
      <c r="U55" s="203"/>
      <c r="V55" s="203"/>
      <c r="W55" s="203"/>
      <c r="X55" s="203"/>
      <c r="Y55" s="204"/>
      <c r="Z55" s="204"/>
      <c r="AA55" s="204"/>
      <c r="AB55" s="204"/>
      <c r="AC55" s="205">
        <f t="shared" si="4"/>
        <v>0</v>
      </c>
      <c r="AD55" s="205"/>
      <c r="AE55" s="205"/>
      <c r="AF55" s="205"/>
      <c r="AG55" s="167"/>
      <c r="AH55" s="167"/>
      <c r="AI55" s="167"/>
      <c r="AJ55" s="167"/>
      <c r="AK55" s="189"/>
      <c r="AL55" s="189"/>
      <c r="AM55" s="189"/>
      <c r="AN55" s="189"/>
      <c r="AO55" s="189"/>
      <c r="AP55" s="189"/>
      <c r="AQ55" s="191"/>
      <c r="AR55" s="192"/>
      <c r="AS55" s="192"/>
      <c r="AT55" s="192"/>
      <c r="AU55" s="192"/>
      <c r="AV55" s="192"/>
      <c r="AW55" s="192"/>
      <c r="AX55" s="193"/>
      <c r="AY55" s="242"/>
      <c r="AZ55" s="243"/>
      <c r="BA55" s="243"/>
      <c r="BB55" s="243"/>
      <c r="BC55" s="243"/>
      <c r="BD55" s="243"/>
      <c r="BE55" s="243"/>
      <c r="BF55" s="243"/>
      <c r="BG55" s="243"/>
      <c r="BH55" s="244"/>
      <c r="BO55" s="102"/>
      <c r="BP55" s="103"/>
      <c r="BQ55" s="103"/>
      <c r="BR55" s="359"/>
      <c r="BS55" s="123"/>
      <c r="BT55" s="124"/>
      <c r="BU55" s="124"/>
      <c r="BV55" s="125"/>
      <c r="BW55" s="140"/>
      <c r="BX55" s="140"/>
      <c r="BY55" s="140"/>
      <c r="BZ55" s="141"/>
      <c r="CA55" s="200"/>
      <c r="CB55" s="201"/>
      <c r="CC55" s="201"/>
      <c r="CD55" s="201"/>
      <c r="CE55" s="201"/>
      <c r="CF55" s="202"/>
      <c r="CG55" s="203"/>
      <c r="CH55" s="203"/>
      <c r="CI55" s="203"/>
      <c r="CJ55" s="203"/>
      <c r="CK55" s="204"/>
      <c r="CL55" s="204"/>
      <c r="CM55" s="204"/>
      <c r="CN55" s="204"/>
      <c r="CO55" s="205">
        <f t="shared" si="6"/>
        <v>0</v>
      </c>
      <c r="CP55" s="205"/>
      <c r="CQ55" s="205"/>
      <c r="CR55" s="205"/>
      <c r="CS55" s="167"/>
      <c r="CT55" s="167"/>
      <c r="CU55" s="167"/>
      <c r="CV55" s="167"/>
      <c r="CW55" s="189"/>
      <c r="CX55" s="189"/>
      <c r="CY55" s="189"/>
      <c r="CZ55" s="189"/>
      <c r="DA55" s="189"/>
      <c r="DB55" s="189"/>
      <c r="DC55" s="191"/>
      <c r="DD55" s="192"/>
      <c r="DE55" s="192"/>
      <c r="DF55" s="192"/>
      <c r="DG55" s="192"/>
      <c r="DH55" s="192"/>
      <c r="DI55" s="192"/>
      <c r="DJ55" s="193"/>
      <c r="DK55" s="242"/>
      <c r="DL55" s="243"/>
      <c r="DM55" s="243"/>
      <c r="DN55" s="243"/>
      <c r="DO55" s="243"/>
      <c r="DP55" s="243"/>
      <c r="DQ55" s="243"/>
      <c r="DR55" s="243"/>
      <c r="DS55" s="243"/>
      <c r="DT55" s="244"/>
    </row>
    <row r="56" spans="3:124">
      <c r="C56" s="102"/>
      <c r="D56" s="103"/>
      <c r="E56" s="103"/>
      <c r="F56" s="359"/>
      <c r="G56" s="123"/>
      <c r="H56" s="124"/>
      <c r="I56" s="124"/>
      <c r="J56" s="125"/>
      <c r="K56" s="140"/>
      <c r="L56" s="140"/>
      <c r="M56" s="140"/>
      <c r="N56" s="141"/>
      <c r="O56" s="200"/>
      <c r="P56" s="201"/>
      <c r="Q56" s="201"/>
      <c r="R56" s="201"/>
      <c r="S56" s="201"/>
      <c r="T56" s="202"/>
      <c r="U56" s="203"/>
      <c r="V56" s="203"/>
      <c r="W56" s="203"/>
      <c r="X56" s="203"/>
      <c r="Y56" s="204"/>
      <c r="Z56" s="204"/>
      <c r="AA56" s="204"/>
      <c r="AB56" s="204"/>
      <c r="AC56" s="205">
        <f t="shared" si="4"/>
        <v>0</v>
      </c>
      <c r="AD56" s="205"/>
      <c r="AE56" s="205"/>
      <c r="AF56" s="205"/>
      <c r="AG56" s="167"/>
      <c r="AH56" s="167"/>
      <c r="AI56" s="167"/>
      <c r="AJ56" s="167"/>
      <c r="AK56" s="189"/>
      <c r="AL56" s="189"/>
      <c r="AM56" s="189"/>
      <c r="AN56" s="189"/>
      <c r="AO56" s="189"/>
      <c r="AP56" s="189"/>
      <c r="AQ56" s="191"/>
      <c r="AR56" s="192"/>
      <c r="AS56" s="192"/>
      <c r="AT56" s="192"/>
      <c r="AU56" s="192"/>
      <c r="AV56" s="192"/>
      <c r="AW56" s="192"/>
      <c r="AX56" s="193"/>
      <c r="AY56" s="242"/>
      <c r="AZ56" s="243"/>
      <c r="BA56" s="243"/>
      <c r="BB56" s="243"/>
      <c r="BC56" s="243"/>
      <c r="BD56" s="243"/>
      <c r="BE56" s="243"/>
      <c r="BF56" s="243"/>
      <c r="BG56" s="243"/>
      <c r="BH56" s="244"/>
      <c r="BO56" s="102"/>
      <c r="BP56" s="103"/>
      <c r="BQ56" s="103"/>
      <c r="BR56" s="359"/>
      <c r="BS56" s="123"/>
      <c r="BT56" s="124"/>
      <c r="BU56" s="124"/>
      <c r="BV56" s="125"/>
      <c r="BW56" s="140"/>
      <c r="BX56" s="140"/>
      <c r="BY56" s="140"/>
      <c r="BZ56" s="141"/>
      <c r="CA56" s="200"/>
      <c r="CB56" s="201"/>
      <c r="CC56" s="201"/>
      <c r="CD56" s="201"/>
      <c r="CE56" s="201"/>
      <c r="CF56" s="202"/>
      <c r="CG56" s="203"/>
      <c r="CH56" s="203"/>
      <c r="CI56" s="203"/>
      <c r="CJ56" s="203"/>
      <c r="CK56" s="204"/>
      <c r="CL56" s="204"/>
      <c r="CM56" s="204"/>
      <c r="CN56" s="204"/>
      <c r="CO56" s="205">
        <f t="shared" si="6"/>
        <v>0</v>
      </c>
      <c r="CP56" s="205"/>
      <c r="CQ56" s="205"/>
      <c r="CR56" s="205"/>
      <c r="CS56" s="167"/>
      <c r="CT56" s="167"/>
      <c r="CU56" s="167"/>
      <c r="CV56" s="167"/>
      <c r="CW56" s="189"/>
      <c r="CX56" s="189"/>
      <c r="CY56" s="189"/>
      <c r="CZ56" s="189"/>
      <c r="DA56" s="189"/>
      <c r="DB56" s="189"/>
      <c r="DC56" s="191"/>
      <c r="DD56" s="192"/>
      <c r="DE56" s="192"/>
      <c r="DF56" s="192"/>
      <c r="DG56" s="192"/>
      <c r="DH56" s="192"/>
      <c r="DI56" s="192"/>
      <c r="DJ56" s="193"/>
      <c r="DK56" s="242"/>
      <c r="DL56" s="243"/>
      <c r="DM56" s="243"/>
      <c r="DN56" s="243"/>
      <c r="DO56" s="243"/>
      <c r="DP56" s="243"/>
      <c r="DQ56" s="243"/>
      <c r="DR56" s="243"/>
      <c r="DS56" s="243"/>
      <c r="DT56" s="244"/>
    </row>
    <row r="57" spans="3:124" ht="19.5" thickBot="1">
      <c r="C57" s="102"/>
      <c r="D57" s="103"/>
      <c r="E57" s="103"/>
      <c r="F57" s="359"/>
      <c r="G57" s="123"/>
      <c r="H57" s="124"/>
      <c r="I57" s="124"/>
      <c r="J57" s="125"/>
      <c r="K57" s="142"/>
      <c r="L57" s="142"/>
      <c r="M57" s="142"/>
      <c r="N57" s="143"/>
      <c r="O57" s="209"/>
      <c r="P57" s="210"/>
      <c r="Q57" s="210"/>
      <c r="R57" s="210"/>
      <c r="S57" s="210"/>
      <c r="T57" s="211"/>
      <c r="U57" s="212"/>
      <c r="V57" s="212"/>
      <c r="W57" s="212"/>
      <c r="X57" s="212"/>
      <c r="Y57" s="135"/>
      <c r="Z57" s="135"/>
      <c r="AA57" s="135"/>
      <c r="AB57" s="135"/>
      <c r="AC57" s="136">
        <f t="shared" si="4"/>
        <v>0</v>
      </c>
      <c r="AD57" s="136"/>
      <c r="AE57" s="136"/>
      <c r="AF57" s="136"/>
      <c r="AG57" s="168"/>
      <c r="AH57" s="168"/>
      <c r="AI57" s="168"/>
      <c r="AJ57" s="168"/>
      <c r="AK57" s="190"/>
      <c r="AL57" s="190"/>
      <c r="AM57" s="190"/>
      <c r="AN57" s="190"/>
      <c r="AO57" s="190"/>
      <c r="AP57" s="190"/>
      <c r="AQ57" s="194"/>
      <c r="AR57" s="195"/>
      <c r="AS57" s="195"/>
      <c r="AT57" s="195"/>
      <c r="AU57" s="195"/>
      <c r="AV57" s="195"/>
      <c r="AW57" s="195"/>
      <c r="AX57" s="196"/>
      <c r="AY57" s="251"/>
      <c r="AZ57" s="252"/>
      <c r="BA57" s="252"/>
      <c r="BB57" s="252"/>
      <c r="BC57" s="252"/>
      <c r="BD57" s="252"/>
      <c r="BE57" s="252"/>
      <c r="BF57" s="252"/>
      <c r="BG57" s="252"/>
      <c r="BH57" s="253"/>
      <c r="BO57" s="102"/>
      <c r="BP57" s="103"/>
      <c r="BQ57" s="103"/>
      <c r="BR57" s="359"/>
      <c r="BS57" s="123"/>
      <c r="BT57" s="124"/>
      <c r="BU57" s="124"/>
      <c r="BV57" s="125"/>
      <c r="BW57" s="142"/>
      <c r="BX57" s="142"/>
      <c r="BY57" s="142"/>
      <c r="BZ57" s="143"/>
      <c r="CA57" s="209"/>
      <c r="CB57" s="210"/>
      <c r="CC57" s="210"/>
      <c r="CD57" s="210"/>
      <c r="CE57" s="210"/>
      <c r="CF57" s="211"/>
      <c r="CG57" s="212"/>
      <c r="CH57" s="212"/>
      <c r="CI57" s="212"/>
      <c r="CJ57" s="212"/>
      <c r="CK57" s="135"/>
      <c r="CL57" s="135"/>
      <c r="CM57" s="135"/>
      <c r="CN57" s="135"/>
      <c r="CO57" s="136">
        <f t="shared" si="6"/>
        <v>0</v>
      </c>
      <c r="CP57" s="136"/>
      <c r="CQ57" s="136"/>
      <c r="CR57" s="136"/>
      <c r="CS57" s="168"/>
      <c r="CT57" s="168"/>
      <c r="CU57" s="168"/>
      <c r="CV57" s="168"/>
      <c r="CW57" s="190"/>
      <c r="CX57" s="190"/>
      <c r="CY57" s="190"/>
      <c r="CZ57" s="190"/>
      <c r="DA57" s="190"/>
      <c r="DB57" s="190"/>
      <c r="DC57" s="194"/>
      <c r="DD57" s="195"/>
      <c r="DE57" s="195"/>
      <c r="DF57" s="195"/>
      <c r="DG57" s="195"/>
      <c r="DH57" s="195"/>
      <c r="DI57" s="195"/>
      <c r="DJ57" s="196"/>
      <c r="DK57" s="251"/>
      <c r="DL57" s="252"/>
      <c r="DM57" s="252"/>
      <c r="DN57" s="252"/>
      <c r="DO57" s="252"/>
      <c r="DP57" s="252"/>
      <c r="DQ57" s="252"/>
      <c r="DR57" s="252"/>
      <c r="DS57" s="252"/>
      <c r="DT57" s="253"/>
    </row>
    <row r="58" spans="3:124" ht="19.5" thickBot="1">
      <c r="C58" s="102"/>
      <c r="D58" s="103"/>
      <c r="E58" s="103"/>
      <c r="F58" s="359"/>
      <c r="G58" s="126"/>
      <c r="H58" s="127"/>
      <c r="I58" s="127"/>
      <c r="J58" s="128"/>
      <c r="K58" s="112" t="s">
        <v>94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29">
        <f>SUM(AG50:AJ57)</f>
        <v>0</v>
      </c>
      <c r="AH58" s="130"/>
      <c r="AI58" s="130"/>
      <c r="AJ58" s="131"/>
      <c r="AK58" s="117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9"/>
      <c r="BO58" s="102"/>
      <c r="BP58" s="103"/>
      <c r="BQ58" s="103"/>
      <c r="BR58" s="359"/>
      <c r="BS58" s="126"/>
      <c r="BT58" s="127"/>
      <c r="BU58" s="127"/>
      <c r="BV58" s="128"/>
      <c r="BW58" s="112" t="s">
        <v>94</v>
      </c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29">
        <f>SUM(CS50:CV57)</f>
        <v>0</v>
      </c>
      <c r="CT58" s="130"/>
      <c r="CU58" s="130"/>
      <c r="CV58" s="131"/>
      <c r="CW58" s="117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9"/>
    </row>
    <row r="59" spans="3:124" ht="17.649999999999999" customHeight="1">
      <c r="C59" s="102"/>
      <c r="D59" s="103"/>
      <c r="E59" s="103"/>
      <c r="F59" s="359"/>
      <c r="G59" s="120" t="s">
        <v>117</v>
      </c>
      <c r="H59" s="121"/>
      <c r="I59" s="121"/>
      <c r="J59" s="122"/>
      <c r="K59" s="313"/>
      <c r="L59" s="313"/>
      <c r="M59" s="313"/>
      <c r="N59" s="314"/>
      <c r="O59" s="144"/>
      <c r="P59" s="145"/>
      <c r="Q59" s="145"/>
      <c r="R59" s="145"/>
      <c r="S59" s="145"/>
      <c r="T59" s="146"/>
      <c r="U59" s="219"/>
      <c r="V59" s="219"/>
      <c r="W59" s="219"/>
      <c r="X59" s="219"/>
      <c r="Y59" s="220"/>
      <c r="Z59" s="220"/>
      <c r="AA59" s="220"/>
      <c r="AB59" s="220"/>
      <c r="AC59" s="221">
        <f t="shared" si="2"/>
        <v>0</v>
      </c>
      <c r="AD59" s="221"/>
      <c r="AE59" s="221"/>
      <c r="AF59" s="221"/>
      <c r="AG59" s="222">
        <f>SUM(Y59:AB62)</f>
        <v>0</v>
      </c>
      <c r="AH59" s="222"/>
      <c r="AI59" s="222"/>
      <c r="AJ59" s="222"/>
      <c r="AK59" s="223">
        <f t="shared" ref="AK59" si="8">SUM(AC59:AF62)</f>
        <v>0</v>
      </c>
      <c r="AL59" s="224"/>
      <c r="AM59" s="224"/>
      <c r="AN59" s="224"/>
      <c r="AO59" s="224"/>
      <c r="AP59" s="225"/>
      <c r="AQ59" s="228" t="e">
        <f>ROUND(($AK$59)/$AG$59,0)</f>
        <v>#DIV/0!</v>
      </c>
      <c r="AR59" s="228"/>
      <c r="AS59" s="228"/>
      <c r="AT59" s="228"/>
      <c r="AU59" s="228"/>
      <c r="AV59" s="228"/>
      <c r="AW59" s="228"/>
      <c r="AX59" s="229"/>
      <c r="AY59" s="197"/>
      <c r="AZ59" s="198"/>
      <c r="BA59" s="198"/>
      <c r="BB59" s="198"/>
      <c r="BC59" s="198"/>
      <c r="BD59" s="198"/>
      <c r="BE59" s="198"/>
      <c r="BF59" s="198"/>
      <c r="BG59" s="198"/>
      <c r="BH59" s="199"/>
      <c r="BO59" s="102"/>
      <c r="BP59" s="103"/>
      <c r="BQ59" s="103"/>
      <c r="BR59" s="359"/>
      <c r="BS59" s="120" t="s">
        <v>117</v>
      </c>
      <c r="BT59" s="121"/>
      <c r="BU59" s="121"/>
      <c r="BV59" s="122"/>
      <c r="BW59" s="313"/>
      <c r="BX59" s="313"/>
      <c r="BY59" s="313"/>
      <c r="BZ59" s="314"/>
      <c r="CA59" s="144"/>
      <c r="CB59" s="145"/>
      <c r="CC59" s="145"/>
      <c r="CD59" s="145"/>
      <c r="CE59" s="145"/>
      <c r="CF59" s="146"/>
      <c r="CG59" s="219"/>
      <c r="CH59" s="219"/>
      <c r="CI59" s="219"/>
      <c r="CJ59" s="219"/>
      <c r="CK59" s="220"/>
      <c r="CL59" s="220"/>
      <c r="CM59" s="220"/>
      <c r="CN59" s="220"/>
      <c r="CO59" s="221">
        <f t="shared" ref="CO59:CO66" si="9">CG59*CK59</f>
        <v>0</v>
      </c>
      <c r="CP59" s="221"/>
      <c r="CQ59" s="221"/>
      <c r="CR59" s="221"/>
      <c r="CS59" s="222">
        <f>SUM(CK59:CN62)</f>
        <v>0</v>
      </c>
      <c r="CT59" s="222"/>
      <c r="CU59" s="222"/>
      <c r="CV59" s="222"/>
      <c r="CW59" s="223">
        <f t="shared" ref="CW59" si="10">SUM(CO59:CR62)</f>
        <v>0</v>
      </c>
      <c r="CX59" s="224"/>
      <c r="CY59" s="224"/>
      <c r="CZ59" s="224"/>
      <c r="DA59" s="224"/>
      <c r="DB59" s="225"/>
      <c r="DC59" s="228" t="e">
        <f>ROUND(($AK$59)/$AG$59,0)</f>
        <v>#DIV/0!</v>
      </c>
      <c r="DD59" s="228"/>
      <c r="DE59" s="228"/>
      <c r="DF59" s="228"/>
      <c r="DG59" s="228"/>
      <c r="DH59" s="228"/>
      <c r="DI59" s="228"/>
      <c r="DJ59" s="229"/>
      <c r="DK59" s="197"/>
      <c r="DL59" s="198"/>
      <c r="DM59" s="198"/>
      <c r="DN59" s="198"/>
      <c r="DO59" s="198"/>
      <c r="DP59" s="198"/>
      <c r="DQ59" s="198"/>
      <c r="DR59" s="198"/>
      <c r="DS59" s="198"/>
      <c r="DT59" s="199"/>
    </row>
    <row r="60" spans="3:124">
      <c r="C60" s="102"/>
      <c r="D60" s="103"/>
      <c r="E60" s="103"/>
      <c r="F60" s="359"/>
      <c r="G60" s="123"/>
      <c r="H60" s="124"/>
      <c r="I60" s="124"/>
      <c r="J60" s="125"/>
      <c r="K60" s="315"/>
      <c r="L60" s="315"/>
      <c r="M60" s="315"/>
      <c r="N60" s="316"/>
      <c r="O60" s="200"/>
      <c r="P60" s="201"/>
      <c r="Q60" s="201"/>
      <c r="R60" s="201"/>
      <c r="S60" s="201"/>
      <c r="T60" s="202"/>
      <c r="U60" s="203"/>
      <c r="V60" s="203"/>
      <c r="W60" s="203"/>
      <c r="X60" s="203"/>
      <c r="Y60" s="204"/>
      <c r="Z60" s="204"/>
      <c r="AA60" s="204"/>
      <c r="AB60" s="204"/>
      <c r="AC60" s="232">
        <f t="shared" si="2"/>
        <v>0</v>
      </c>
      <c r="AD60" s="232"/>
      <c r="AE60" s="232"/>
      <c r="AF60" s="232"/>
      <c r="AG60" s="167"/>
      <c r="AH60" s="167"/>
      <c r="AI60" s="167"/>
      <c r="AJ60" s="167"/>
      <c r="AK60" s="191"/>
      <c r="AL60" s="192"/>
      <c r="AM60" s="192"/>
      <c r="AN60" s="192"/>
      <c r="AO60" s="192"/>
      <c r="AP60" s="226"/>
      <c r="AQ60" s="189"/>
      <c r="AR60" s="189"/>
      <c r="AS60" s="189"/>
      <c r="AT60" s="189"/>
      <c r="AU60" s="189"/>
      <c r="AV60" s="189"/>
      <c r="AW60" s="189"/>
      <c r="AX60" s="230"/>
      <c r="AY60" s="206"/>
      <c r="AZ60" s="207"/>
      <c r="BA60" s="207"/>
      <c r="BB60" s="207"/>
      <c r="BC60" s="207"/>
      <c r="BD60" s="207"/>
      <c r="BE60" s="207"/>
      <c r="BF60" s="207"/>
      <c r="BG60" s="207"/>
      <c r="BH60" s="208"/>
      <c r="BO60" s="102"/>
      <c r="BP60" s="103"/>
      <c r="BQ60" s="103"/>
      <c r="BR60" s="359"/>
      <c r="BS60" s="123"/>
      <c r="BT60" s="124"/>
      <c r="BU60" s="124"/>
      <c r="BV60" s="125"/>
      <c r="BW60" s="315"/>
      <c r="BX60" s="315"/>
      <c r="BY60" s="315"/>
      <c r="BZ60" s="316"/>
      <c r="CA60" s="200"/>
      <c r="CB60" s="201"/>
      <c r="CC60" s="201"/>
      <c r="CD60" s="201"/>
      <c r="CE60" s="201"/>
      <c r="CF60" s="202"/>
      <c r="CG60" s="203"/>
      <c r="CH60" s="203"/>
      <c r="CI60" s="203"/>
      <c r="CJ60" s="203"/>
      <c r="CK60" s="204"/>
      <c r="CL60" s="204"/>
      <c r="CM60" s="204"/>
      <c r="CN60" s="204"/>
      <c r="CO60" s="232">
        <f t="shared" si="9"/>
        <v>0</v>
      </c>
      <c r="CP60" s="232"/>
      <c r="CQ60" s="232"/>
      <c r="CR60" s="232"/>
      <c r="CS60" s="167"/>
      <c r="CT60" s="167"/>
      <c r="CU60" s="167"/>
      <c r="CV60" s="167"/>
      <c r="CW60" s="191"/>
      <c r="CX60" s="192"/>
      <c r="CY60" s="192"/>
      <c r="CZ60" s="192"/>
      <c r="DA60" s="192"/>
      <c r="DB60" s="226"/>
      <c r="DC60" s="189"/>
      <c r="DD60" s="189"/>
      <c r="DE60" s="189"/>
      <c r="DF60" s="189"/>
      <c r="DG60" s="189"/>
      <c r="DH60" s="189"/>
      <c r="DI60" s="189"/>
      <c r="DJ60" s="230"/>
      <c r="DK60" s="206"/>
      <c r="DL60" s="207"/>
      <c r="DM60" s="207"/>
      <c r="DN60" s="207"/>
      <c r="DO60" s="207"/>
      <c r="DP60" s="207"/>
      <c r="DQ60" s="207"/>
      <c r="DR60" s="207"/>
      <c r="DS60" s="207"/>
      <c r="DT60" s="208"/>
    </row>
    <row r="61" spans="3:124">
      <c r="C61" s="102"/>
      <c r="D61" s="103"/>
      <c r="E61" s="103"/>
      <c r="F61" s="359"/>
      <c r="G61" s="123"/>
      <c r="H61" s="124"/>
      <c r="I61" s="124"/>
      <c r="J61" s="125"/>
      <c r="K61" s="315"/>
      <c r="L61" s="315"/>
      <c r="M61" s="315"/>
      <c r="N61" s="316"/>
      <c r="O61" s="200"/>
      <c r="P61" s="201"/>
      <c r="Q61" s="201"/>
      <c r="R61" s="201"/>
      <c r="S61" s="201"/>
      <c r="T61" s="202"/>
      <c r="U61" s="203"/>
      <c r="V61" s="203"/>
      <c r="W61" s="203"/>
      <c r="X61" s="203"/>
      <c r="Y61" s="204"/>
      <c r="Z61" s="204"/>
      <c r="AA61" s="204"/>
      <c r="AB61" s="204"/>
      <c r="AC61" s="232">
        <f t="shared" si="2"/>
        <v>0</v>
      </c>
      <c r="AD61" s="232"/>
      <c r="AE61" s="232"/>
      <c r="AF61" s="232"/>
      <c r="AG61" s="167"/>
      <c r="AH61" s="167"/>
      <c r="AI61" s="167"/>
      <c r="AJ61" s="167"/>
      <c r="AK61" s="191"/>
      <c r="AL61" s="192"/>
      <c r="AM61" s="192"/>
      <c r="AN61" s="192"/>
      <c r="AO61" s="192"/>
      <c r="AP61" s="226"/>
      <c r="AQ61" s="189"/>
      <c r="AR61" s="189"/>
      <c r="AS61" s="189"/>
      <c r="AT61" s="189"/>
      <c r="AU61" s="189"/>
      <c r="AV61" s="189"/>
      <c r="AW61" s="189"/>
      <c r="AX61" s="230"/>
      <c r="AY61" s="206"/>
      <c r="AZ61" s="207"/>
      <c r="BA61" s="207"/>
      <c r="BB61" s="207"/>
      <c r="BC61" s="207"/>
      <c r="BD61" s="207"/>
      <c r="BE61" s="207"/>
      <c r="BF61" s="207"/>
      <c r="BG61" s="207"/>
      <c r="BH61" s="208"/>
      <c r="BO61" s="102"/>
      <c r="BP61" s="103"/>
      <c r="BQ61" s="103"/>
      <c r="BR61" s="359"/>
      <c r="BS61" s="123"/>
      <c r="BT61" s="124"/>
      <c r="BU61" s="124"/>
      <c r="BV61" s="125"/>
      <c r="BW61" s="315"/>
      <c r="BX61" s="315"/>
      <c r="BY61" s="315"/>
      <c r="BZ61" s="316"/>
      <c r="CA61" s="200"/>
      <c r="CB61" s="201"/>
      <c r="CC61" s="201"/>
      <c r="CD61" s="201"/>
      <c r="CE61" s="201"/>
      <c r="CF61" s="202"/>
      <c r="CG61" s="203"/>
      <c r="CH61" s="203"/>
      <c r="CI61" s="203"/>
      <c r="CJ61" s="203"/>
      <c r="CK61" s="204"/>
      <c r="CL61" s="204"/>
      <c r="CM61" s="204"/>
      <c r="CN61" s="204"/>
      <c r="CO61" s="232">
        <f t="shared" si="9"/>
        <v>0</v>
      </c>
      <c r="CP61" s="232"/>
      <c r="CQ61" s="232"/>
      <c r="CR61" s="232"/>
      <c r="CS61" s="167"/>
      <c r="CT61" s="167"/>
      <c r="CU61" s="167"/>
      <c r="CV61" s="167"/>
      <c r="CW61" s="191"/>
      <c r="CX61" s="192"/>
      <c r="CY61" s="192"/>
      <c r="CZ61" s="192"/>
      <c r="DA61" s="192"/>
      <c r="DB61" s="226"/>
      <c r="DC61" s="189"/>
      <c r="DD61" s="189"/>
      <c r="DE61" s="189"/>
      <c r="DF61" s="189"/>
      <c r="DG61" s="189"/>
      <c r="DH61" s="189"/>
      <c r="DI61" s="189"/>
      <c r="DJ61" s="230"/>
      <c r="DK61" s="206"/>
      <c r="DL61" s="207"/>
      <c r="DM61" s="207"/>
      <c r="DN61" s="207"/>
      <c r="DO61" s="207"/>
      <c r="DP61" s="207"/>
      <c r="DQ61" s="207"/>
      <c r="DR61" s="207"/>
      <c r="DS61" s="207"/>
      <c r="DT61" s="208"/>
    </row>
    <row r="62" spans="3:124" ht="19.5" thickBot="1">
      <c r="C62" s="102"/>
      <c r="D62" s="103"/>
      <c r="E62" s="103"/>
      <c r="F62" s="359"/>
      <c r="G62" s="123"/>
      <c r="H62" s="124"/>
      <c r="I62" s="124"/>
      <c r="J62" s="125"/>
      <c r="K62" s="317"/>
      <c r="L62" s="317"/>
      <c r="M62" s="317"/>
      <c r="N62" s="318"/>
      <c r="O62" s="209"/>
      <c r="P62" s="210"/>
      <c r="Q62" s="210"/>
      <c r="R62" s="210"/>
      <c r="S62" s="210"/>
      <c r="T62" s="211"/>
      <c r="U62" s="212"/>
      <c r="V62" s="212"/>
      <c r="W62" s="212"/>
      <c r="X62" s="212"/>
      <c r="Y62" s="135"/>
      <c r="Z62" s="135"/>
      <c r="AA62" s="135"/>
      <c r="AB62" s="135"/>
      <c r="AC62" s="136">
        <f t="shared" si="2"/>
        <v>0</v>
      </c>
      <c r="AD62" s="136"/>
      <c r="AE62" s="136"/>
      <c r="AF62" s="136"/>
      <c r="AG62" s="168"/>
      <c r="AH62" s="168"/>
      <c r="AI62" s="168"/>
      <c r="AJ62" s="168"/>
      <c r="AK62" s="194"/>
      <c r="AL62" s="195"/>
      <c r="AM62" s="195"/>
      <c r="AN62" s="195"/>
      <c r="AO62" s="195"/>
      <c r="AP62" s="227"/>
      <c r="AQ62" s="190"/>
      <c r="AR62" s="190"/>
      <c r="AS62" s="190"/>
      <c r="AT62" s="190"/>
      <c r="AU62" s="190"/>
      <c r="AV62" s="190"/>
      <c r="AW62" s="190"/>
      <c r="AX62" s="231"/>
      <c r="AY62" s="137"/>
      <c r="AZ62" s="138"/>
      <c r="BA62" s="138"/>
      <c r="BB62" s="138"/>
      <c r="BC62" s="138"/>
      <c r="BD62" s="138"/>
      <c r="BE62" s="138"/>
      <c r="BF62" s="138"/>
      <c r="BG62" s="138"/>
      <c r="BH62" s="139"/>
      <c r="BO62" s="102"/>
      <c r="BP62" s="103"/>
      <c r="BQ62" s="103"/>
      <c r="BR62" s="359"/>
      <c r="BS62" s="123"/>
      <c r="BT62" s="124"/>
      <c r="BU62" s="124"/>
      <c r="BV62" s="125"/>
      <c r="BW62" s="317"/>
      <c r="BX62" s="317"/>
      <c r="BY62" s="317"/>
      <c r="BZ62" s="318"/>
      <c r="CA62" s="209"/>
      <c r="CB62" s="210"/>
      <c r="CC62" s="210"/>
      <c r="CD62" s="210"/>
      <c r="CE62" s="210"/>
      <c r="CF62" s="211"/>
      <c r="CG62" s="212"/>
      <c r="CH62" s="212"/>
      <c r="CI62" s="212"/>
      <c r="CJ62" s="212"/>
      <c r="CK62" s="135"/>
      <c r="CL62" s="135"/>
      <c r="CM62" s="135"/>
      <c r="CN62" s="135"/>
      <c r="CO62" s="136">
        <f t="shared" si="9"/>
        <v>0</v>
      </c>
      <c r="CP62" s="136"/>
      <c r="CQ62" s="136"/>
      <c r="CR62" s="136"/>
      <c r="CS62" s="168"/>
      <c r="CT62" s="168"/>
      <c r="CU62" s="168"/>
      <c r="CV62" s="168"/>
      <c r="CW62" s="194"/>
      <c r="CX62" s="195"/>
      <c r="CY62" s="195"/>
      <c r="CZ62" s="195"/>
      <c r="DA62" s="195"/>
      <c r="DB62" s="227"/>
      <c r="DC62" s="190"/>
      <c r="DD62" s="190"/>
      <c r="DE62" s="190"/>
      <c r="DF62" s="190"/>
      <c r="DG62" s="190"/>
      <c r="DH62" s="190"/>
      <c r="DI62" s="190"/>
      <c r="DJ62" s="231"/>
      <c r="DK62" s="137"/>
      <c r="DL62" s="138"/>
      <c r="DM62" s="138"/>
      <c r="DN62" s="138"/>
      <c r="DO62" s="138"/>
      <c r="DP62" s="138"/>
      <c r="DQ62" s="138"/>
      <c r="DR62" s="138"/>
      <c r="DS62" s="138"/>
      <c r="DT62" s="139"/>
    </row>
    <row r="63" spans="3:124">
      <c r="C63" s="102"/>
      <c r="D63" s="103"/>
      <c r="E63" s="103"/>
      <c r="F63" s="359"/>
      <c r="G63" s="123"/>
      <c r="H63" s="124"/>
      <c r="I63" s="124"/>
      <c r="J63" s="125"/>
      <c r="K63" s="140"/>
      <c r="L63" s="140"/>
      <c r="M63" s="140"/>
      <c r="N63" s="141"/>
      <c r="O63" s="144"/>
      <c r="P63" s="145"/>
      <c r="Q63" s="145"/>
      <c r="R63" s="145"/>
      <c r="S63" s="145"/>
      <c r="T63" s="146"/>
      <c r="U63" s="163"/>
      <c r="V63" s="163"/>
      <c r="W63" s="163"/>
      <c r="X63" s="163"/>
      <c r="Y63" s="164"/>
      <c r="Z63" s="164"/>
      <c r="AA63" s="164"/>
      <c r="AB63" s="164"/>
      <c r="AC63" s="165">
        <f t="shared" si="2"/>
        <v>0</v>
      </c>
      <c r="AD63" s="165"/>
      <c r="AE63" s="165"/>
      <c r="AF63" s="165"/>
      <c r="AG63" s="166">
        <f>SUM(Y63:AB66)</f>
        <v>0</v>
      </c>
      <c r="AH63" s="166"/>
      <c r="AI63" s="166"/>
      <c r="AJ63" s="166"/>
      <c r="AK63" s="188">
        <f>SUM(AC63:AF66)</f>
        <v>0</v>
      </c>
      <c r="AL63" s="188"/>
      <c r="AM63" s="188"/>
      <c r="AN63" s="188"/>
      <c r="AO63" s="188"/>
      <c r="AP63" s="188"/>
      <c r="AQ63" s="191" t="e">
        <f>ROUND(($AK$63)/($AG$63),0)</f>
        <v>#DIV/0!</v>
      </c>
      <c r="AR63" s="192"/>
      <c r="AS63" s="192"/>
      <c r="AT63" s="192"/>
      <c r="AU63" s="192"/>
      <c r="AV63" s="192"/>
      <c r="AW63" s="192"/>
      <c r="AX63" s="193"/>
      <c r="AY63" s="197"/>
      <c r="AZ63" s="198"/>
      <c r="BA63" s="198"/>
      <c r="BB63" s="198"/>
      <c r="BC63" s="198"/>
      <c r="BD63" s="198"/>
      <c r="BE63" s="198"/>
      <c r="BF63" s="198"/>
      <c r="BG63" s="198"/>
      <c r="BH63" s="199"/>
      <c r="BO63" s="102"/>
      <c r="BP63" s="103"/>
      <c r="BQ63" s="103"/>
      <c r="BR63" s="359"/>
      <c r="BS63" s="123"/>
      <c r="BT63" s="124"/>
      <c r="BU63" s="124"/>
      <c r="BV63" s="125"/>
      <c r="BW63" s="140"/>
      <c r="BX63" s="140"/>
      <c r="BY63" s="140"/>
      <c r="BZ63" s="141"/>
      <c r="CA63" s="144"/>
      <c r="CB63" s="145"/>
      <c r="CC63" s="145"/>
      <c r="CD63" s="145"/>
      <c r="CE63" s="145"/>
      <c r="CF63" s="146"/>
      <c r="CG63" s="163"/>
      <c r="CH63" s="163"/>
      <c r="CI63" s="163"/>
      <c r="CJ63" s="163"/>
      <c r="CK63" s="164"/>
      <c r="CL63" s="164"/>
      <c r="CM63" s="164"/>
      <c r="CN63" s="164"/>
      <c r="CO63" s="165">
        <f t="shared" si="9"/>
        <v>0</v>
      </c>
      <c r="CP63" s="165"/>
      <c r="CQ63" s="165"/>
      <c r="CR63" s="165"/>
      <c r="CS63" s="166">
        <f>SUM(CK63:CN66)</f>
        <v>0</v>
      </c>
      <c r="CT63" s="166"/>
      <c r="CU63" s="166"/>
      <c r="CV63" s="166"/>
      <c r="CW63" s="188">
        <f>SUM(CO63:CR66)</f>
        <v>0</v>
      </c>
      <c r="CX63" s="188"/>
      <c r="CY63" s="188"/>
      <c r="CZ63" s="188"/>
      <c r="DA63" s="188"/>
      <c r="DB63" s="188"/>
      <c r="DC63" s="191" t="e">
        <f>ROUND(($AK$63)/($AG$63),0)</f>
        <v>#DIV/0!</v>
      </c>
      <c r="DD63" s="192"/>
      <c r="DE63" s="192"/>
      <c r="DF63" s="192"/>
      <c r="DG63" s="192"/>
      <c r="DH63" s="192"/>
      <c r="DI63" s="192"/>
      <c r="DJ63" s="193"/>
      <c r="DK63" s="197"/>
      <c r="DL63" s="198"/>
      <c r="DM63" s="198"/>
      <c r="DN63" s="198"/>
      <c r="DO63" s="198"/>
      <c r="DP63" s="198"/>
      <c r="DQ63" s="198"/>
      <c r="DR63" s="198"/>
      <c r="DS63" s="198"/>
      <c r="DT63" s="199"/>
    </row>
    <row r="64" spans="3:124">
      <c r="C64" s="102"/>
      <c r="D64" s="103"/>
      <c r="E64" s="103"/>
      <c r="F64" s="359"/>
      <c r="G64" s="123"/>
      <c r="H64" s="124"/>
      <c r="I64" s="124"/>
      <c r="J64" s="125"/>
      <c r="K64" s="140"/>
      <c r="L64" s="140"/>
      <c r="M64" s="140"/>
      <c r="N64" s="141"/>
      <c r="O64" s="200"/>
      <c r="P64" s="201"/>
      <c r="Q64" s="201"/>
      <c r="R64" s="201"/>
      <c r="S64" s="201"/>
      <c r="T64" s="202"/>
      <c r="U64" s="203"/>
      <c r="V64" s="203"/>
      <c r="W64" s="203"/>
      <c r="X64" s="203"/>
      <c r="Y64" s="204"/>
      <c r="Z64" s="204"/>
      <c r="AA64" s="204"/>
      <c r="AB64" s="204"/>
      <c r="AC64" s="205">
        <f t="shared" si="2"/>
        <v>0</v>
      </c>
      <c r="AD64" s="205"/>
      <c r="AE64" s="205"/>
      <c r="AF64" s="205"/>
      <c r="AG64" s="167"/>
      <c r="AH64" s="167"/>
      <c r="AI64" s="167"/>
      <c r="AJ64" s="167"/>
      <c r="AK64" s="189"/>
      <c r="AL64" s="189"/>
      <c r="AM64" s="189"/>
      <c r="AN64" s="189"/>
      <c r="AO64" s="189"/>
      <c r="AP64" s="189"/>
      <c r="AQ64" s="191"/>
      <c r="AR64" s="192"/>
      <c r="AS64" s="192"/>
      <c r="AT64" s="192"/>
      <c r="AU64" s="192"/>
      <c r="AV64" s="192"/>
      <c r="AW64" s="192"/>
      <c r="AX64" s="193"/>
      <c r="AY64" s="206"/>
      <c r="AZ64" s="207"/>
      <c r="BA64" s="207"/>
      <c r="BB64" s="207"/>
      <c r="BC64" s="207"/>
      <c r="BD64" s="207"/>
      <c r="BE64" s="207"/>
      <c r="BF64" s="207"/>
      <c r="BG64" s="207"/>
      <c r="BH64" s="208"/>
      <c r="BO64" s="102"/>
      <c r="BP64" s="103"/>
      <c r="BQ64" s="103"/>
      <c r="BR64" s="359"/>
      <c r="BS64" s="123"/>
      <c r="BT64" s="124"/>
      <c r="BU64" s="124"/>
      <c r="BV64" s="125"/>
      <c r="BW64" s="140"/>
      <c r="BX64" s="140"/>
      <c r="BY64" s="140"/>
      <c r="BZ64" s="141"/>
      <c r="CA64" s="200"/>
      <c r="CB64" s="201"/>
      <c r="CC64" s="201"/>
      <c r="CD64" s="201"/>
      <c r="CE64" s="201"/>
      <c r="CF64" s="202"/>
      <c r="CG64" s="203"/>
      <c r="CH64" s="203"/>
      <c r="CI64" s="203"/>
      <c r="CJ64" s="203"/>
      <c r="CK64" s="204"/>
      <c r="CL64" s="204"/>
      <c r="CM64" s="204"/>
      <c r="CN64" s="204"/>
      <c r="CO64" s="205">
        <f t="shared" si="9"/>
        <v>0</v>
      </c>
      <c r="CP64" s="205"/>
      <c r="CQ64" s="205"/>
      <c r="CR64" s="205"/>
      <c r="CS64" s="167"/>
      <c r="CT64" s="167"/>
      <c r="CU64" s="167"/>
      <c r="CV64" s="167"/>
      <c r="CW64" s="189"/>
      <c r="CX64" s="189"/>
      <c r="CY64" s="189"/>
      <c r="CZ64" s="189"/>
      <c r="DA64" s="189"/>
      <c r="DB64" s="189"/>
      <c r="DC64" s="191"/>
      <c r="DD64" s="192"/>
      <c r="DE64" s="192"/>
      <c r="DF64" s="192"/>
      <c r="DG64" s="192"/>
      <c r="DH64" s="192"/>
      <c r="DI64" s="192"/>
      <c r="DJ64" s="193"/>
      <c r="DK64" s="206"/>
      <c r="DL64" s="207"/>
      <c r="DM64" s="207"/>
      <c r="DN64" s="207"/>
      <c r="DO64" s="207"/>
      <c r="DP64" s="207"/>
      <c r="DQ64" s="207"/>
      <c r="DR64" s="207"/>
      <c r="DS64" s="207"/>
      <c r="DT64" s="208"/>
    </row>
    <row r="65" spans="2:129">
      <c r="C65" s="102"/>
      <c r="D65" s="103"/>
      <c r="E65" s="103"/>
      <c r="F65" s="359"/>
      <c r="G65" s="123"/>
      <c r="H65" s="124"/>
      <c r="I65" s="124"/>
      <c r="J65" s="125"/>
      <c r="K65" s="140"/>
      <c r="L65" s="140"/>
      <c r="M65" s="140"/>
      <c r="N65" s="141"/>
      <c r="O65" s="200"/>
      <c r="P65" s="201"/>
      <c r="Q65" s="201"/>
      <c r="R65" s="201"/>
      <c r="S65" s="201"/>
      <c r="T65" s="202"/>
      <c r="U65" s="203"/>
      <c r="V65" s="203"/>
      <c r="W65" s="203"/>
      <c r="X65" s="203"/>
      <c r="Y65" s="204"/>
      <c r="Z65" s="204"/>
      <c r="AA65" s="204"/>
      <c r="AB65" s="204"/>
      <c r="AC65" s="205">
        <f t="shared" si="2"/>
        <v>0</v>
      </c>
      <c r="AD65" s="205"/>
      <c r="AE65" s="205"/>
      <c r="AF65" s="205"/>
      <c r="AG65" s="167"/>
      <c r="AH65" s="167"/>
      <c r="AI65" s="167"/>
      <c r="AJ65" s="167"/>
      <c r="AK65" s="189"/>
      <c r="AL65" s="189"/>
      <c r="AM65" s="189"/>
      <c r="AN65" s="189"/>
      <c r="AO65" s="189"/>
      <c r="AP65" s="189"/>
      <c r="AQ65" s="191"/>
      <c r="AR65" s="192"/>
      <c r="AS65" s="192"/>
      <c r="AT65" s="192"/>
      <c r="AU65" s="192"/>
      <c r="AV65" s="192"/>
      <c r="AW65" s="192"/>
      <c r="AX65" s="193"/>
      <c r="AY65" s="206"/>
      <c r="AZ65" s="207"/>
      <c r="BA65" s="207"/>
      <c r="BB65" s="207"/>
      <c r="BC65" s="207"/>
      <c r="BD65" s="207"/>
      <c r="BE65" s="207"/>
      <c r="BF65" s="207"/>
      <c r="BG65" s="207"/>
      <c r="BH65" s="208"/>
      <c r="BO65" s="102"/>
      <c r="BP65" s="103"/>
      <c r="BQ65" s="103"/>
      <c r="BR65" s="359"/>
      <c r="BS65" s="123"/>
      <c r="BT65" s="124"/>
      <c r="BU65" s="124"/>
      <c r="BV65" s="125"/>
      <c r="BW65" s="140"/>
      <c r="BX65" s="140"/>
      <c r="BY65" s="140"/>
      <c r="BZ65" s="141"/>
      <c r="CA65" s="200"/>
      <c r="CB65" s="201"/>
      <c r="CC65" s="201"/>
      <c r="CD65" s="201"/>
      <c r="CE65" s="201"/>
      <c r="CF65" s="202"/>
      <c r="CG65" s="203"/>
      <c r="CH65" s="203"/>
      <c r="CI65" s="203"/>
      <c r="CJ65" s="203"/>
      <c r="CK65" s="204"/>
      <c r="CL65" s="204"/>
      <c r="CM65" s="204"/>
      <c r="CN65" s="204"/>
      <c r="CO65" s="205">
        <f t="shared" si="9"/>
        <v>0</v>
      </c>
      <c r="CP65" s="205"/>
      <c r="CQ65" s="205"/>
      <c r="CR65" s="205"/>
      <c r="CS65" s="167"/>
      <c r="CT65" s="167"/>
      <c r="CU65" s="167"/>
      <c r="CV65" s="167"/>
      <c r="CW65" s="189"/>
      <c r="CX65" s="189"/>
      <c r="CY65" s="189"/>
      <c r="CZ65" s="189"/>
      <c r="DA65" s="189"/>
      <c r="DB65" s="189"/>
      <c r="DC65" s="191"/>
      <c r="DD65" s="192"/>
      <c r="DE65" s="192"/>
      <c r="DF65" s="192"/>
      <c r="DG65" s="192"/>
      <c r="DH65" s="192"/>
      <c r="DI65" s="192"/>
      <c r="DJ65" s="193"/>
      <c r="DK65" s="206"/>
      <c r="DL65" s="207"/>
      <c r="DM65" s="207"/>
      <c r="DN65" s="207"/>
      <c r="DO65" s="207"/>
      <c r="DP65" s="207"/>
      <c r="DQ65" s="207"/>
      <c r="DR65" s="207"/>
      <c r="DS65" s="207"/>
      <c r="DT65" s="208"/>
    </row>
    <row r="66" spans="2:129" ht="19.5" thickBot="1">
      <c r="C66" s="102"/>
      <c r="D66" s="103"/>
      <c r="E66" s="103"/>
      <c r="F66" s="359"/>
      <c r="G66" s="123"/>
      <c r="H66" s="124"/>
      <c r="I66" s="124"/>
      <c r="J66" s="125"/>
      <c r="K66" s="142"/>
      <c r="L66" s="142"/>
      <c r="M66" s="142"/>
      <c r="N66" s="143"/>
      <c r="O66" s="209"/>
      <c r="P66" s="210"/>
      <c r="Q66" s="210"/>
      <c r="R66" s="210"/>
      <c r="S66" s="210"/>
      <c r="T66" s="211"/>
      <c r="U66" s="212"/>
      <c r="V66" s="212"/>
      <c r="W66" s="212"/>
      <c r="X66" s="212"/>
      <c r="Y66" s="135"/>
      <c r="Z66" s="135"/>
      <c r="AA66" s="135"/>
      <c r="AB66" s="135"/>
      <c r="AC66" s="136">
        <f t="shared" si="2"/>
        <v>0</v>
      </c>
      <c r="AD66" s="136"/>
      <c r="AE66" s="136"/>
      <c r="AF66" s="136"/>
      <c r="AG66" s="168"/>
      <c r="AH66" s="168"/>
      <c r="AI66" s="168"/>
      <c r="AJ66" s="168"/>
      <c r="AK66" s="190"/>
      <c r="AL66" s="190"/>
      <c r="AM66" s="190"/>
      <c r="AN66" s="190"/>
      <c r="AO66" s="190"/>
      <c r="AP66" s="190"/>
      <c r="AQ66" s="194"/>
      <c r="AR66" s="195"/>
      <c r="AS66" s="195"/>
      <c r="AT66" s="195"/>
      <c r="AU66" s="195"/>
      <c r="AV66" s="195"/>
      <c r="AW66" s="195"/>
      <c r="AX66" s="196"/>
      <c r="AY66" s="137"/>
      <c r="AZ66" s="138"/>
      <c r="BA66" s="138"/>
      <c r="BB66" s="138"/>
      <c r="BC66" s="138"/>
      <c r="BD66" s="138"/>
      <c r="BE66" s="138"/>
      <c r="BF66" s="138"/>
      <c r="BG66" s="138"/>
      <c r="BH66" s="139"/>
      <c r="BO66" s="102"/>
      <c r="BP66" s="103"/>
      <c r="BQ66" s="103"/>
      <c r="BR66" s="359"/>
      <c r="BS66" s="123"/>
      <c r="BT66" s="124"/>
      <c r="BU66" s="124"/>
      <c r="BV66" s="125"/>
      <c r="BW66" s="142"/>
      <c r="BX66" s="142"/>
      <c r="BY66" s="142"/>
      <c r="BZ66" s="143"/>
      <c r="CA66" s="209"/>
      <c r="CB66" s="210"/>
      <c r="CC66" s="210"/>
      <c r="CD66" s="210"/>
      <c r="CE66" s="210"/>
      <c r="CF66" s="211"/>
      <c r="CG66" s="212"/>
      <c r="CH66" s="212"/>
      <c r="CI66" s="212"/>
      <c r="CJ66" s="212"/>
      <c r="CK66" s="135"/>
      <c r="CL66" s="135"/>
      <c r="CM66" s="135"/>
      <c r="CN66" s="135"/>
      <c r="CO66" s="136">
        <f t="shared" si="9"/>
        <v>0</v>
      </c>
      <c r="CP66" s="136"/>
      <c r="CQ66" s="136"/>
      <c r="CR66" s="136"/>
      <c r="CS66" s="168"/>
      <c r="CT66" s="168"/>
      <c r="CU66" s="168"/>
      <c r="CV66" s="168"/>
      <c r="CW66" s="190"/>
      <c r="CX66" s="190"/>
      <c r="CY66" s="190"/>
      <c r="CZ66" s="190"/>
      <c r="DA66" s="190"/>
      <c r="DB66" s="190"/>
      <c r="DC66" s="194"/>
      <c r="DD66" s="195"/>
      <c r="DE66" s="195"/>
      <c r="DF66" s="195"/>
      <c r="DG66" s="195"/>
      <c r="DH66" s="195"/>
      <c r="DI66" s="195"/>
      <c r="DJ66" s="196"/>
      <c r="DK66" s="137"/>
      <c r="DL66" s="138"/>
      <c r="DM66" s="138"/>
      <c r="DN66" s="138"/>
      <c r="DO66" s="138"/>
      <c r="DP66" s="138"/>
      <c r="DQ66" s="138"/>
      <c r="DR66" s="138"/>
      <c r="DS66" s="138"/>
      <c r="DT66" s="139"/>
    </row>
    <row r="67" spans="2:129" ht="19.5" thickBot="1">
      <c r="C67" s="104"/>
      <c r="D67" s="105"/>
      <c r="E67" s="105"/>
      <c r="F67" s="360"/>
      <c r="G67" s="126"/>
      <c r="H67" s="127"/>
      <c r="I67" s="127"/>
      <c r="J67" s="128"/>
      <c r="K67" s="112" t="s">
        <v>94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29">
        <f>SUM(AG59:AJ66)</f>
        <v>0</v>
      </c>
      <c r="AH67" s="130"/>
      <c r="AI67" s="130"/>
      <c r="AJ67" s="131"/>
      <c r="AK67" s="117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9"/>
      <c r="BO67" s="104"/>
      <c r="BP67" s="105"/>
      <c r="BQ67" s="105"/>
      <c r="BR67" s="360"/>
      <c r="BS67" s="126"/>
      <c r="BT67" s="127"/>
      <c r="BU67" s="127"/>
      <c r="BV67" s="128"/>
      <c r="BW67" s="112" t="s">
        <v>94</v>
      </c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29">
        <f>SUM(CS59:CV66)</f>
        <v>0</v>
      </c>
      <c r="CT67" s="130"/>
      <c r="CU67" s="130"/>
      <c r="CV67" s="131"/>
      <c r="CW67" s="117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9"/>
    </row>
    <row r="68" spans="2:129" ht="18" customHeight="1" thickBot="1">
      <c r="C68" s="48"/>
      <c r="D68" s="48"/>
      <c r="E68" s="48"/>
      <c r="F68" s="48"/>
      <c r="G68" s="21"/>
      <c r="H68" s="21"/>
      <c r="I68" s="21"/>
      <c r="J68" s="21"/>
      <c r="K68" s="21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AC68" s="132" t="s">
        <v>16</v>
      </c>
      <c r="AD68" s="133"/>
      <c r="AE68" s="133"/>
      <c r="AF68" s="134"/>
      <c r="AG68" s="98">
        <f>AG40+AG49+AG58+AG67</f>
        <v>0</v>
      </c>
      <c r="AH68" s="99"/>
      <c r="AI68" s="99"/>
      <c r="AJ68" s="99"/>
      <c r="AK68" s="65" t="s">
        <v>95</v>
      </c>
      <c r="AL68" s="17"/>
      <c r="AM68" s="17"/>
      <c r="AN68" s="17"/>
      <c r="AO68" s="17"/>
      <c r="AP68" s="17"/>
      <c r="AQ68" s="17"/>
      <c r="AR68" s="17"/>
      <c r="BO68" s="48"/>
      <c r="BP68" s="48"/>
      <c r="BQ68" s="48"/>
      <c r="BR68" s="48"/>
      <c r="BS68" s="21"/>
      <c r="BT68" s="21"/>
      <c r="BU68" s="21"/>
      <c r="BV68" s="21"/>
      <c r="BW68" s="21"/>
      <c r="BX68" s="21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O68" s="132" t="s">
        <v>16</v>
      </c>
      <c r="CP68" s="133"/>
      <c r="CQ68" s="133"/>
      <c r="CR68" s="134"/>
      <c r="CS68" s="98">
        <f>CS40+CS49+CS58+CS67</f>
        <v>0</v>
      </c>
      <c r="CT68" s="99"/>
      <c r="CU68" s="99"/>
      <c r="CV68" s="99"/>
      <c r="CW68" s="65" t="s">
        <v>95</v>
      </c>
      <c r="CX68" s="17"/>
      <c r="CY68" s="17"/>
      <c r="CZ68" s="17"/>
      <c r="DA68" s="17"/>
      <c r="DB68" s="17"/>
      <c r="DC68" s="17"/>
      <c r="DD68" s="17"/>
    </row>
    <row r="69" spans="2:129" ht="18" customHeight="1">
      <c r="C69" s="48"/>
      <c r="D69" s="48"/>
      <c r="E69" s="48"/>
      <c r="F69" s="48"/>
      <c r="G69" s="21"/>
      <c r="H69" s="21"/>
      <c r="I69" s="21"/>
      <c r="J69" s="21"/>
      <c r="K69" s="21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48"/>
      <c r="W69" s="48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BO69" s="48"/>
      <c r="BP69" s="48"/>
      <c r="BQ69" s="48"/>
      <c r="BR69" s="48"/>
      <c r="BS69" s="21"/>
      <c r="BT69" s="21"/>
      <c r="BU69" s="21"/>
      <c r="BV69" s="21"/>
      <c r="BW69" s="21"/>
      <c r="BX69" s="21"/>
      <c r="BY69" s="22"/>
      <c r="BZ69" s="22"/>
      <c r="CA69" s="22"/>
      <c r="CB69" s="22"/>
      <c r="CC69" s="22"/>
      <c r="CD69" s="22"/>
      <c r="CE69" s="22"/>
      <c r="CF69" s="22"/>
      <c r="CG69" s="22"/>
      <c r="CH69" s="48"/>
      <c r="CI69" s="48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</row>
    <row r="70" spans="2:129" ht="18" customHeight="1">
      <c r="C70" s="48"/>
      <c r="D70" s="48"/>
      <c r="E70" s="48"/>
      <c r="F70" s="48"/>
      <c r="G70" s="21"/>
      <c r="H70" s="21"/>
      <c r="I70" s="21"/>
      <c r="J70" s="21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48"/>
      <c r="W70" s="48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BO70" s="48"/>
      <c r="BP70" s="48"/>
      <c r="BQ70" s="48"/>
      <c r="BR70" s="48"/>
      <c r="BS70" s="21"/>
      <c r="BT70" s="21"/>
      <c r="BU70" s="21"/>
      <c r="BV70" s="21"/>
      <c r="BW70" s="21"/>
      <c r="BX70" s="21"/>
      <c r="BY70" s="22"/>
      <c r="BZ70" s="22"/>
      <c r="CA70" s="22"/>
      <c r="CB70" s="22"/>
      <c r="CC70" s="22"/>
      <c r="CD70" s="22"/>
      <c r="CE70" s="22"/>
      <c r="CF70" s="22"/>
      <c r="CG70" s="22"/>
      <c r="CH70" s="48"/>
      <c r="CI70" s="48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</row>
    <row r="71" spans="2:129" ht="18" customHeight="1">
      <c r="C71" s="48"/>
      <c r="D71" s="48"/>
      <c r="E71" s="48"/>
      <c r="F71" s="48"/>
      <c r="G71" s="21"/>
      <c r="H71" s="21"/>
      <c r="I71" s="21"/>
      <c r="J71" s="21"/>
      <c r="K71" s="21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48"/>
      <c r="W71" s="48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BO71" s="48"/>
      <c r="BP71" s="48"/>
      <c r="BQ71" s="48"/>
      <c r="BR71" s="48"/>
      <c r="BS71" s="21"/>
      <c r="BT71" s="21"/>
      <c r="BU71" s="21"/>
      <c r="BV71" s="21"/>
      <c r="BW71" s="21"/>
      <c r="BX71" s="21"/>
      <c r="BY71" s="22"/>
      <c r="BZ71" s="22"/>
      <c r="CA71" s="22"/>
      <c r="CB71" s="22"/>
      <c r="CC71" s="22"/>
      <c r="CD71" s="22"/>
      <c r="CE71" s="22"/>
      <c r="CF71" s="22"/>
      <c r="CG71" s="22"/>
      <c r="CH71" s="48"/>
      <c r="CI71" s="4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</row>
    <row r="72" spans="2:129" ht="18" customHeight="1">
      <c r="C72" s="48"/>
      <c r="D72" s="48"/>
      <c r="E72" s="48"/>
      <c r="F72" s="48"/>
      <c r="G72" s="21"/>
      <c r="H72" s="21"/>
      <c r="I72" s="21"/>
      <c r="J72" s="21"/>
      <c r="K72" s="21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48"/>
      <c r="W72" s="48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BO72" s="48"/>
      <c r="BP72" s="48"/>
      <c r="BQ72" s="48"/>
      <c r="BR72" s="48"/>
      <c r="BS72" s="21"/>
      <c r="BT72" s="21"/>
      <c r="BU72" s="21"/>
      <c r="BV72" s="21"/>
      <c r="BW72" s="21"/>
      <c r="BX72" s="21"/>
      <c r="BY72" s="22"/>
      <c r="BZ72" s="22"/>
      <c r="CA72" s="22"/>
      <c r="CB72" s="22"/>
      <c r="CC72" s="22"/>
      <c r="CD72" s="22"/>
      <c r="CE72" s="22"/>
      <c r="CF72" s="22"/>
      <c r="CG72" s="22"/>
      <c r="CH72" s="48"/>
      <c r="CI72" s="48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</row>
    <row r="73" spans="2:129" ht="18" customHeight="1">
      <c r="C73" s="48"/>
      <c r="D73" s="48"/>
      <c r="E73" s="48"/>
      <c r="F73" s="48"/>
      <c r="G73" s="21"/>
      <c r="H73" s="21"/>
      <c r="I73" s="21"/>
      <c r="J73" s="21"/>
      <c r="K73" s="21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48"/>
      <c r="W73" s="48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BO73" s="48"/>
      <c r="BP73" s="48"/>
      <c r="BQ73" s="48"/>
      <c r="BR73" s="48"/>
      <c r="BS73" s="21"/>
      <c r="BT73" s="21"/>
      <c r="BU73" s="21"/>
      <c r="BV73" s="21"/>
      <c r="BW73" s="21"/>
      <c r="BX73" s="21"/>
      <c r="BY73" s="22"/>
      <c r="BZ73" s="22"/>
      <c r="CA73" s="22"/>
      <c r="CB73" s="22"/>
      <c r="CC73" s="22"/>
      <c r="CD73" s="22"/>
      <c r="CE73" s="22"/>
      <c r="CF73" s="22"/>
      <c r="CG73" s="22"/>
      <c r="CH73" s="48"/>
      <c r="CI73" s="48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</row>
    <row r="74" spans="2:129" ht="18" customHeight="1">
      <c r="C74" s="48"/>
      <c r="D74" s="48"/>
      <c r="E74" s="48"/>
      <c r="F74" s="48"/>
      <c r="G74" s="21"/>
      <c r="H74" s="21"/>
      <c r="I74" s="21"/>
      <c r="J74" s="21"/>
      <c r="K74" s="21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48"/>
      <c r="W74" s="48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BO74" s="48"/>
      <c r="BP74" s="48"/>
      <c r="BQ74" s="48"/>
      <c r="BR74" s="48"/>
      <c r="BS74" s="21"/>
      <c r="BT74" s="21"/>
      <c r="BU74" s="21"/>
      <c r="BV74" s="21"/>
      <c r="BW74" s="21"/>
      <c r="BX74" s="21"/>
      <c r="BY74" s="22"/>
      <c r="BZ74" s="22"/>
      <c r="CA74" s="22"/>
      <c r="CB74" s="22"/>
      <c r="CC74" s="22"/>
      <c r="CD74" s="22"/>
      <c r="CE74" s="22"/>
      <c r="CF74" s="22"/>
      <c r="CG74" s="22"/>
      <c r="CH74" s="48"/>
      <c r="CI74" s="48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</row>
    <row r="75" spans="2:129" ht="18" customHeight="1">
      <c r="C75" s="48"/>
      <c r="D75" s="48"/>
      <c r="E75" s="48"/>
      <c r="F75" s="48"/>
      <c r="G75" s="21"/>
      <c r="H75" s="21"/>
      <c r="I75" s="21"/>
      <c r="J75" s="21"/>
      <c r="K75" s="21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48"/>
      <c r="W75" s="48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BO75" s="48"/>
      <c r="BP75" s="48"/>
      <c r="BQ75" s="48"/>
      <c r="BR75" s="48"/>
      <c r="BS75" s="21"/>
      <c r="BT75" s="21"/>
      <c r="BU75" s="21"/>
      <c r="BV75" s="21"/>
      <c r="BW75" s="21"/>
      <c r="BX75" s="21"/>
      <c r="BY75" s="22"/>
      <c r="BZ75" s="22"/>
      <c r="CA75" s="22"/>
      <c r="CB75" s="22"/>
      <c r="CC75" s="22"/>
      <c r="CD75" s="22"/>
      <c r="CE75" s="22"/>
      <c r="CF75" s="22"/>
      <c r="CG75" s="22"/>
      <c r="CH75" s="48"/>
      <c r="CI75" s="48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</row>
    <row r="76" spans="2:129" ht="18" customHeight="1">
      <c r="C76" s="48"/>
      <c r="D76" s="48"/>
      <c r="E76" s="48"/>
      <c r="F76" s="48"/>
      <c r="G76" s="21"/>
      <c r="H76" s="21"/>
      <c r="I76" s="21"/>
      <c r="J76" s="21"/>
      <c r="K76" s="21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48"/>
      <c r="W76" s="48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BO76" s="48"/>
      <c r="BP76" s="48"/>
      <c r="BQ76" s="48"/>
      <c r="BR76" s="48"/>
      <c r="BS76" s="21"/>
      <c r="BT76" s="21"/>
      <c r="BU76" s="21"/>
      <c r="BV76" s="21"/>
      <c r="BW76" s="21"/>
      <c r="BX76" s="21"/>
      <c r="BY76" s="22"/>
      <c r="BZ76" s="22"/>
      <c r="CA76" s="22"/>
      <c r="CB76" s="22"/>
      <c r="CC76" s="22"/>
      <c r="CD76" s="22"/>
      <c r="CE76" s="22"/>
      <c r="CF76" s="22"/>
      <c r="CG76" s="22"/>
      <c r="CH76" s="48"/>
      <c r="CI76" s="48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</row>
    <row r="77" spans="2:129" ht="18" customHeight="1">
      <c r="C77" s="48"/>
      <c r="D77" s="48"/>
      <c r="E77" s="48"/>
      <c r="F77" s="48"/>
      <c r="G77" s="21"/>
      <c r="H77" s="21"/>
      <c r="I77" s="21"/>
      <c r="J77" s="21"/>
      <c r="K77" s="21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48"/>
      <c r="W77" s="48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BO77" s="48"/>
      <c r="BP77" s="48"/>
      <c r="BQ77" s="48"/>
      <c r="BR77" s="48"/>
      <c r="BS77" s="21"/>
      <c r="BT77" s="21"/>
      <c r="BU77" s="21"/>
      <c r="BV77" s="21"/>
      <c r="BW77" s="21"/>
      <c r="BX77" s="21"/>
      <c r="BY77" s="22"/>
      <c r="BZ77" s="22"/>
      <c r="CA77" s="22"/>
      <c r="CB77" s="22"/>
      <c r="CC77" s="22"/>
      <c r="CD77" s="22"/>
      <c r="CE77" s="22"/>
      <c r="CF77" s="22"/>
      <c r="CG77" s="22"/>
      <c r="CH77" s="48"/>
      <c r="CI77" s="48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</row>
    <row r="78" spans="2:129" ht="18" customHeight="1">
      <c r="C78" s="48"/>
      <c r="D78" s="48"/>
      <c r="E78" s="48"/>
      <c r="F78" s="48"/>
      <c r="G78" s="21"/>
      <c r="H78" s="21"/>
      <c r="I78" s="21"/>
      <c r="J78" s="21"/>
      <c r="K78" s="21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48"/>
      <c r="W78" s="48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BO78" s="48"/>
      <c r="BP78" s="48"/>
      <c r="BQ78" s="48"/>
      <c r="BR78" s="48"/>
      <c r="BS78" s="21"/>
      <c r="BT78" s="21"/>
      <c r="BU78" s="21"/>
      <c r="BV78" s="21"/>
      <c r="BW78" s="21"/>
      <c r="BX78" s="21"/>
      <c r="BY78" s="22"/>
      <c r="BZ78" s="22"/>
      <c r="CA78" s="22"/>
      <c r="CB78" s="22"/>
      <c r="CC78" s="22"/>
      <c r="CD78" s="22"/>
      <c r="CE78" s="22"/>
      <c r="CF78" s="22"/>
      <c r="CG78" s="22"/>
      <c r="CH78" s="48"/>
      <c r="CI78" s="48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</row>
    <row r="79" spans="2:129" ht="18" customHeight="1">
      <c r="C79" s="48"/>
      <c r="D79" s="48"/>
      <c r="E79" s="48"/>
      <c r="F79" s="48"/>
      <c r="G79" s="21"/>
      <c r="H79" s="21"/>
      <c r="I79" s="21"/>
      <c r="J79" s="21"/>
      <c r="K79" s="21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48"/>
      <c r="W79" s="48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BO79" s="48"/>
      <c r="BP79" s="48"/>
      <c r="BQ79" s="48"/>
      <c r="BR79" s="48"/>
      <c r="BS79" s="21"/>
      <c r="BT79" s="21"/>
      <c r="BU79" s="21"/>
      <c r="BV79" s="21"/>
      <c r="BW79" s="21"/>
      <c r="BX79" s="21"/>
      <c r="BY79" s="22"/>
      <c r="BZ79" s="22"/>
      <c r="CA79" s="22"/>
      <c r="CB79" s="22"/>
      <c r="CC79" s="22"/>
      <c r="CD79" s="22"/>
      <c r="CE79" s="22"/>
      <c r="CF79" s="22"/>
      <c r="CG79" s="22"/>
      <c r="CH79" s="48"/>
      <c r="CI79" s="48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</row>
    <row r="80" spans="2:129" ht="33.950000000000003" customHeight="1">
      <c r="B80" s="157" t="s">
        <v>96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9"/>
      <c r="BM80" s="59"/>
      <c r="BN80" s="157" t="s">
        <v>97</v>
      </c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9"/>
    </row>
    <row r="81" spans="2:162">
      <c r="BM81" s="59"/>
    </row>
    <row r="82" spans="2:162">
      <c r="B82" s="14" t="s">
        <v>36</v>
      </c>
      <c r="C82" s="14" t="s">
        <v>11</v>
      </c>
      <c r="D82" s="14"/>
      <c r="E82" s="14"/>
      <c r="F82" s="14"/>
      <c r="G82" s="14"/>
      <c r="H82" s="14"/>
      <c r="I82" s="14"/>
      <c r="J82" s="14"/>
      <c r="AE82" s="14" t="s">
        <v>37</v>
      </c>
      <c r="AF82" s="14" t="s">
        <v>18</v>
      </c>
      <c r="AG82" s="14"/>
      <c r="AH82" s="14"/>
      <c r="AI82" s="14"/>
      <c r="AJ82" s="14"/>
      <c r="AK82" s="14"/>
      <c r="AL82" s="15"/>
      <c r="AX82" t="s">
        <v>102</v>
      </c>
      <c r="BA82" t="s">
        <v>103</v>
      </c>
      <c r="BE82" s="2" t="s">
        <v>123</v>
      </c>
      <c r="BM82" s="59"/>
      <c r="BN82" s="14" t="s">
        <v>36</v>
      </c>
      <c r="BO82" s="14" t="s">
        <v>11</v>
      </c>
      <c r="BP82" s="14"/>
      <c r="BQ82" s="14"/>
      <c r="BR82" s="14"/>
      <c r="BS82" s="14"/>
      <c r="BT82" s="14"/>
      <c r="BU82" s="14"/>
      <c r="BV82" s="14"/>
      <c r="CQ82" s="14" t="s">
        <v>37</v>
      </c>
      <c r="CR82" s="14" t="s">
        <v>18</v>
      </c>
      <c r="CS82" s="14"/>
      <c r="CT82" s="14"/>
      <c r="CU82" s="14"/>
      <c r="CV82" s="14"/>
      <c r="CW82" s="14"/>
      <c r="CX82" s="15"/>
      <c r="DJ82" t="s">
        <v>111</v>
      </c>
      <c r="DM82" t="s">
        <v>103</v>
      </c>
      <c r="DQ82" s="2" t="s">
        <v>123</v>
      </c>
    </row>
    <row r="83" spans="2:162">
      <c r="B83" s="68"/>
      <c r="C83" s="357" t="s">
        <v>120</v>
      </c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2"/>
      <c r="U83" s="2"/>
      <c r="V83" s="2"/>
      <c r="W83" s="2"/>
      <c r="X83" s="2"/>
      <c r="Y83" s="2"/>
      <c r="Z83" s="2"/>
      <c r="AA83" s="2"/>
      <c r="AB83" s="2"/>
      <c r="AF83" s="11">
        <v>1</v>
      </c>
      <c r="AG83" s="11" t="s">
        <v>122</v>
      </c>
      <c r="AH83" s="10"/>
      <c r="AI83" s="10"/>
      <c r="AJ83" s="10"/>
      <c r="AK83" s="10"/>
      <c r="AX83" t="s">
        <v>104</v>
      </c>
      <c r="BA83" t="s">
        <v>105</v>
      </c>
      <c r="BM83" s="59"/>
      <c r="BN83" s="68"/>
      <c r="BO83" s="357" t="s">
        <v>120</v>
      </c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2"/>
      <c r="CG83" s="2"/>
      <c r="CH83" s="2"/>
      <c r="CI83" s="2"/>
      <c r="CJ83" s="2"/>
      <c r="CK83" s="2"/>
      <c r="CL83" s="2"/>
      <c r="CM83" s="2"/>
      <c r="CN83" s="2"/>
      <c r="CR83" s="11">
        <v>1</v>
      </c>
      <c r="CS83" s="11" t="s">
        <v>122</v>
      </c>
      <c r="CT83" s="10"/>
      <c r="CU83" s="10"/>
      <c r="CV83" s="10"/>
      <c r="CW83" s="10"/>
      <c r="DJ83" t="s">
        <v>104</v>
      </c>
      <c r="DM83" t="s">
        <v>105</v>
      </c>
    </row>
    <row r="84" spans="2:162">
      <c r="B84" s="68"/>
      <c r="D84" t="s">
        <v>56</v>
      </c>
      <c r="G84" s="181">
        <f>O32</f>
        <v>0</v>
      </c>
      <c r="H84" s="181"/>
      <c r="I84" s="181"/>
      <c r="J84" s="181"/>
      <c r="K84" s="25" t="s">
        <v>63</v>
      </c>
      <c r="L84" s="2"/>
      <c r="M84" s="2" t="s">
        <v>13</v>
      </c>
      <c r="N84" s="2"/>
      <c r="O84" s="2" t="s">
        <v>33</v>
      </c>
      <c r="P84" s="2"/>
      <c r="Q84" s="2"/>
      <c r="R84" s="2"/>
      <c r="S84" s="2"/>
      <c r="T84" s="2"/>
      <c r="U84" s="2" t="s">
        <v>15</v>
      </c>
      <c r="V84" s="2"/>
      <c r="W84" s="96" t="s">
        <v>30</v>
      </c>
      <c r="X84" s="96"/>
      <c r="Y84" s="96"/>
      <c r="Z84" s="96"/>
      <c r="AA84" s="96"/>
      <c r="AB84" s="96"/>
      <c r="AG84" s="2" t="s">
        <v>0</v>
      </c>
      <c r="AH84" s="2" t="s">
        <v>41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 t="s">
        <v>32</v>
      </c>
      <c r="AX84" s="2" t="s">
        <v>72</v>
      </c>
      <c r="AY84" s="2"/>
      <c r="AZ84" s="2" t="s">
        <v>21</v>
      </c>
      <c r="BA84" s="2" t="s">
        <v>16</v>
      </c>
      <c r="BB84" s="2"/>
      <c r="BC84" s="2"/>
      <c r="BD84" s="2" t="s">
        <v>40</v>
      </c>
      <c r="BF84" s="2"/>
      <c r="BG84" s="2"/>
      <c r="BH84" s="2"/>
      <c r="BI84" s="2"/>
      <c r="BJ84" s="2"/>
      <c r="BM84" s="61"/>
      <c r="BN84" s="68"/>
      <c r="BP84" t="s">
        <v>56</v>
      </c>
      <c r="BS84" s="181">
        <f>CA32</f>
        <v>0</v>
      </c>
      <c r="BT84" s="181"/>
      <c r="BU84" s="181"/>
      <c r="BV84" s="181"/>
      <c r="BW84" s="25" t="s">
        <v>63</v>
      </c>
      <c r="BX84" s="2"/>
      <c r="BY84" s="2" t="s">
        <v>13</v>
      </c>
      <c r="BZ84" s="2"/>
      <c r="CA84" s="2" t="s">
        <v>33</v>
      </c>
      <c r="CB84" s="2"/>
      <c r="CC84" s="2"/>
      <c r="CD84" s="2"/>
      <c r="CE84" s="2"/>
      <c r="CF84" s="2"/>
      <c r="CG84" s="2" t="s">
        <v>15</v>
      </c>
      <c r="CH84" s="2"/>
      <c r="CI84" s="96" t="s">
        <v>30</v>
      </c>
      <c r="CJ84" s="96"/>
      <c r="CK84" s="96"/>
      <c r="CL84" s="96"/>
      <c r="CM84" s="96"/>
      <c r="CN84" s="96"/>
      <c r="CS84" s="2" t="s">
        <v>0</v>
      </c>
      <c r="CT84" s="2" t="s">
        <v>41</v>
      </c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 t="s">
        <v>32</v>
      </c>
      <c r="DJ84" s="2" t="s">
        <v>72</v>
      </c>
      <c r="DK84" s="2"/>
      <c r="DL84" s="2" t="s">
        <v>21</v>
      </c>
      <c r="DM84" s="2" t="s">
        <v>16</v>
      </c>
      <c r="DN84" s="2"/>
      <c r="DO84" s="2"/>
      <c r="DP84" s="2" t="s">
        <v>40</v>
      </c>
      <c r="DQ84" s="2"/>
      <c r="DR84" s="2"/>
      <c r="DS84" s="2"/>
      <c r="DT84" s="2"/>
      <c r="DU84" s="2"/>
      <c r="DV84" s="2"/>
      <c r="FC84" s="2"/>
      <c r="FD84" s="2"/>
    </row>
    <row r="85" spans="2:162">
      <c r="B85" s="68"/>
      <c r="D85" s="97">
        <f>IF(U32&gt;=1500,1500,U32)</f>
        <v>0</v>
      </c>
      <c r="E85" s="97"/>
      <c r="F85" s="97"/>
      <c r="G85" s="97"/>
      <c r="H85" s="97"/>
      <c r="I85" s="97"/>
      <c r="J85" s="97" t="s">
        <v>12</v>
      </c>
      <c r="K85" s="97"/>
      <c r="L85" s="8"/>
      <c r="M85" s="8" t="s">
        <v>13</v>
      </c>
      <c r="N85" s="8"/>
      <c r="O85" s="97">
        <f>Y32</f>
        <v>0</v>
      </c>
      <c r="P85" s="97"/>
      <c r="Q85" s="97"/>
      <c r="R85" s="97"/>
      <c r="S85" s="2" t="s">
        <v>14</v>
      </c>
      <c r="T85" s="2"/>
      <c r="U85" s="2" t="s">
        <v>15</v>
      </c>
      <c r="V85" s="2"/>
      <c r="W85" s="96">
        <f>ROUND(D85*O85,0)</f>
        <v>0</v>
      </c>
      <c r="X85" s="96"/>
      <c r="Y85" s="96"/>
      <c r="Z85" s="96"/>
      <c r="AA85" s="96"/>
      <c r="AB85" s="2" t="s">
        <v>12</v>
      </c>
      <c r="AG85" s="2"/>
      <c r="AH85" s="2" t="s">
        <v>9</v>
      </c>
      <c r="AI85" s="96">
        <v>50</v>
      </c>
      <c r="AJ85" s="96"/>
      <c r="AK85" s="96"/>
      <c r="AL85" s="2" t="s">
        <v>14</v>
      </c>
      <c r="AM85" s="2"/>
      <c r="AN85" s="2" t="s">
        <v>13</v>
      </c>
      <c r="AO85" s="2"/>
      <c r="AP85" s="185">
        <f>$T$13</f>
        <v>0</v>
      </c>
      <c r="AQ85" s="185"/>
      <c r="AR85" s="2" t="s">
        <v>10</v>
      </c>
      <c r="AS85" s="2"/>
      <c r="AU85" s="2" t="s">
        <v>13</v>
      </c>
      <c r="AV85" s="2"/>
      <c r="AW85" t="s">
        <v>32</v>
      </c>
      <c r="AX85" s="186">
        <f>SUM(AG59:AJ66)</f>
        <v>0</v>
      </c>
      <c r="AY85" s="187"/>
      <c r="AZ85" t="s">
        <v>21</v>
      </c>
      <c r="BA85" s="186">
        <f>AG49+AG67+CS49+CS67</f>
        <v>0</v>
      </c>
      <c r="BB85" s="187"/>
      <c r="BC85" s="187"/>
      <c r="BD85" s="2" t="s">
        <v>40</v>
      </c>
      <c r="BE85" s="2" t="s">
        <v>15</v>
      </c>
      <c r="BF85" s="2"/>
      <c r="BG85" s="182">
        <f>IFERROR(ROUNDDOWN(AI85*AP85*(AX85/BA85),0),0)</f>
        <v>0</v>
      </c>
      <c r="BH85" s="182"/>
      <c r="BI85" s="182"/>
      <c r="BJ85" s="182"/>
      <c r="BK85" t="s">
        <v>14</v>
      </c>
      <c r="BM85" s="61"/>
      <c r="BN85" s="68"/>
      <c r="BP85" s="97">
        <f>IF(CG32&gt;=1500,1500,CG32)</f>
        <v>0</v>
      </c>
      <c r="BQ85" s="97"/>
      <c r="BR85" s="97"/>
      <c r="BS85" s="97"/>
      <c r="BT85" s="97"/>
      <c r="BU85" s="97"/>
      <c r="BV85" s="97" t="s">
        <v>12</v>
      </c>
      <c r="BW85" s="97"/>
      <c r="BX85" s="8"/>
      <c r="BY85" s="8" t="s">
        <v>13</v>
      </c>
      <c r="BZ85" s="8"/>
      <c r="CA85" s="97">
        <f>CK32</f>
        <v>0</v>
      </c>
      <c r="CB85" s="97"/>
      <c r="CC85" s="97"/>
      <c r="CD85" s="97"/>
      <c r="CE85" s="2" t="s">
        <v>14</v>
      </c>
      <c r="CF85" s="2"/>
      <c r="CG85" s="2" t="s">
        <v>15</v>
      </c>
      <c r="CH85" s="2"/>
      <c r="CI85" s="96">
        <f>ROUND(BP85*CA85,0)</f>
        <v>0</v>
      </c>
      <c r="CJ85" s="96"/>
      <c r="CK85" s="96"/>
      <c r="CL85" s="96"/>
      <c r="CM85" s="96"/>
      <c r="CN85" s="2" t="s">
        <v>12</v>
      </c>
      <c r="CS85" s="2"/>
      <c r="CT85" s="2" t="s">
        <v>9</v>
      </c>
      <c r="CU85" s="96">
        <v>50</v>
      </c>
      <c r="CV85" s="96"/>
      <c r="CW85" s="96"/>
      <c r="CX85" s="2" t="s">
        <v>14</v>
      </c>
      <c r="CY85" s="2"/>
      <c r="CZ85" s="2" t="s">
        <v>13</v>
      </c>
      <c r="DA85" s="2"/>
      <c r="DB85" s="185">
        <f>$T$13</f>
        <v>0</v>
      </c>
      <c r="DC85" s="185"/>
      <c r="DD85" s="2" t="s">
        <v>10</v>
      </c>
      <c r="DE85" s="2"/>
      <c r="DG85" s="2" t="s">
        <v>13</v>
      </c>
      <c r="DH85" s="2"/>
      <c r="DI85" t="s">
        <v>32</v>
      </c>
      <c r="DJ85" s="186">
        <f>SUM(CS59:CV66)</f>
        <v>0</v>
      </c>
      <c r="DK85" s="187"/>
      <c r="DL85" t="s">
        <v>21</v>
      </c>
      <c r="DM85" s="186">
        <f>AG49+AG67+CS49+CS67</f>
        <v>0</v>
      </c>
      <c r="DN85" s="187"/>
      <c r="DO85" s="187"/>
      <c r="DP85" s="2" t="s">
        <v>40</v>
      </c>
      <c r="DQ85" s="2" t="s">
        <v>15</v>
      </c>
      <c r="DR85" s="2"/>
      <c r="DS85" s="182">
        <f>IFERROR(ROUNDDOWN(CU85*DB85*(DJ85/DM85),0),0)</f>
        <v>0</v>
      </c>
      <c r="DT85" s="182"/>
      <c r="DU85" s="182"/>
      <c r="DV85" s="182"/>
      <c r="DW85" t="s">
        <v>14</v>
      </c>
      <c r="FC85" s="2"/>
      <c r="FD85" s="2"/>
    </row>
    <row r="86" spans="2:162">
      <c r="B86" s="6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/>
      <c r="T86" s="2"/>
      <c r="U86" s="2"/>
      <c r="V86" s="2"/>
      <c r="W86" s="2"/>
      <c r="X86" s="2"/>
      <c r="Y86" s="2"/>
      <c r="Z86" s="2"/>
      <c r="AA86" s="2"/>
      <c r="AB86" s="2"/>
      <c r="AG86" s="2" t="s">
        <v>17</v>
      </c>
      <c r="AH86" s="2" t="s">
        <v>42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M86" s="61"/>
      <c r="BN86" s="6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2"/>
      <c r="CF86" s="2"/>
      <c r="CG86" s="2"/>
      <c r="CH86" s="2"/>
      <c r="CI86" s="2"/>
      <c r="CJ86" s="2"/>
      <c r="CK86" s="2"/>
      <c r="CL86" s="2"/>
      <c r="CM86" s="2"/>
      <c r="CN86" s="2"/>
      <c r="CS86" s="2" t="s">
        <v>17</v>
      </c>
      <c r="CT86" s="2" t="s">
        <v>42</v>
      </c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FC86" s="2"/>
      <c r="FD86" s="2"/>
    </row>
    <row r="87" spans="2:162">
      <c r="B87" s="68"/>
      <c r="D87" s="24" t="s">
        <v>56</v>
      </c>
      <c r="E87" s="24"/>
      <c r="F87" s="24"/>
      <c r="G87" s="172">
        <f>O33</f>
        <v>0</v>
      </c>
      <c r="H87" s="172"/>
      <c r="I87" s="172"/>
      <c r="J87" s="172"/>
      <c r="K87" s="28" t="s">
        <v>63</v>
      </c>
      <c r="L87" s="8"/>
      <c r="M87" s="8" t="s">
        <v>13</v>
      </c>
      <c r="N87" s="8"/>
      <c r="O87" s="8" t="s">
        <v>33</v>
      </c>
      <c r="P87" s="8"/>
      <c r="Q87" s="8"/>
      <c r="R87" s="8"/>
      <c r="S87" s="2"/>
      <c r="T87" s="2"/>
      <c r="U87" s="2" t="s">
        <v>15</v>
      </c>
      <c r="V87" s="2"/>
      <c r="W87" s="96" t="s">
        <v>31</v>
      </c>
      <c r="X87" s="96"/>
      <c r="Y87" s="96"/>
      <c r="Z87" s="96"/>
      <c r="AA87" s="96"/>
      <c r="AB87" s="96"/>
      <c r="AG87" s="2"/>
      <c r="AH87" s="2" t="s">
        <v>9</v>
      </c>
      <c r="AI87" s="96">
        <v>100</v>
      </c>
      <c r="AJ87" s="96"/>
      <c r="AK87" s="96"/>
      <c r="AL87" s="2" t="s">
        <v>14</v>
      </c>
      <c r="AM87" s="2"/>
      <c r="AN87" s="2" t="s">
        <v>13</v>
      </c>
      <c r="AO87" s="2"/>
      <c r="AP87" s="185">
        <f>$T$13</f>
        <v>0</v>
      </c>
      <c r="AQ87" s="185"/>
      <c r="AR87" s="2" t="s">
        <v>10</v>
      </c>
      <c r="AS87" s="2"/>
      <c r="AU87" s="2" t="s">
        <v>13</v>
      </c>
      <c r="AV87" s="2"/>
      <c r="AW87" t="s">
        <v>32</v>
      </c>
      <c r="AX87" s="186">
        <f>AX85</f>
        <v>0</v>
      </c>
      <c r="AY87" s="187"/>
      <c r="AZ87" t="s">
        <v>21</v>
      </c>
      <c r="BA87" s="186">
        <f>BA85</f>
        <v>0</v>
      </c>
      <c r="BB87" s="187"/>
      <c r="BC87" s="187"/>
      <c r="BD87" s="2" t="s">
        <v>40</v>
      </c>
      <c r="BE87" s="2" t="s">
        <v>15</v>
      </c>
      <c r="BF87" s="2"/>
      <c r="BG87" s="182">
        <f>IFERROR(ROUNDDOWN(AI87*AP87*(AX87/BA87),0),0)</f>
        <v>0</v>
      </c>
      <c r="BH87" s="182"/>
      <c r="BI87" s="182"/>
      <c r="BJ87" s="182"/>
      <c r="BK87" t="s">
        <v>14</v>
      </c>
      <c r="BM87" s="61"/>
      <c r="BN87" s="68"/>
      <c r="BP87" s="24" t="s">
        <v>56</v>
      </c>
      <c r="BQ87" s="24"/>
      <c r="BR87" s="24"/>
      <c r="BS87" s="172">
        <f>CA33</f>
        <v>0</v>
      </c>
      <c r="BT87" s="172"/>
      <c r="BU87" s="172"/>
      <c r="BV87" s="172"/>
      <c r="BW87" s="28" t="s">
        <v>63</v>
      </c>
      <c r="BX87" s="8"/>
      <c r="BY87" s="8" t="s">
        <v>13</v>
      </c>
      <c r="BZ87" s="8"/>
      <c r="CA87" s="8" t="s">
        <v>33</v>
      </c>
      <c r="CB87" s="8"/>
      <c r="CC87" s="8"/>
      <c r="CD87" s="8"/>
      <c r="CE87" s="2"/>
      <c r="CF87" s="2"/>
      <c r="CG87" s="2" t="s">
        <v>15</v>
      </c>
      <c r="CH87" s="2"/>
      <c r="CI87" s="96" t="s">
        <v>31</v>
      </c>
      <c r="CJ87" s="96"/>
      <c r="CK87" s="96"/>
      <c r="CL87" s="96"/>
      <c r="CM87" s="96"/>
      <c r="CN87" s="96"/>
      <c r="CS87" s="2"/>
      <c r="CT87" s="2" t="s">
        <v>9</v>
      </c>
      <c r="CU87" s="96">
        <v>100</v>
      </c>
      <c r="CV87" s="96"/>
      <c r="CW87" s="96"/>
      <c r="CX87" s="2" t="s">
        <v>14</v>
      </c>
      <c r="CY87" s="2"/>
      <c r="CZ87" s="2" t="s">
        <v>13</v>
      </c>
      <c r="DA87" s="2"/>
      <c r="DB87" s="185">
        <f>$T$13</f>
        <v>0</v>
      </c>
      <c r="DC87" s="185"/>
      <c r="DD87" s="2" t="s">
        <v>10</v>
      </c>
      <c r="DE87" s="2"/>
      <c r="DG87" s="2" t="s">
        <v>13</v>
      </c>
      <c r="DH87" s="2"/>
      <c r="DI87" t="s">
        <v>32</v>
      </c>
      <c r="DJ87" s="186">
        <f>DJ85</f>
        <v>0</v>
      </c>
      <c r="DK87" s="187"/>
      <c r="DL87" t="s">
        <v>21</v>
      </c>
      <c r="DM87" s="186">
        <f>DM85</f>
        <v>0</v>
      </c>
      <c r="DN87" s="187"/>
      <c r="DO87" s="187"/>
      <c r="DP87" s="2" t="s">
        <v>40</v>
      </c>
      <c r="DQ87" s="2" t="s">
        <v>15</v>
      </c>
      <c r="DR87" s="2"/>
      <c r="DS87" s="182">
        <f>IFERROR(ROUNDDOWN(CU87*DB87*(DJ87/DM87),0),0)</f>
        <v>0</v>
      </c>
      <c r="DT87" s="182"/>
      <c r="DU87" s="182"/>
      <c r="DV87" s="182"/>
      <c r="DW87" t="s">
        <v>14</v>
      </c>
      <c r="FC87" s="2"/>
      <c r="FD87" s="2"/>
    </row>
    <row r="88" spans="2:162">
      <c r="B88" s="68"/>
      <c r="D88" s="97">
        <f>IF(U33&gt;=1500,1500,U33)</f>
        <v>0</v>
      </c>
      <c r="E88" s="97"/>
      <c r="F88" s="97"/>
      <c r="G88" s="97"/>
      <c r="H88" s="97"/>
      <c r="I88" s="97"/>
      <c r="J88" s="97" t="s">
        <v>12</v>
      </c>
      <c r="K88" s="97"/>
      <c r="L88" s="8"/>
      <c r="M88" s="8" t="s">
        <v>13</v>
      </c>
      <c r="N88" s="8"/>
      <c r="O88" s="97">
        <f>Y33</f>
        <v>0</v>
      </c>
      <c r="P88" s="97"/>
      <c r="Q88" s="97"/>
      <c r="R88" s="97"/>
      <c r="S88" s="2" t="s">
        <v>14</v>
      </c>
      <c r="T88" s="2"/>
      <c r="U88" s="2" t="s">
        <v>15</v>
      </c>
      <c r="V88" s="2"/>
      <c r="W88" s="96">
        <f>ROUND(D88*O88,0)</f>
        <v>0</v>
      </c>
      <c r="X88" s="96"/>
      <c r="Y88" s="96"/>
      <c r="Z88" s="96"/>
      <c r="AA88" s="96"/>
      <c r="AB88" s="2" t="s">
        <v>12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1"/>
      <c r="BL88" s="1"/>
      <c r="BM88" s="61"/>
      <c r="BN88" s="68"/>
      <c r="BP88" s="97">
        <f>IF(CG33&gt;=1500,1500,CG33)</f>
        <v>0</v>
      </c>
      <c r="BQ88" s="97"/>
      <c r="BR88" s="97"/>
      <c r="BS88" s="97"/>
      <c r="BT88" s="97"/>
      <c r="BU88" s="97"/>
      <c r="BV88" s="97" t="s">
        <v>12</v>
      </c>
      <c r="BW88" s="97"/>
      <c r="BX88" s="8"/>
      <c r="BY88" s="8" t="s">
        <v>13</v>
      </c>
      <c r="BZ88" s="8"/>
      <c r="CA88" s="97">
        <f>CK33</f>
        <v>0</v>
      </c>
      <c r="CB88" s="97"/>
      <c r="CC88" s="97"/>
      <c r="CD88" s="97"/>
      <c r="CE88" s="2" t="s">
        <v>14</v>
      </c>
      <c r="CF88" s="2"/>
      <c r="CG88" s="2" t="s">
        <v>15</v>
      </c>
      <c r="CH88" s="2"/>
      <c r="CI88" s="96">
        <f>ROUND(BP88*CA88,0)</f>
        <v>0</v>
      </c>
      <c r="CJ88" s="96"/>
      <c r="CK88" s="96"/>
      <c r="CL88" s="96"/>
      <c r="CM88" s="96"/>
      <c r="CN88" s="2" t="s">
        <v>12</v>
      </c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3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1"/>
      <c r="DX88" s="1"/>
      <c r="FC88" s="2"/>
      <c r="FD88" s="2"/>
      <c r="FE88" s="1"/>
      <c r="FF88" s="1"/>
    </row>
    <row r="89" spans="2:162">
      <c r="B89" s="6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/>
      <c r="T89" s="2"/>
      <c r="U89" s="2"/>
      <c r="V89" s="2"/>
      <c r="W89" s="2"/>
      <c r="X89" s="2"/>
      <c r="Y89" s="2"/>
      <c r="Z89" s="2"/>
      <c r="AA89" s="2"/>
      <c r="AB89" s="2"/>
      <c r="AG89" s="2" t="s">
        <v>0</v>
      </c>
      <c r="AH89" s="2" t="s">
        <v>43</v>
      </c>
      <c r="AI89" s="2"/>
      <c r="AJ89" s="2"/>
      <c r="AK89" s="2"/>
      <c r="AL89" s="2"/>
      <c r="AM89" s="2"/>
      <c r="AN89" s="2"/>
      <c r="AO89" s="2"/>
      <c r="AP89" s="2"/>
      <c r="AQ89" s="2"/>
      <c r="AR89" s="96" t="s">
        <v>46</v>
      </c>
      <c r="AS89" s="96"/>
      <c r="AT89" s="96"/>
      <c r="AU89" s="96"/>
      <c r="AV89" s="96"/>
      <c r="AW89" s="96"/>
      <c r="AX89" s="96"/>
      <c r="AY89" s="96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M89" s="61"/>
      <c r="BN89" s="6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2"/>
      <c r="CF89" s="2"/>
      <c r="CG89" s="2"/>
      <c r="CH89" s="2"/>
      <c r="CI89" s="2"/>
      <c r="CJ89" s="2"/>
      <c r="CK89" s="2"/>
      <c r="CL89" s="2"/>
      <c r="CM89" s="2"/>
      <c r="CN89" s="2"/>
      <c r="CS89" s="2" t="s">
        <v>0</v>
      </c>
      <c r="CT89" s="2" t="s">
        <v>43</v>
      </c>
      <c r="CU89" s="2"/>
      <c r="CV89" s="2"/>
      <c r="CW89" s="2"/>
      <c r="CX89" s="2"/>
      <c r="CY89" s="2"/>
      <c r="CZ89" s="2"/>
      <c r="DA89" s="2"/>
      <c r="DB89" s="2"/>
      <c r="DC89" s="2"/>
      <c r="DD89" s="96" t="s">
        <v>46</v>
      </c>
      <c r="DE89" s="96"/>
      <c r="DF89" s="96"/>
      <c r="DG89" s="96"/>
      <c r="DH89" s="96"/>
      <c r="DI89" s="96"/>
      <c r="DJ89" s="96"/>
      <c r="DK89" s="96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FC89" s="2"/>
      <c r="FD89" s="2"/>
    </row>
    <row r="90" spans="2:162">
      <c r="B90" s="68"/>
      <c r="D90" s="24" t="s">
        <v>56</v>
      </c>
      <c r="E90" s="24"/>
      <c r="F90" s="24"/>
      <c r="G90" s="172">
        <f>O34</f>
        <v>0</v>
      </c>
      <c r="H90" s="172"/>
      <c r="I90" s="172"/>
      <c r="J90" s="172"/>
      <c r="K90" s="28" t="s">
        <v>63</v>
      </c>
      <c r="L90" s="8"/>
      <c r="M90" s="8" t="s">
        <v>13</v>
      </c>
      <c r="N90" s="8"/>
      <c r="O90" s="8" t="s">
        <v>33</v>
      </c>
      <c r="P90" s="8"/>
      <c r="Q90" s="8"/>
      <c r="R90" s="8"/>
      <c r="S90" s="2"/>
      <c r="T90" s="2"/>
      <c r="U90" s="2" t="s">
        <v>15</v>
      </c>
      <c r="V90" s="2"/>
      <c r="W90" s="96" t="s">
        <v>31</v>
      </c>
      <c r="X90" s="96"/>
      <c r="Y90" s="96"/>
      <c r="Z90" s="96"/>
      <c r="AA90" s="96"/>
      <c r="AB90" s="96"/>
      <c r="AG90" s="2"/>
      <c r="AH90" s="96">
        <v>7000</v>
      </c>
      <c r="AI90" s="96"/>
      <c r="AJ90" s="96"/>
      <c r="AK90" s="96"/>
      <c r="AL90" s="96"/>
      <c r="AM90" s="2" t="s">
        <v>12</v>
      </c>
      <c r="AN90" s="2" t="s">
        <v>21</v>
      </c>
      <c r="AO90" s="2" t="s">
        <v>14</v>
      </c>
      <c r="AP90" s="2"/>
      <c r="AQ90" s="2" t="s">
        <v>13</v>
      </c>
      <c r="AR90" s="2"/>
      <c r="AS90" s="2"/>
      <c r="AT90" s="182">
        <f>IF(AX85&gt;=BG85,BG85,AX85)</f>
        <v>0</v>
      </c>
      <c r="AU90" s="182"/>
      <c r="AV90" s="182"/>
      <c r="AW90" s="182"/>
      <c r="AX90" s="2" t="s">
        <v>14</v>
      </c>
      <c r="AY90" s="2"/>
      <c r="AZ90" s="2" t="s">
        <v>15</v>
      </c>
      <c r="BA90" s="2"/>
      <c r="BB90" s="96">
        <f>AH90*AT90</f>
        <v>0</v>
      </c>
      <c r="BC90" s="96"/>
      <c r="BD90" s="96"/>
      <c r="BE90" s="96"/>
      <c r="BF90" s="96"/>
      <c r="BG90" s="2" t="s">
        <v>12</v>
      </c>
      <c r="BH90" s="2"/>
      <c r="BI90" s="2"/>
      <c r="BJ90" s="2"/>
      <c r="BM90" s="61"/>
      <c r="BN90" s="68"/>
      <c r="BP90" s="24" t="s">
        <v>56</v>
      </c>
      <c r="BQ90" s="24"/>
      <c r="BR90" s="24"/>
      <c r="BS90" s="172">
        <f>CA34</f>
        <v>0</v>
      </c>
      <c r="BT90" s="172"/>
      <c r="BU90" s="172"/>
      <c r="BV90" s="172"/>
      <c r="BW90" s="28" t="s">
        <v>63</v>
      </c>
      <c r="BX90" s="8"/>
      <c r="BY90" s="8" t="s">
        <v>13</v>
      </c>
      <c r="BZ90" s="8"/>
      <c r="CA90" s="8" t="s">
        <v>33</v>
      </c>
      <c r="CB90" s="8"/>
      <c r="CC90" s="8"/>
      <c r="CD90" s="8"/>
      <c r="CE90" s="2"/>
      <c r="CF90" s="2"/>
      <c r="CG90" s="2" t="s">
        <v>15</v>
      </c>
      <c r="CH90" s="2"/>
      <c r="CI90" s="96" t="s">
        <v>31</v>
      </c>
      <c r="CJ90" s="96"/>
      <c r="CK90" s="96"/>
      <c r="CL90" s="96"/>
      <c r="CM90" s="96"/>
      <c r="CN90" s="96"/>
      <c r="CS90" s="2"/>
      <c r="CT90" s="96">
        <v>7000</v>
      </c>
      <c r="CU90" s="96"/>
      <c r="CV90" s="96"/>
      <c r="CW90" s="96"/>
      <c r="CX90" s="96"/>
      <c r="CY90" s="2" t="s">
        <v>12</v>
      </c>
      <c r="CZ90" s="2" t="s">
        <v>21</v>
      </c>
      <c r="DA90" s="2" t="s">
        <v>14</v>
      </c>
      <c r="DB90" s="2"/>
      <c r="DC90" s="2" t="s">
        <v>13</v>
      </c>
      <c r="DD90" s="2"/>
      <c r="DE90" s="2"/>
      <c r="DF90" s="182">
        <f>IF(DJ85&gt;=DS85,DS85,DJ85)</f>
        <v>0</v>
      </c>
      <c r="DG90" s="182"/>
      <c r="DH90" s="182"/>
      <c r="DI90" s="182"/>
      <c r="DJ90" s="2" t="s">
        <v>14</v>
      </c>
      <c r="DK90" s="2"/>
      <c r="DL90" s="2" t="s">
        <v>15</v>
      </c>
      <c r="DM90" s="2"/>
      <c r="DN90" s="96">
        <f>CT90*DF90</f>
        <v>0</v>
      </c>
      <c r="DO90" s="96"/>
      <c r="DP90" s="96"/>
      <c r="DQ90" s="96"/>
      <c r="DR90" s="96"/>
      <c r="DS90" s="2" t="s">
        <v>12</v>
      </c>
      <c r="DT90" s="2"/>
      <c r="DU90" s="2"/>
      <c r="DV90" s="2"/>
      <c r="FC90" s="2"/>
      <c r="FD90" s="2"/>
    </row>
    <row r="91" spans="2:162">
      <c r="B91" s="68"/>
      <c r="D91" s="97">
        <f>IF(U34&gt;=1500,1500,U34)</f>
        <v>0</v>
      </c>
      <c r="E91" s="97"/>
      <c r="F91" s="97"/>
      <c r="G91" s="97"/>
      <c r="H91" s="97"/>
      <c r="I91" s="97"/>
      <c r="J91" s="97" t="s">
        <v>12</v>
      </c>
      <c r="K91" s="97"/>
      <c r="L91" s="8"/>
      <c r="M91" s="8" t="s">
        <v>13</v>
      </c>
      <c r="N91" s="8"/>
      <c r="O91" s="97">
        <f>Y34</f>
        <v>0</v>
      </c>
      <c r="P91" s="97"/>
      <c r="Q91" s="97"/>
      <c r="R91" s="97"/>
      <c r="S91" s="2" t="s">
        <v>14</v>
      </c>
      <c r="T91" s="2"/>
      <c r="U91" s="2" t="s">
        <v>15</v>
      </c>
      <c r="V91" s="2"/>
      <c r="W91" s="96">
        <f>ROUND(D91*O91,0)</f>
        <v>0</v>
      </c>
      <c r="X91" s="96"/>
      <c r="Y91" s="96"/>
      <c r="Z91" s="96"/>
      <c r="AA91" s="96"/>
      <c r="AB91" s="2" t="s">
        <v>12</v>
      </c>
      <c r="AG91" s="2" t="s">
        <v>17</v>
      </c>
      <c r="AH91" s="2" t="s">
        <v>44</v>
      </c>
      <c r="AI91" s="2"/>
      <c r="AJ91" s="2"/>
      <c r="AK91" s="2"/>
      <c r="AL91" s="2"/>
      <c r="AM91" s="2"/>
      <c r="AN91" s="2"/>
      <c r="AO91" s="2"/>
      <c r="AP91" s="2"/>
      <c r="AQ91" s="2"/>
      <c r="AR91" s="96" t="s">
        <v>46</v>
      </c>
      <c r="AS91" s="96"/>
      <c r="AT91" s="96"/>
      <c r="AU91" s="96"/>
      <c r="AV91" s="96"/>
      <c r="AW91" s="96"/>
      <c r="AX91" s="96"/>
      <c r="AY91" s="96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M91" s="61"/>
      <c r="BN91" s="68"/>
      <c r="BP91" s="97">
        <f>IF(CG34&gt;=1500,1500,CG34)</f>
        <v>0</v>
      </c>
      <c r="BQ91" s="97"/>
      <c r="BR91" s="97"/>
      <c r="BS91" s="97"/>
      <c r="BT91" s="97"/>
      <c r="BU91" s="97"/>
      <c r="BV91" s="97" t="s">
        <v>12</v>
      </c>
      <c r="BW91" s="97"/>
      <c r="BX91" s="8"/>
      <c r="BY91" s="8" t="s">
        <v>13</v>
      </c>
      <c r="BZ91" s="8"/>
      <c r="CA91" s="97">
        <f>CK34</f>
        <v>0</v>
      </c>
      <c r="CB91" s="97"/>
      <c r="CC91" s="97"/>
      <c r="CD91" s="97"/>
      <c r="CE91" s="2" t="s">
        <v>14</v>
      </c>
      <c r="CF91" s="2"/>
      <c r="CG91" s="2" t="s">
        <v>15</v>
      </c>
      <c r="CH91" s="2"/>
      <c r="CI91" s="96">
        <f>ROUND(BP91*CA91,0)</f>
        <v>0</v>
      </c>
      <c r="CJ91" s="96"/>
      <c r="CK91" s="96"/>
      <c r="CL91" s="96"/>
      <c r="CM91" s="96"/>
      <c r="CN91" s="2" t="s">
        <v>12</v>
      </c>
      <c r="CS91" s="2" t="s">
        <v>17</v>
      </c>
      <c r="CT91" s="2" t="s">
        <v>44</v>
      </c>
      <c r="CU91" s="2"/>
      <c r="CV91" s="2"/>
      <c r="CW91" s="2"/>
      <c r="CX91" s="2"/>
      <c r="CY91" s="2"/>
      <c r="CZ91" s="2"/>
      <c r="DA91" s="2"/>
      <c r="DB91" s="2"/>
      <c r="DC91" s="2"/>
      <c r="DD91" s="96" t="s">
        <v>46</v>
      </c>
      <c r="DE91" s="96"/>
      <c r="DF91" s="96"/>
      <c r="DG91" s="96"/>
      <c r="DH91" s="96"/>
      <c r="DI91" s="96"/>
      <c r="DJ91" s="96"/>
      <c r="DK91" s="96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FC91" s="2"/>
      <c r="FD91" s="2"/>
    </row>
    <row r="92" spans="2:162">
      <c r="B92" s="6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/>
      <c r="T92" s="2"/>
      <c r="U92" s="2"/>
      <c r="V92" s="2"/>
      <c r="W92" s="2"/>
      <c r="X92" s="2"/>
      <c r="Y92" s="2"/>
      <c r="Z92" s="2"/>
      <c r="AA92" s="2"/>
      <c r="AB92" s="2"/>
      <c r="AG92" s="2"/>
      <c r="AH92" s="96">
        <v>5000</v>
      </c>
      <c r="AI92" s="96"/>
      <c r="AJ92" s="96"/>
      <c r="AK92" s="96"/>
      <c r="AL92" s="96"/>
      <c r="AM92" s="2" t="s">
        <v>12</v>
      </c>
      <c r="AN92" s="2" t="s">
        <v>21</v>
      </c>
      <c r="AO92" s="2" t="s">
        <v>14</v>
      </c>
      <c r="AP92" s="2"/>
      <c r="AQ92" s="2" t="s">
        <v>13</v>
      </c>
      <c r="AR92" s="2"/>
      <c r="AS92" s="2"/>
      <c r="AT92" s="182">
        <f>IF(AX85&gt;BG85,IF(AX87&gt;=BG87,BG87-BG85,AX85-BG85),0)</f>
        <v>0</v>
      </c>
      <c r="AU92" s="182"/>
      <c r="AV92" s="182"/>
      <c r="AW92" s="182"/>
      <c r="AX92" s="2" t="s">
        <v>14</v>
      </c>
      <c r="AY92" s="2"/>
      <c r="AZ92" s="2" t="s">
        <v>15</v>
      </c>
      <c r="BA92" s="2"/>
      <c r="BB92" s="96">
        <f>AH92*AT92</f>
        <v>0</v>
      </c>
      <c r="BC92" s="96"/>
      <c r="BD92" s="96"/>
      <c r="BE92" s="96"/>
      <c r="BF92" s="96"/>
      <c r="BG92" s="2" t="s">
        <v>12</v>
      </c>
      <c r="BM92" s="61"/>
      <c r="BN92" s="6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2"/>
      <c r="CF92" s="2"/>
      <c r="CG92" s="2"/>
      <c r="CH92" s="2"/>
      <c r="CI92" s="2"/>
      <c r="CJ92" s="2"/>
      <c r="CK92" s="2"/>
      <c r="CL92" s="2"/>
      <c r="CM92" s="2"/>
      <c r="CN92" s="2"/>
      <c r="CS92" s="2"/>
      <c r="CT92" s="96">
        <v>5000</v>
      </c>
      <c r="CU92" s="96"/>
      <c r="CV92" s="96"/>
      <c r="CW92" s="96"/>
      <c r="CX92" s="96"/>
      <c r="CY92" s="2" t="s">
        <v>12</v>
      </c>
      <c r="CZ92" s="2" t="s">
        <v>21</v>
      </c>
      <c r="DA92" s="2" t="s">
        <v>14</v>
      </c>
      <c r="DB92" s="2"/>
      <c r="DC92" s="2" t="s">
        <v>13</v>
      </c>
      <c r="DD92" s="2"/>
      <c r="DE92" s="2"/>
      <c r="DF92" s="182">
        <f>IF(DJ85&gt;DS85,IF(DJ87&gt;=DS87,DS87-DS85,DJ85-DS85),0)</f>
        <v>0</v>
      </c>
      <c r="DG92" s="182"/>
      <c r="DH92" s="182"/>
      <c r="DI92" s="182"/>
      <c r="DJ92" s="2" t="s">
        <v>14</v>
      </c>
      <c r="DK92" s="2"/>
      <c r="DL92" s="2" t="s">
        <v>15</v>
      </c>
      <c r="DM92" s="2"/>
      <c r="DN92" s="96">
        <f>CT92*DF92</f>
        <v>0</v>
      </c>
      <c r="DO92" s="96"/>
      <c r="DP92" s="96"/>
      <c r="DQ92" s="96"/>
      <c r="DR92" s="96"/>
      <c r="DS92" s="2" t="s">
        <v>12</v>
      </c>
      <c r="FC92" s="2"/>
      <c r="FD92" s="2"/>
    </row>
    <row r="93" spans="2:162">
      <c r="B93" s="68"/>
      <c r="D93" s="24" t="s">
        <v>56</v>
      </c>
      <c r="E93" s="24"/>
      <c r="F93" s="24"/>
      <c r="G93" s="172">
        <f>O35</f>
        <v>0</v>
      </c>
      <c r="H93" s="172"/>
      <c r="I93" s="172"/>
      <c r="J93" s="172"/>
      <c r="K93" s="28" t="s">
        <v>63</v>
      </c>
      <c r="L93" s="8"/>
      <c r="M93" s="8" t="s">
        <v>13</v>
      </c>
      <c r="N93" s="8"/>
      <c r="O93" s="8" t="s">
        <v>33</v>
      </c>
      <c r="P93" s="8"/>
      <c r="Q93" s="8"/>
      <c r="R93" s="8"/>
      <c r="S93" s="2"/>
      <c r="T93" s="2"/>
      <c r="U93" s="2" t="s">
        <v>15</v>
      </c>
      <c r="V93" s="2"/>
      <c r="W93" s="96" t="s">
        <v>31</v>
      </c>
      <c r="X93" s="96"/>
      <c r="Y93" s="96"/>
      <c r="Z93" s="96"/>
      <c r="AA93" s="96"/>
      <c r="AB93" s="96"/>
      <c r="AG93" s="2" t="s">
        <v>19</v>
      </c>
      <c r="AH93" s="2" t="s">
        <v>45</v>
      </c>
      <c r="AI93" s="2"/>
      <c r="AJ93" s="2"/>
      <c r="AK93" s="2"/>
      <c r="AL93" s="2"/>
      <c r="AM93" s="2"/>
      <c r="AN93" s="2"/>
      <c r="AO93" s="2"/>
      <c r="AP93" s="2"/>
      <c r="AQ93" s="2"/>
      <c r="AR93" s="96" t="s">
        <v>46</v>
      </c>
      <c r="AS93" s="96"/>
      <c r="AT93" s="96"/>
      <c r="AU93" s="96"/>
      <c r="AV93" s="96"/>
      <c r="AW93" s="96"/>
      <c r="AX93" s="96"/>
      <c r="AY93" s="96"/>
      <c r="AZ93" s="2"/>
      <c r="BA93" s="2"/>
      <c r="BB93" s="2"/>
      <c r="BC93" s="2"/>
      <c r="BD93" s="2"/>
      <c r="BE93" s="2"/>
      <c r="BF93" s="2"/>
      <c r="BG93" s="2"/>
      <c r="BM93" s="61"/>
      <c r="BN93" s="68"/>
      <c r="BP93" s="24" t="s">
        <v>56</v>
      </c>
      <c r="BQ93" s="24"/>
      <c r="BR93" s="24"/>
      <c r="BS93" s="172">
        <f>CA35</f>
        <v>0</v>
      </c>
      <c r="BT93" s="172"/>
      <c r="BU93" s="172"/>
      <c r="BV93" s="172"/>
      <c r="BW93" s="28" t="s">
        <v>63</v>
      </c>
      <c r="BX93" s="8"/>
      <c r="BY93" s="8" t="s">
        <v>13</v>
      </c>
      <c r="BZ93" s="8"/>
      <c r="CA93" s="8" t="s">
        <v>33</v>
      </c>
      <c r="CB93" s="8"/>
      <c r="CC93" s="8"/>
      <c r="CD93" s="8"/>
      <c r="CE93" s="2"/>
      <c r="CF93" s="2"/>
      <c r="CG93" s="2" t="s">
        <v>15</v>
      </c>
      <c r="CH93" s="2"/>
      <c r="CI93" s="96" t="s">
        <v>31</v>
      </c>
      <c r="CJ93" s="96"/>
      <c r="CK93" s="96"/>
      <c r="CL93" s="96"/>
      <c r="CM93" s="96"/>
      <c r="CN93" s="96"/>
      <c r="CS93" s="2" t="s">
        <v>19</v>
      </c>
      <c r="CT93" s="2" t="s">
        <v>45</v>
      </c>
      <c r="CU93" s="2"/>
      <c r="CV93" s="2"/>
      <c r="CW93" s="2"/>
      <c r="CX93" s="2"/>
      <c r="CY93" s="2"/>
      <c r="CZ93" s="2"/>
      <c r="DA93" s="2"/>
      <c r="DB93" s="2"/>
      <c r="DC93" s="2"/>
      <c r="DD93" s="96" t="s">
        <v>46</v>
      </c>
      <c r="DE93" s="96"/>
      <c r="DF93" s="96"/>
      <c r="DG93" s="96"/>
      <c r="DH93" s="96"/>
      <c r="DI93" s="96"/>
      <c r="DJ93" s="96"/>
      <c r="DK93" s="96"/>
      <c r="DL93" s="2"/>
      <c r="DM93" s="2"/>
      <c r="DN93" s="2"/>
      <c r="DO93" s="2"/>
      <c r="DP93" s="2"/>
      <c r="DQ93" s="2"/>
      <c r="DR93" s="2"/>
      <c r="DS93" s="2"/>
      <c r="FC93" s="2"/>
      <c r="FD93" s="2"/>
    </row>
    <row r="94" spans="2:162">
      <c r="B94" s="68"/>
      <c r="D94" s="97">
        <f>IF(U35&gt;=1500,1500,U35)</f>
        <v>0</v>
      </c>
      <c r="E94" s="97"/>
      <c r="F94" s="97"/>
      <c r="G94" s="97"/>
      <c r="H94" s="97"/>
      <c r="I94" s="97"/>
      <c r="J94" s="97" t="s">
        <v>12</v>
      </c>
      <c r="K94" s="97"/>
      <c r="L94" s="8"/>
      <c r="M94" s="8" t="s">
        <v>13</v>
      </c>
      <c r="N94" s="8"/>
      <c r="O94" s="97">
        <f>Y35</f>
        <v>0</v>
      </c>
      <c r="P94" s="97"/>
      <c r="Q94" s="97"/>
      <c r="R94" s="97"/>
      <c r="S94" s="2" t="s">
        <v>14</v>
      </c>
      <c r="T94" s="2"/>
      <c r="U94" s="2" t="s">
        <v>15</v>
      </c>
      <c r="V94" s="2"/>
      <c r="W94" s="96">
        <f>ROUND(D94*O94,0)</f>
        <v>0</v>
      </c>
      <c r="X94" s="96"/>
      <c r="Y94" s="96"/>
      <c r="Z94" s="96"/>
      <c r="AA94" s="96"/>
      <c r="AB94" s="2" t="s">
        <v>12</v>
      </c>
      <c r="AH94" s="96">
        <v>3000</v>
      </c>
      <c r="AI94" s="96"/>
      <c r="AJ94" s="96"/>
      <c r="AK94" s="96"/>
      <c r="AL94" s="96"/>
      <c r="AM94" s="2" t="s">
        <v>12</v>
      </c>
      <c r="AN94" s="2" t="s">
        <v>21</v>
      </c>
      <c r="AO94" s="2" t="s">
        <v>14</v>
      </c>
      <c r="AP94" s="2"/>
      <c r="AQ94" s="2" t="s">
        <v>13</v>
      </c>
      <c r="AR94" s="2"/>
      <c r="AS94" s="2"/>
      <c r="AT94" s="182">
        <f>IF(AX87&gt;=BG87,AX87-BG87,0)</f>
        <v>0</v>
      </c>
      <c r="AU94" s="182"/>
      <c r="AV94" s="182"/>
      <c r="AW94" s="182"/>
      <c r="AX94" s="2" t="s">
        <v>14</v>
      </c>
      <c r="AY94" s="2"/>
      <c r="AZ94" s="2" t="s">
        <v>15</v>
      </c>
      <c r="BA94" s="2"/>
      <c r="BB94" s="96">
        <f>AH94*AT94</f>
        <v>0</v>
      </c>
      <c r="BC94" s="96"/>
      <c r="BD94" s="96"/>
      <c r="BE94" s="96"/>
      <c r="BF94" s="96"/>
      <c r="BG94" s="2" t="s">
        <v>12</v>
      </c>
      <c r="BM94" s="61"/>
      <c r="BN94" s="68"/>
      <c r="BP94" s="97">
        <f>IF(CG35&gt;=1500,1500,CG35)</f>
        <v>0</v>
      </c>
      <c r="BQ94" s="97"/>
      <c r="BR94" s="97"/>
      <c r="BS94" s="97"/>
      <c r="BT94" s="97"/>
      <c r="BU94" s="97"/>
      <c r="BV94" s="97" t="s">
        <v>12</v>
      </c>
      <c r="BW94" s="97"/>
      <c r="BX94" s="8"/>
      <c r="BY94" s="8" t="s">
        <v>13</v>
      </c>
      <c r="BZ94" s="8"/>
      <c r="CA94" s="97">
        <f>CK35</f>
        <v>0</v>
      </c>
      <c r="CB94" s="97"/>
      <c r="CC94" s="97"/>
      <c r="CD94" s="97"/>
      <c r="CE94" s="2" t="s">
        <v>14</v>
      </c>
      <c r="CF94" s="2"/>
      <c r="CG94" s="2" t="s">
        <v>15</v>
      </c>
      <c r="CH94" s="2"/>
      <c r="CI94" s="96">
        <f>ROUND(BP94*CA94,0)</f>
        <v>0</v>
      </c>
      <c r="CJ94" s="96"/>
      <c r="CK94" s="96"/>
      <c r="CL94" s="96"/>
      <c r="CM94" s="96"/>
      <c r="CN94" s="2" t="s">
        <v>12</v>
      </c>
      <c r="CT94" s="96">
        <v>3000</v>
      </c>
      <c r="CU94" s="96"/>
      <c r="CV94" s="96"/>
      <c r="CW94" s="96"/>
      <c r="CX94" s="96"/>
      <c r="CY94" s="2" t="s">
        <v>12</v>
      </c>
      <c r="CZ94" s="2" t="s">
        <v>21</v>
      </c>
      <c r="DA94" s="2" t="s">
        <v>14</v>
      </c>
      <c r="DB94" s="2"/>
      <c r="DC94" s="2" t="s">
        <v>13</v>
      </c>
      <c r="DD94" s="2"/>
      <c r="DE94" s="2"/>
      <c r="DF94" s="182">
        <f>IF(DJ87&gt;=DS87,DJ87-DS87,0)</f>
        <v>0</v>
      </c>
      <c r="DG94" s="182"/>
      <c r="DH94" s="182"/>
      <c r="DI94" s="182"/>
      <c r="DJ94" s="2" t="s">
        <v>14</v>
      </c>
      <c r="DK94" s="2"/>
      <c r="DL94" s="2" t="s">
        <v>15</v>
      </c>
      <c r="DM94" s="2"/>
      <c r="DN94" s="96">
        <f>CT94*DF94</f>
        <v>0</v>
      </c>
      <c r="DO94" s="96"/>
      <c r="DP94" s="96"/>
      <c r="DQ94" s="96"/>
      <c r="DR94" s="96"/>
      <c r="DS94" s="2" t="s">
        <v>12</v>
      </c>
      <c r="FC94" s="2"/>
      <c r="FD94" s="2"/>
    </row>
    <row r="95" spans="2:162">
      <c r="B95" s="6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BM95" s="61"/>
      <c r="BN95" s="68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FC95" s="2"/>
      <c r="FD95" s="2"/>
    </row>
    <row r="96" spans="2:162" ht="19.5" thickBot="1">
      <c r="B96" s="68"/>
      <c r="D96" s="24" t="s">
        <v>56</v>
      </c>
      <c r="E96" s="24"/>
      <c r="F96" s="24"/>
      <c r="G96" s="172">
        <f>O36</f>
        <v>0</v>
      </c>
      <c r="H96" s="172"/>
      <c r="I96" s="172"/>
      <c r="J96" s="172"/>
      <c r="K96" s="28" t="s">
        <v>63</v>
      </c>
      <c r="L96" s="8"/>
      <c r="M96" s="8" t="s">
        <v>13</v>
      </c>
      <c r="N96" s="8"/>
      <c r="O96" s="8" t="s">
        <v>33</v>
      </c>
      <c r="P96" s="8"/>
      <c r="Q96" s="8"/>
      <c r="R96" s="8"/>
      <c r="S96" s="2"/>
      <c r="T96" s="2"/>
      <c r="U96" s="2" t="s">
        <v>15</v>
      </c>
      <c r="V96" s="2"/>
      <c r="W96" s="96" t="s">
        <v>31</v>
      </c>
      <c r="X96" s="96"/>
      <c r="Y96" s="96"/>
      <c r="Z96" s="96"/>
      <c r="AA96" s="96"/>
      <c r="AB96" s="96"/>
      <c r="AG96" s="6" t="s">
        <v>25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83">
        <f>BB90+BB92+BB940</f>
        <v>0</v>
      </c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32" t="s">
        <v>12</v>
      </c>
      <c r="BH96" s="29"/>
      <c r="BM96" s="61"/>
      <c r="BN96" s="68"/>
      <c r="BP96" s="24" t="s">
        <v>56</v>
      </c>
      <c r="BQ96" s="24"/>
      <c r="BR96" s="24"/>
      <c r="BS96" s="172">
        <f>CA36</f>
        <v>0</v>
      </c>
      <c r="BT96" s="172"/>
      <c r="BU96" s="172"/>
      <c r="BV96" s="172"/>
      <c r="BW96" s="28" t="s">
        <v>63</v>
      </c>
      <c r="BX96" s="8"/>
      <c r="BY96" s="8" t="s">
        <v>13</v>
      </c>
      <c r="BZ96" s="8"/>
      <c r="CA96" s="8" t="s">
        <v>33</v>
      </c>
      <c r="CB96" s="8"/>
      <c r="CC96" s="8"/>
      <c r="CD96" s="8"/>
      <c r="CE96" s="2"/>
      <c r="CF96" s="2"/>
      <c r="CG96" s="2" t="s">
        <v>15</v>
      </c>
      <c r="CH96" s="2"/>
      <c r="CI96" s="96" t="s">
        <v>31</v>
      </c>
      <c r="CJ96" s="96"/>
      <c r="CK96" s="96"/>
      <c r="CL96" s="96"/>
      <c r="CM96" s="96"/>
      <c r="CN96" s="96"/>
      <c r="CS96" s="6" t="s">
        <v>25</v>
      </c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183">
        <f>IFERROR(DN90+DN92+DN94,0)</f>
        <v>0</v>
      </c>
      <c r="DG96" s="183"/>
      <c r="DH96" s="183"/>
      <c r="DI96" s="183"/>
      <c r="DJ96" s="183"/>
      <c r="DK96" s="183"/>
      <c r="DL96" s="183"/>
      <c r="DM96" s="183"/>
      <c r="DN96" s="183"/>
      <c r="DO96" s="183"/>
      <c r="DP96" s="183"/>
      <c r="DQ96" s="183"/>
      <c r="DR96" s="183"/>
      <c r="DS96" s="32" t="s">
        <v>12</v>
      </c>
      <c r="DT96" s="29"/>
      <c r="FC96" s="2"/>
      <c r="FD96" s="2"/>
    </row>
    <row r="97" spans="2:160">
      <c r="B97" s="68"/>
      <c r="D97" s="97">
        <f>IF(U36&gt;=1500,1500,U36)</f>
        <v>0</v>
      </c>
      <c r="E97" s="97"/>
      <c r="F97" s="97"/>
      <c r="G97" s="97"/>
      <c r="H97" s="97"/>
      <c r="I97" s="97"/>
      <c r="J97" s="97" t="s">
        <v>12</v>
      </c>
      <c r="K97" s="97"/>
      <c r="L97" s="8"/>
      <c r="M97" s="8" t="s">
        <v>13</v>
      </c>
      <c r="N97" s="8"/>
      <c r="O97" s="97">
        <f>Y36</f>
        <v>0</v>
      </c>
      <c r="P97" s="97"/>
      <c r="Q97" s="97"/>
      <c r="R97" s="97"/>
      <c r="S97" s="2" t="s">
        <v>14</v>
      </c>
      <c r="T97" s="2"/>
      <c r="U97" s="2" t="s">
        <v>15</v>
      </c>
      <c r="V97" s="2"/>
      <c r="W97" s="96">
        <f>ROUND(D97*O97,0)</f>
        <v>0</v>
      </c>
      <c r="X97" s="96"/>
      <c r="Y97" s="96"/>
      <c r="Z97" s="96"/>
      <c r="AA97" s="96"/>
      <c r="AB97" s="2" t="s">
        <v>12</v>
      </c>
      <c r="AG97" s="3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1"/>
      <c r="BH97" s="52"/>
      <c r="BM97" s="61"/>
      <c r="BN97" s="68"/>
      <c r="BP97" s="97">
        <f>IF(CG36&gt;=1500,1500,CG36)</f>
        <v>0</v>
      </c>
      <c r="BQ97" s="97"/>
      <c r="BR97" s="97"/>
      <c r="BS97" s="97"/>
      <c r="BT97" s="97"/>
      <c r="BU97" s="97"/>
      <c r="BV97" s="97" t="s">
        <v>12</v>
      </c>
      <c r="BW97" s="97"/>
      <c r="BX97" s="8"/>
      <c r="BY97" s="8" t="s">
        <v>13</v>
      </c>
      <c r="BZ97" s="8"/>
      <c r="CA97" s="97">
        <f>CK36</f>
        <v>0</v>
      </c>
      <c r="CB97" s="97"/>
      <c r="CC97" s="97"/>
      <c r="CD97" s="97"/>
      <c r="CE97" s="2" t="s">
        <v>14</v>
      </c>
      <c r="CF97" s="2"/>
      <c r="CG97" s="2" t="s">
        <v>15</v>
      </c>
      <c r="CH97" s="2"/>
      <c r="CI97" s="96">
        <f>ROUND(BP97*CA97,0)</f>
        <v>0</v>
      </c>
      <c r="CJ97" s="96"/>
      <c r="CK97" s="96"/>
      <c r="CL97" s="96"/>
      <c r="CM97" s="96"/>
      <c r="CN97" s="2" t="s">
        <v>12</v>
      </c>
      <c r="CS97" s="3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1"/>
      <c r="DT97" s="52"/>
      <c r="FC97" s="2"/>
      <c r="FD97" s="2"/>
    </row>
    <row r="98" spans="2:160">
      <c r="B98" s="68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AG98" s="3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1"/>
      <c r="BH98" s="52"/>
      <c r="BM98" s="59"/>
      <c r="BN98" s="68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S98" s="3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1"/>
      <c r="DT98" s="52"/>
      <c r="FC98" s="2"/>
    </row>
    <row r="99" spans="2:160">
      <c r="B99" s="68"/>
      <c r="D99" s="24" t="s">
        <v>56</v>
      </c>
      <c r="E99" s="24"/>
      <c r="F99" s="24"/>
      <c r="G99" s="172">
        <f>O37</f>
        <v>0</v>
      </c>
      <c r="H99" s="172"/>
      <c r="I99" s="172"/>
      <c r="J99" s="172"/>
      <c r="K99" s="28" t="s">
        <v>63</v>
      </c>
      <c r="L99" s="8"/>
      <c r="M99" s="8" t="s">
        <v>13</v>
      </c>
      <c r="N99" s="8"/>
      <c r="O99" s="8" t="s">
        <v>33</v>
      </c>
      <c r="P99" s="8"/>
      <c r="Q99" s="8"/>
      <c r="R99" s="8"/>
      <c r="S99" s="2"/>
      <c r="T99" s="2"/>
      <c r="U99" s="2" t="s">
        <v>15</v>
      </c>
      <c r="V99" s="2"/>
      <c r="W99" s="96" t="s">
        <v>31</v>
      </c>
      <c r="X99" s="96"/>
      <c r="Y99" s="96"/>
      <c r="Z99" s="96"/>
      <c r="AA99" s="96"/>
      <c r="AB99" s="96"/>
      <c r="AF99" s="357" t="s">
        <v>86</v>
      </c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2"/>
      <c r="AZ99" s="2"/>
      <c r="BA99" s="2"/>
      <c r="BB99" s="2"/>
      <c r="BC99" s="2"/>
      <c r="BD99" s="2"/>
      <c r="BE99" s="2"/>
      <c r="BF99" s="2"/>
      <c r="BG99" s="51"/>
      <c r="BH99" s="52"/>
      <c r="BM99" s="59"/>
      <c r="BN99" s="68"/>
      <c r="BP99" s="24" t="s">
        <v>56</v>
      </c>
      <c r="BQ99" s="24"/>
      <c r="BR99" s="24"/>
      <c r="BS99" s="172">
        <f>CA37</f>
        <v>0</v>
      </c>
      <c r="BT99" s="172"/>
      <c r="BU99" s="172"/>
      <c r="BV99" s="172"/>
      <c r="BW99" s="28" t="s">
        <v>63</v>
      </c>
      <c r="BX99" s="8"/>
      <c r="BY99" s="8" t="s">
        <v>13</v>
      </c>
      <c r="BZ99" s="8"/>
      <c r="CA99" s="8" t="s">
        <v>33</v>
      </c>
      <c r="CB99" s="8"/>
      <c r="CC99" s="8"/>
      <c r="CD99" s="8"/>
      <c r="CE99" s="2"/>
      <c r="CF99" s="2"/>
      <c r="CG99" s="2" t="s">
        <v>15</v>
      </c>
      <c r="CH99" s="2"/>
      <c r="CI99" s="96" t="s">
        <v>31</v>
      </c>
      <c r="CJ99" s="96"/>
      <c r="CK99" s="96"/>
      <c r="CL99" s="96"/>
      <c r="CM99" s="96"/>
      <c r="CN99" s="96"/>
      <c r="CR99" s="357" t="s">
        <v>86</v>
      </c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  <c r="DF99" s="357"/>
      <c r="DG99" s="357"/>
      <c r="DH99" s="357"/>
      <c r="DI99" s="357"/>
      <c r="DJ99" s="357"/>
      <c r="DK99" s="2"/>
      <c r="DL99" s="2"/>
      <c r="DM99" s="2"/>
      <c r="DN99" s="2"/>
      <c r="DO99" s="2"/>
      <c r="DP99" s="2"/>
      <c r="DQ99" s="2"/>
      <c r="DR99" s="2"/>
      <c r="DS99" s="51"/>
      <c r="DT99" s="52"/>
    </row>
    <row r="100" spans="2:160">
      <c r="B100" s="68"/>
      <c r="D100" s="97">
        <f>IF(U37&gt;=1500,1500,U37)</f>
        <v>0</v>
      </c>
      <c r="E100" s="97"/>
      <c r="F100" s="97"/>
      <c r="G100" s="97"/>
      <c r="H100" s="97"/>
      <c r="I100" s="97"/>
      <c r="J100" s="97" t="s">
        <v>12</v>
      </c>
      <c r="K100" s="97"/>
      <c r="L100" s="8"/>
      <c r="M100" s="8" t="s">
        <v>13</v>
      </c>
      <c r="N100" s="8"/>
      <c r="O100" s="97">
        <f>Y37</f>
        <v>0</v>
      </c>
      <c r="P100" s="97"/>
      <c r="Q100" s="97"/>
      <c r="R100" s="97"/>
      <c r="S100" s="2" t="s">
        <v>14</v>
      </c>
      <c r="T100" s="2"/>
      <c r="U100" s="2" t="s">
        <v>15</v>
      </c>
      <c r="V100" s="2"/>
      <c r="W100" s="96">
        <f>ROUND(D100*O100,0)</f>
        <v>0</v>
      </c>
      <c r="X100" s="96"/>
      <c r="Y100" s="96"/>
      <c r="Z100" s="96"/>
      <c r="AA100" s="96"/>
      <c r="AB100" s="2" t="s">
        <v>12</v>
      </c>
      <c r="AH100" t="s">
        <v>56</v>
      </c>
      <c r="AK100" s="181">
        <f>O50</f>
        <v>0</v>
      </c>
      <c r="AL100" s="181"/>
      <c r="AM100" s="181"/>
      <c r="AN100" s="181"/>
      <c r="AO100" s="25" t="s">
        <v>63</v>
      </c>
      <c r="AP100" s="2"/>
      <c r="AQ100" s="2" t="s">
        <v>13</v>
      </c>
      <c r="AR100" s="2"/>
      <c r="AS100" s="2" t="s">
        <v>33</v>
      </c>
      <c r="AT100" s="2"/>
      <c r="AU100" s="2"/>
      <c r="AV100" s="2"/>
      <c r="AW100" s="2"/>
      <c r="AX100" s="2"/>
      <c r="AY100" s="2" t="s">
        <v>15</v>
      </c>
      <c r="AZ100" s="2"/>
      <c r="BA100" s="96" t="s">
        <v>30</v>
      </c>
      <c r="BB100" s="96"/>
      <c r="BC100" s="96"/>
      <c r="BD100" s="96"/>
      <c r="BE100" s="96"/>
      <c r="BF100" s="96"/>
      <c r="BG100" s="51"/>
      <c r="BH100" s="52"/>
      <c r="BM100" s="59"/>
      <c r="BN100" s="68"/>
      <c r="BP100" s="97">
        <f>IF(CG37&gt;=1500,1500,CG37)</f>
        <v>0</v>
      </c>
      <c r="BQ100" s="97"/>
      <c r="BR100" s="97"/>
      <c r="BS100" s="97"/>
      <c r="BT100" s="97"/>
      <c r="BU100" s="97"/>
      <c r="BV100" s="97" t="s">
        <v>12</v>
      </c>
      <c r="BW100" s="97"/>
      <c r="BX100" s="8"/>
      <c r="BY100" s="8" t="s">
        <v>13</v>
      </c>
      <c r="BZ100" s="8"/>
      <c r="CA100" s="97">
        <f>CK37</f>
        <v>0</v>
      </c>
      <c r="CB100" s="97"/>
      <c r="CC100" s="97"/>
      <c r="CD100" s="97"/>
      <c r="CE100" s="2" t="s">
        <v>14</v>
      </c>
      <c r="CF100" s="2"/>
      <c r="CG100" s="2" t="s">
        <v>15</v>
      </c>
      <c r="CH100" s="2"/>
      <c r="CI100" s="96">
        <f>ROUND(BP100*CA100,0)</f>
        <v>0</v>
      </c>
      <c r="CJ100" s="96"/>
      <c r="CK100" s="96"/>
      <c r="CL100" s="96"/>
      <c r="CM100" s="96"/>
      <c r="CN100" s="2" t="s">
        <v>12</v>
      </c>
      <c r="CT100" t="s">
        <v>56</v>
      </c>
      <c r="CW100" s="181">
        <f>CA50</f>
        <v>0</v>
      </c>
      <c r="CX100" s="181"/>
      <c r="CY100" s="181"/>
      <c r="CZ100" s="181"/>
      <c r="DA100" s="25" t="s">
        <v>63</v>
      </c>
      <c r="DB100" s="2"/>
      <c r="DC100" s="2" t="s">
        <v>13</v>
      </c>
      <c r="DD100" s="2"/>
      <c r="DE100" s="2" t="s">
        <v>33</v>
      </c>
      <c r="DF100" s="2"/>
      <c r="DG100" s="2"/>
      <c r="DH100" s="2"/>
      <c r="DI100" s="2"/>
      <c r="DJ100" s="2"/>
      <c r="DK100" s="2" t="s">
        <v>15</v>
      </c>
      <c r="DL100" s="2"/>
      <c r="DM100" s="96" t="s">
        <v>30</v>
      </c>
      <c r="DN100" s="96"/>
      <c r="DO100" s="96"/>
      <c r="DP100" s="96"/>
      <c r="DQ100" s="96"/>
      <c r="DR100" s="96"/>
      <c r="DS100" s="51"/>
      <c r="DT100" s="52"/>
    </row>
    <row r="101" spans="2:160">
      <c r="B101" s="68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AH101" s="97">
        <f>U50</f>
        <v>0</v>
      </c>
      <c r="AI101" s="97"/>
      <c r="AJ101" s="97"/>
      <c r="AK101" s="97"/>
      <c r="AL101" s="97"/>
      <c r="AM101" s="97"/>
      <c r="AN101" s="97" t="s">
        <v>12</v>
      </c>
      <c r="AO101" s="97"/>
      <c r="AP101" s="8"/>
      <c r="AQ101" s="8" t="s">
        <v>13</v>
      </c>
      <c r="AR101" s="8"/>
      <c r="AS101" s="97">
        <f>Y50</f>
        <v>0</v>
      </c>
      <c r="AT101" s="97"/>
      <c r="AU101" s="97"/>
      <c r="AV101" s="97"/>
      <c r="AW101" s="2" t="s">
        <v>14</v>
      </c>
      <c r="AX101" s="2"/>
      <c r="AY101" s="2" t="s">
        <v>15</v>
      </c>
      <c r="AZ101" s="2"/>
      <c r="BA101" s="96">
        <f>ROUND(AH101*AS101,0)</f>
        <v>0</v>
      </c>
      <c r="BB101" s="96"/>
      <c r="BC101" s="96"/>
      <c r="BD101" s="96"/>
      <c r="BE101" s="96"/>
      <c r="BF101" s="2" t="s">
        <v>12</v>
      </c>
      <c r="BG101" s="51"/>
      <c r="BH101" s="52"/>
      <c r="BM101" s="59"/>
      <c r="BN101" s="68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T101" s="97">
        <f>CG50</f>
        <v>0</v>
      </c>
      <c r="CU101" s="97"/>
      <c r="CV101" s="97"/>
      <c r="CW101" s="97"/>
      <c r="CX101" s="97"/>
      <c r="CY101" s="97"/>
      <c r="CZ101" s="97" t="s">
        <v>12</v>
      </c>
      <c r="DA101" s="97"/>
      <c r="DB101" s="8"/>
      <c r="DC101" s="8" t="s">
        <v>13</v>
      </c>
      <c r="DD101" s="8"/>
      <c r="DE101" s="97">
        <f>CK50</f>
        <v>0</v>
      </c>
      <c r="DF101" s="97"/>
      <c r="DG101" s="97"/>
      <c r="DH101" s="97"/>
      <c r="DI101" s="2" t="s">
        <v>14</v>
      </c>
      <c r="DJ101" s="2"/>
      <c r="DK101" s="2" t="s">
        <v>15</v>
      </c>
      <c r="DL101" s="2"/>
      <c r="DM101" s="96">
        <f>ROUND(CT101*DE101,0)</f>
        <v>0</v>
      </c>
      <c r="DN101" s="96"/>
      <c r="DO101" s="96"/>
      <c r="DP101" s="96"/>
      <c r="DQ101" s="96"/>
      <c r="DR101" s="2" t="s">
        <v>12</v>
      </c>
      <c r="DS101" s="51"/>
      <c r="DT101" s="52"/>
    </row>
    <row r="102" spans="2:160">
      <c r="B102" s="68"/>
      <c r="D102" s="24" t="s">
        <v>56</v>
      </c>
      <c r="E102" s="24"/>
      <c r="F102" s="24"/>
      <c r="G102" s="172">
        <f>O38</f>
        <v>0</v>
      </c>
      <c r="H102" s="172"/>
      <c r="I102" s="172"/>
      <c r="J102" s="172"/>
      <c r="K102" s="28" t="s">
        <v>63</v>
      </c>
      <c r="L102" s="8"/>
      <c r="M102" s="8" t="s">
        <v>13</v>
      </c>
      <c r="N102" s="8"/>
      <c r="O102" s="8" t="s">
        <v>33</v>
      </c>
      <c r="P102" s="8"/>
      <c r="Q102" s="8"/>
      <c r="R102" s="8"/>
      <c r="S102" s="2"/>
      <c r="T102" s="2"/>
      <c r="U102" s="2" t="s">
        <v>15</v>
      </c>
      <c r="V102" s="2"/>
      <c r="W102" s="96" t="s">
        <v>31</v>
      </c>
      <c r="X102" s="96"/>
      <c r="Y102" s="96"/>
      <c r="Z102" s="96"/>
      <c r="AA102" s="96"/>
      <c r="AB102" s="96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51"/>
      <c r="BH102" s="52"/>
      <c r="BM102" s="59"/>
      <c r="BN102" s="68"/>
      <c r="BP102" s="24" t="s">
        <v>56</v>
      </c>
      <c r="BQ102" s="24"/>
      <c r="BR102" s="24"/>
      <c r="BS102" s="172">
        <f>CA38</f>
        <v>0</v>
      </c>
      <c r="BT102" s="172"/>
      <c r="BU102" s="172"/>
      <c r="BV102" s="172"/>
      <c r="BW102" s="28" t="s">
        <v>63</v>
      </c>
      <c r="BX102" s="8"/>
      <c r="BY102" s="8" t="s">
        <v>13</v>
      </c>
      <c r="BZ102" s="8"/>
      <c r="CA102" s="8" t="s">
        <v>33</v>
      </c>
      <c r="CB102" s="8"/>
      <c r="CC102" s="8"/>
      <c r="CD102" s="8"/>
      <c r="CE102" s="2"/>
      <c r="CF102" s="2"/>
      <c r="CG102" s="2" t="s">
        <v>15</v>
      </c>
      <c r="CH102" s="2"/>
      <c r="CI102" s="96" t="s">
        <v>31</v>
      </c>
      <c r="CJ102" s="96"/>
      <c r="CK102" s="96"/>
      <c r="CL102" s="96"/>
      <c r="CM102" s="96"/>
      <c r="CN102" s="96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51"/>
      <c r="DT102" s="52"/>
    </row>
    <row r="103" spans="2:160">
      <c r="B103" s="68"/>
      <c r="D103" s="97">
        <f>IF(U38&gt;=1500,1500,U38)</f>
        <v>0</v>
      </c>
      <c r="E103" s="97"/>
      <c r="F103" s="97"/>
      <c r="G103" s="97"/>
      <c r="H103" s="97"/>
      <c r="I103" s="97"/>
      <c r="J103" s="97" t="s">
        <v>12</v>
      </c>
      <c r="K103" s="97"/>
      <c r="L103" s="8"/>
      <c r="M103" s="8" t="s">
        <v>13</v>
      </c>
      <c r="N103" s="8"/>
      <c r="O103" s="97">
        <f>Y38</f>
        <v>0</v>
      </c>
      <c r="P103" s="97"/>
      <c r="Q103" s="97"/>
      <c r="R103" s="97"/>
      <c r="S103" s="2" t="s">
        <v>14</v>
      </c>
      <c r="T103" s="2"/>
      <c r="U103" s="2" t="s">
        <v>15</v>
      </c>
      <c r="V103" s="2"/>
      <c r="W103" s="96">
        <f>ROUND(D103*O103,0)</f>
        <v>0</v>
      </c>
      <c r="X103" s="96"/>
      <c r="Y103" s="96"/>
      <c r="Z103" s="96"/>
      <c r="AA103" s="96"/>
      <c r="AB103" s="2" t="s">
        <v>12</v>
      </c>
      <c r="AH103" s="24" t="s">
        <v>56</v>
      </c>
      <c r="AI103" s="24"/>
      <c r="AJ103" s="24"/>
      <c r="AK103" s="172">
        <f>O51</f>
        <v>0</v>
      </c>
      <c r="AL103" s="172"/>
      <c r="AM103" s="172"/>
      <c r="AN103" s="172"/>
      <c r="AO103" s="28" t="s">
        <v>63</v>
      </c>
      <c r="AP103" s="8"/>
      <c r="AQ103" s="8" t="s">
        <v>13</v>
      </c>
      <c r="AR103" s="8"/>
      <c r="AS103" s="8" t="s">
        <v>33</v>
      </c>
      <c r="AT103" s="8"/>
      <c r="AU103" s="8"/>
      <c r="AV103" s="8"/>
      <c r="AW103" s="2"/>
      <c r="AX103" s="2"/>
      <c r="AY103" s="2" t="s">
        <v>15</v>
      </c>
      <c r="AZ103" s="2"/>
      <c r="BA103" s="96" t="s">
        <v>31</v>
      </c>
      <c r="BB103" s="96"/>
      <c r="BC103" s="96"/>
      <c r="BD103" s="96"/>
      <c r="BE103" s="96"/>
      <c r="BF103" s="96"/>
      <c r="BG103" s="51"/>
      <c r="BH103" s="52"/>
      <c r="BM103" s="59"/>
      <c r="BN103" s="68"/>
      <c r="BP103" s="97">
        <f>IF(CG38&gt;=1500,1500,CG38)</f>
        <v>0</v>
      </c>
      <c r="BQ103" s="97"/>
      <c r="BR103" s="97"/>
      <c r="BS103" s="97"/>
      <c r="BT103" s="97"/>
      <c r="BU103" s="97"/>
      <c r="BV103" s="97" t="s">
        <v>12</v>
      </c>
      <c r="BW103" s="97"/>
      <c r="BX103" s="8"/>
      <c r="BY103" s="8" t="s">
        <v>13</v>
      </c>
      <c r="BZ103" s="8"/>
      <c r="CA103" s="97">
        <f>CK38</f>
        <v>0</v>
      </c>
      <c r="CB103" s="97"/>
      <c r="CC103" s="97"/>
      <c r="CD103" s="97"/>
      <c r="CE103" s="2" t="s">
        <v>14</v>
      </c>
      <c r="CF103" s="2"/>
      <c r="CG103" s="2" t="s">
        <v>15</v>
      </c>
      <c r="CH103" s="2"/>
      <c r="CI103" s="96">
        <f>ROUND(BP103*CA103,0)</f>
        <v>0</v>
      </c>
      <c r="CJ103" s="96"/>
      <c r="CK103" s="96"/>
      <c r="CL103" s="96"/>
      <c r="CM103" s="96"/>
      <c r="CN103" s="2" t="s">
        <v>12</v>
      </c>
      <c r="CT103" s="24" t="s">
        <v>56</v>
      </c>
      <c r="CU103" s="24"/>
      <c r="CV103" s="24"/>
      <c r="CW103" s="172">
        <f>CA51</f>
        <v>0</v>
      </c>
      <c r="CX103" s="172"/>
      <c r="CY103" s="172"/>
      <c r="CZ103" s="172"/>
      <c r="DA103" s="28" t="s">
        <v>63</v>
      </c>
      <c r="DB103" s="8"/>
      <c r="DC103" s="8" t="s">
        <v>13</v>
      </c>
      <c r="DD103" s="8"/>
      <c r="DE103" s="8" t="s">
        <v>33</v>
      </c>
      <c r="DF103" s="8"/>
      <c r="DG103" s="8"/>
      <c r="DH103" s="8"/>
      <c r="DI103" s="2"/>
      <c r="DJ103" s="2"/>
      <c r="DK103" s="2" t="s">
        <v>15</v>
      </c>
      <c r="DL103" s="2"/>
      <c r="DM103" s="96" t="s">
        <v>31</v>
      </c>
      <c r="DN103" s="96"/>
      <c r="DO103" s="96"/>
      <c r="DP103" s="96"/>
      <c r="DQ103" s="96"/>
      <c r="DR103" s="96"/>
      <c r="DS103" s="51"/>
      <c r="DT103" s="52"/>
    </row>
    <row r="104" spans="2:160">
      <c r="B104" s="68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AH104" s="97">
        <f>U51</f>
        <v>0</v>
      </c>
      <c r="AI104" s="97"/>
      <c r="AJ104" s="97"/>
      <c r="AK104" s="97"/>
      <c r="AL104" s="97"/>
      <c r="AM104" s="97"/>
      <c r="AN104" s="97" t="s">
        <v>12</v>
      </c>
      <c r="AO104" s="97"/>
      <c r="AP104" s="8"/>
      <c r="AQ104" s="8" t="s">
        <v>13</v>
      </c>
      <c r="AR104" s="8"/>
      <c r="AS104" s="97">
        <f>Y51</f>
        <v>0</v>
      </c>
      <c r="AT104" s="97"/>
      <c r="AU104" s="97"/>
      <c r="AV104" s="97"/>
      <c r="AW104" s="2" t="s">
        <v>14</v>
      </c>
      <c r="AX104" s="2"/>
      <c r="AY104" s="2" t="s">
        <v>15</v>
      </c>
      <c r="AZ104" s="2"/>
      <c r="BA104" s="96">
        <f>ROUND(AH104*AS104,0)</f>
        <v>0</v>
      </c>
      <c r="BB104" s="96"/>
      <c r="BC104" s="96"/>
      <c r="BD104" s="96"/>
      <c r="BE104" s="96"/>
      <c r="BF104" s="2" t="s">
        <v>12</v>
      </c>
      <c r="BG104" s="51"/>
      <c r="BH104" s="52"/>
      <c r="BM104" s="59"/>
      <c r="BN104" s="68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T104" s="97">
        <f>CG51</f>
        <v>0</v>
      </c>
      <c r="CU104" s="97"/>
      <c r="CV104" s="97"/>
      <c r="CW104" s="97"/>
      <c r="CX104" s="97"/>
      <c r="CY104" s="97"/>
      <c r="CZ104" s="97" t="s">
        <v>12</v>
      </c>
      <c r="DA104" s="97"/>
      <c r="DB104" s="8"/>
      <c r="DC104" s="8" t="s">
        <v>13</v>
      </c>
      <c r="DD104" s="8"/>
      <c r="DE104" s="97">
        <f>CK51</f>
        <v>0</v>
      </c>
      <c r="DF104" s="97"/>
      <c r="DG104" s="97"/>
      <c r="DH104" s="97"/>
      <c r="DI104" s="2" t="s">
        <v>14</v>
      </c>
      <c r="DJ104" s="2"/>
      <c r="DK104" s="2" t="s">
        <v>15</v>
      </c>
      <c r="DL104" s="2"/>
      <c r="DM104" s="96">
        <f>ROUND(CT104*DE104,0)</f>
        <v>0</v>
      </c>
      <c r="DN104" s="96"/>
      <c r="DO104" s="96"/>
      <c r="DP104" s="96"/>
      <c r="DQ104" s="96"/>
      <c r="DR104" s="2" t="s">
        <v>12</v>
      </c>
      <c r="DS104" s="51"/>
      <c r="DT104" s="52"/>
    </row>
    <row r="105" spans="2:160">
      <c r="B105" s="68"/>
      <c r="D105" s="24" t="s">
        <v>56</v>
      </c>
      <c r="E105" s="24"/>
      <c r="F105" s="24"/>
      <c r="G105" s="172">
        <f>O39</f>
        <v>0</v>
      </c>
      <c r="H105" s="172"/>
      <c r="I105" s="172"/>
      <c r="J105" s="172"/>
      <c r="K105" s="28" t="s">
        <v>63</v>
      </c>
      <c r="L105" s="8"/>
      <c r="M105" s="8" t="s">
        <v>13</v>
      </c>
      <c r="N105" s="8"/>
      <c r="O105" s="8" t="s">
        <v>33</v>
      </c>
      <c r="P105" s="8"/>
      <c r="Q105" s="8"/>
      <c r="R105" s="8"/>
      <c r="S105" s="2"/>
      <c r="T105" s="2"/>
      <c r="U105" s="2" t="s">
        <v>15</v>
      </c>
      <c r="V105" s="2"/>
      <c r="W105" s="96" t="s">
        <v>31</v>
      </c>
      <c r="X105" s="96"/>
      <c r="Y105" s="96"/>
      <c r="Z105" s="96"/>
      <c r="AA105" s="96"/>
      <c r="AB105" s="96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51"/>
      <c r="BH105" s="52"/>
      <c r="BM105" s="59"/>
      <c r="BN105" s="68"/>
      <c r="BP105" s="24" t="s">
        <v>56</v>
      </c>
      <c r="BQ105" s="24"/>
      <c r="BR105" s="24"/>
      <c r="BS105" s="172">
        <f>CA39</f>
        <v>0</v>
      </c>
      <c r="BT105" s="172"/>
      <c r="BU105" s="172"/>
      <c r="BV105" s="172"/>
      <c r="BW105" s="28" t="s">
        <v>63</v>
      </c>
      <c r="BX105" s="8"/>
      <c r="BY105" s="8" t="s">
        <v>13</v>
      </c>
      <c r="BZ105" s="8"/>
      <c r="CA105" s="8" t="s">
        <v>33</v>
      </c>
      <c r="CB105" s="8"/>
      <c r="CC105" s="8"/>
      <c r="CD105" s="8"/>
      <c r="CE105" s="2"/>
      <c r="CF105" s="2"/>
      <c r="CG105" s="2" t="s">
        <v>15</v>
      </c>
      <c r="CH105" s="2"/>
      <c r="CI105" s="96" t="s">
        <v>31</v>
      </c>
      <c r="CJ105" s="96"/>
      <c r="CK105" s="96"/>
      <c r="CL105" s="96"/>
      <c r="CM105" s="96"/>
      <c r="CN105" s="96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51"/>
      <c r="DT105" s="52"/>
    </row>
    <row r="106" spans="2:160">
      <c r="B106" s="68"/>
      <c r="D106" s="97">
        <f>IF(U39&gt;=1500,1500,U39)</f>
        <v>0</v>
      </c>
      <c r="E106" s="97"/>
      <c r="F106" s="97"/>
      <c r="G106" s="97"/>
      <c r="H106" s="97"/>
      <c r="I106" s="97"/>
      <c r="J106" s="97" t="s">
        <v>12</v>
      </c>
      <c r="K106" s="97"/>
      <c r="L106" s="8"/>
      <c r="M106" s="8" t="s">
        <v>13</v>
      </c>
      <c r="N106" s="8"/>
      <c r="O106" s="97">
        <f>Y39</f>
        <v>0</v>
      </c>
      <c r="P106" s="97"/>
      <c r="Q106" s="97"/>
      <c r="R106" s="97"/>
      <c r="S106" s="2" t="s">
        <v>14</v>
      </c>
      <c r="T106" s="2"/>
      <c r="U106" s="2" t="s">
        <v>15</v>
      </c>
      <c r="V106" s="2"/>
      <c r="W106" s="96">
        <f>ROUND(D106*O106,0)</f>
        <v>0</v>
      </c>
      <c r="X106" s="96"/>
      <c r="Y106" s="96"/>
      <c r="Z106" s="96"/>
      <c r="AA106" s="96"/>
      <c r="AB106" s="2" t="s">
        <v>12</v>
      </c>
      <c r="AH106" s="24" t="s">
        <v>56</v>
      </c>
      <c r="AI106" s="24"/>
      <c r="AJ106" s="24"/>
      <c r="AK106" s="172">
        <f>O52</f>
        <v>0</v>
      </c>
      <c r="AL106" s="172"/>
      <c r="AM106" s="172"/>
      <c r="AN106" s="172"/>
      <c r="AO106" s="28" t="s">
        <v>63</v>
      </c>
      <c r="AP106" s="8"/>
      <c r="AQ106" s="8" t="s">
        <v>13</v>
      </c>
      <c r="AR106" s="8"/>
      <c r="AS106" s="8" t="s">
        <v>33</v>
      </c>
      <c r="AT106" s="8"/>
      <c r="AU106" s="8"/>
      <c r="AV106" s="8"/>
      <c r="AW106" s="2"/>
      <c r="AX106" s="2"/>
      <c r="AY106" s="2" t="s">
        <v>15</v>
      </c>
      <c r="AZ106" s="2"/>
      <c r="BA106" s="96" t="s">
        <v>31</v>
      </c>
      <c r="BB106" s="96"/>
      <c r="BC106" s="96"/>
      <c r="BD106" s="96"/>
      <c r="BE106" s="96"/>
      <c r="BF106" s="96"/>
      <c r="BG106" s="51"/>
      <c r="BH106" s="52"/>
      <c r="BM106" s="59"/>
      <c r="BN106" s="68"/>
      <c r="BP106" s="97">
        <f>IF(CG39&gt;=1500,1500,CG39)</f>
        <v>0</v>
      </c>
      <c r="BQ106" s="97"/>
      <c r="BR106" s="97"/>
      <c r="BS106" s="97"/>
      <c r="BT106" s="97"/>
      <c r="BU106" s="97"/>
      <c r="BV106" s="97" t="s">
        <v>12</v>
      </c>
      <c r="BW106" s="97"/>
      <c r="BX106" s="8"/>
      <c r="BY106" s="8" t="s">
        <v>13</v>
      </c>
      <c r="BZ106" s="8"/>
      <c r="CA106" s="97">
        <f>CK39</f>
        <v>0</v>
      </c>
      <c r="CB106" s="97"/>
      <c r="CC106" s="97"/>
      <c r="CD106" s="97"/>
      <c r="CE106" s="2" t="s">
        <v>14</v>
      </c>
      <c r="CF106" s="2"/>
      <c r="CG106" s="2" t="s">
        <v>15</v>
      </c>
      <c r="CH106" s="2"/>
      <c r="CI106" s="96">
        <f>ROUND(BP106*CA106,0)</f>
        <v>0</v>
      </c>
      <c r="CJ106" s="96"/>
      <c r="CK106" s="96"/>
      <c r="CL106" s="96"/>
      <c r="CM106" s="96"/>
      <c r="CN106" s="2" t="s">
        <v>12</v>
      </c>
      <c r="CT106" s="24" t="s">
        <v>56</v>
      </c>
      <c r="CU106" s="24"/>
      <c r="CV106" s="24"/>
      <c r="CW106" s="172">
        <f>CA52</f>
        <v>0</v>
      </c>
      <c r="CX106" s="172"/>
      <c r="CY106" s="172"/>
      <c r="CZ106" s="172"/>
      <c r="DA106" s="28" t="s">
        <v>63</v>
      </c>
      <c r="DB106" s="8"/>
      <c r="DC106" s="8" t="s">
        <v>13</v>
      </c>
      <c r="DD106" s="8"/>
      <c r="DE106" s="8" t="s">
        <v>33</v>
      </c>
      <c r="DF106" s="8"/>
      <c r="DG106" s="8"/>
      <c r="DH106" s="8"/>
      <c r="DI106" s="2"/>
      <c r="DJ106" s="2"/>
      <c r="DK106" s="2" t="s">
        <v>15</v>
      </c>
      <c r="DL106" s="2"/>
      <c r="DM106" s="96" t="s">
        <v>31</v>
      </c>
      <c r="DN106" s="96"/>
      <c r="DO106" s="96"/>
      <c r="DP106" s="96"/>
      <c r="DQ106" s="96"/>
      <c r="DR106" s="96"/>
      <c r="DS106" s="51"/>
      <c r="DT106" s="52"/>
    </row>
    <row r="107" spans="2:160">
      <c r="B107" s="68"/>
      <c r="AH107" s="97">
        <f>U52</f>
        <v>0</v>
      </c>
      <c r="AI107" s="97"/>
      <c r="AJ107" s="97"/>
      <c r="AK107" s="97"/>
      <c r="AL107" s="97"/>
      <c r="AM107" s="97"/>
      <c r="AN107" s="97" t="s">
        <v>12</v>
      </c>
      <c r="AO107" s="97"/>
      <c r="AP107" s="8"/>
      <c r="AQ107" s="8" t="s">
        <v>13</v>
      </c>
      <c r="AR107" s="8"/>
      <c r="AS107" s="97">
        <f>Y52</f>
        <v>0</v>
      </c>
      <c r="AT107" s="97"/>
      <c r="AU107" s="97"/>
      <c r="AV107" s="97"/>
      <c r="AW107" s="2" t="s">
        <v>14</v>
      </c>
      <c r="AX107" s="2"/>
      <c r="AY107" s="2" t="s">
        <v>15</v>
      </c>
      <c r="AZ107" s="2"/>
      <c r="BA107" s="96">
        <f>ROUND(AH107*AS107,0)</f>
        <v>0</v>
      </c>
      <c r="BB107" s="96"/>
      <c r="BC107" s="96"/>
      <c r="BD107" s="96"/>
      <c r="BE107" s="96"/>
      <c r="BF107" s="2" t="s">
        <v>12</v>
      </c>
      <c r="BG107" s="51"/>
      <c r="BH107" s="52"/>
      <c r="BM107" s="59"/>
      <c r="BN107" s="68"/>
      <c r="CT107" s="97">
        <f>CG52</f>
        <v>0</v>
      </c>
      <c r="CU107" s="97"/>
      <c r="CV107" s="97"/>
      <c r="CW107" s="97"/>
      <c r="CX107" s="97"/>
      <c r="CY107" s="97"/>
      <c r="CZ107" s="97" t="s">
        <v>12</v>
      </c>
      <c r="DA107" s="97"/>
      <c r="DB107" s="8"/>
      <c r="DC107" s="8" t="s">
        <v>13</v>
      </c>
      <c r="DD107" s="8"/>
      <c r="DE107" s="97">
        <f>CK52</f>
        <v>0</v>
      </c>
      <c r="DF107" s="97"/>
      <c r="DG107" s="97"/>
      <c r="DH107" s="97"/>
      <c r="DI107" s="2" t="s">
        <v>14</v>
      </c>
      <c r="DJ107" s="2"/>
      <c r="DK107" s="2" t="s">
        <v>15</v>
      </c>
      <c r="DL107" s="2"/>
      <c r="DM107" s="96">
        <f>ROUND(CT107*DE107,0)</f>
        <v>0</v>
      </c>
      <c r="DN107" s="96"/>
      <c r="DO107" s="96"/>
      <c r="DP107" s="96"/>
      <c r="DQ107" s="96"/>
      <c r="DR107" s="2" t="s">
        <v>12</v>
      </c>
      <c r="DS107" s="51"/>
      <c r="DT107" s="52"/>
    </row>
    <row r="108" spans="2:160">
      <c r="B108" s="6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51"/>
      <c r="BH108" s="52"/>
      <c r="BM108" s="59"/>
      <c r="BN108" s="68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51"/>
      <c r="DT108" s="52"/>
    </row>
    <row r="109" spans="2:160">
      <c r="B109" s="6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H109" s="24" t="s">
        <v>56</v>
      </c>
      <c r="AI109" s="24"/>
      <c r="AJ109" s="24"/>
      <c r="AK109" s="172">
        <f>O53</f>
        <v>0</v>
      </c>
      <c r="AL109" s="172"/>
      <c r="AM109" s="172"/>
      <c r="AN109" s="172"/>
      <c r="AO109" s="28" t="s">
        <v>63</v>
      </c>
      <c r="AP109" s="8"/>
      <c r="AQ109" s="8" t="s">
        <v>13</v>
      </c>
      <c r="AR109" s="8"/>
      <c r="AS109" s="8" t="s">
        <v>33</v>
      </c>
      <c r="AT109" s="8"/>
      <c r="AU109" s="8"/>
      <c r="AV109" s="8"/>
      <c r="AW109" s="2"/>
      <c r="AX109" s="2"/>
      <c r="AY109" s="2" t="s">
        <v>15</v>
      </c>
      <c r="AZ109" s="2"/>
      <c r="BA109" s="96" t="s">
        <v>31</v>
      </c>
      <c r="BB109" s="96"/>
      <c r="BC109" s="96"/>
      <c r="BD109" s="96"/>
      <c r="BE109" s="96"/>
      <c r="BF109" s="96"/>
      <c r="BG109" s="51"/>
      <c r="BH109" s="52"/>
      <c r="BM109" s="59"/>
      <c r="BN109" s="68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T109" s="24" t="s">
        <v>56</v>
      </c>
      <c r="CU109" s="24"/>
      <c r="CV109" s="24"/>
      <c r="CW109" s="172">
        <f>CA53</f>
        <v>0</v>
      </c>
      <c r="CX109" s="172"/>
      <c r="CY109" s="172"/>
      <c r="CZ109" s="172"/>
      <c r="DA109" s="28" t="s">
        <v>63</v>
      </c>
      <c r="DB109" s="8"/>
      <c r="DC109" s="8" t="s">
        <v>13</v>
      </c>
      <c r="DD109" s="8"/>
      <c r="DE109" s="8" t="s">
        <v>33</v>
      </c>
      <c r="DF109" s="8"/>
      <c r="DG109" s="8"/>
      <c r="DH109" s="8"/>
      <c r="DI109" s="2"/>
      <c r="DJ109" s="2"/>
      <c r="DK109" s="2" t="s">
        <v>15</v>
      </c>
      <c r="DL109" s="2"/>
      <c r="DM109" s="96" t="s">
        <v>31</v>
      </c>
      <c r="DN109" s="96"/>
      <c r="DO109" s="96"/>
      <c r="DP109" s="96"/>
      <c r="DQ109" s="96"/>
      <c r="DR109" s="96"/>
      <c r="DS109" s="51"/>
      <c r="DT109" s="52"/>
    </row>
    <row r="110" spans="2:160" ht="19.5" thickBot="1">
      <c r="B110" s="68"/>
      <c r="D110" s="173" t="s">
        <v>26</v>
      </c>
      <c r="E110" s="173"/>
      <c r="F110" s="173"/>
      <c r="G110" s="173"/>
      <c r="H110" s="173"/>
      <c r="I110" s="6"/>
      <c r="J110" s="6"/>
      <c r="K110" s="356">
        <f>W85+W88+W91+W94+W97+W100+W103+W106</f>
        <v>0</v>
      </c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6" t="s">
        <v>12</v>
      </c>
      <c r="AH110" s="97">
        <f>U53</f>
        <v>0</v>
      </c>
      <c r="AI110" s="97"/>
      <c r="AJ110" s="97"/>
      <c r="AK110" s="97"/>
      <c r="AL110" s="97"/>
      <c r="AM110" s="97"/>
      <c r="AN110" s="97" t="s">
        <v>12</v>
      </c>
      <c r="AO110" s="97"/>
      <c r="AP110" s="8"/>
      <c r="AQ110" s="8" t="s">
        <v>13</v>
      </c>
      <c r="AR110" s="8"/>
      <c r="AS110" s="97">
        <f>Y53</f>
        <v>0</v>
      </c>
      <c r="AT110" s="97"/>
      <c r="AU110" s="97"/>
      <c r="AV110" s="97"/>
      <c r="AW110" s="2" t="s">
        <v>14</v>
      </c>
      <c r="AX110" s="2"/>
      <c r="AY110" s="2" t="s">
        <v>15</v>
      </c>
      <c r="AZ110" s="2"/>
      <c r="BA110" s="96">
        <f>ROUND(AH110*AS110,0)</f>
        <v>0</v>
      </c>
      <c r="BB110" s="96"/>
      <c r="BC110" s="96"/>
      <c r="BD110" s="96"/>
      <c r="BE110" s="96"/>
      <c r="BF110" s="2" t="s">
        <v>12</v>
      </c>
      <c r="BG110" s="51"/>
      <c r="BH110" s="52"/>
      <c r="BM110" s="59"/>
      <c r="BN110" s="68"/>
      <c r="BP110" s="173" t="s">
        <v>26</v>
      </c>
      <c r="BQ110" s="173"/>
      <c r="BR110" s="173"/>
      <c r="BS110" s="173"/>
      <c r="BT110" s="173"/>
      <c r="BU110" s="6"/>
      <c r="BV110" s="6"/>
      <c r="BW110" s="356">
        <f>CI85+CI88+CI91+CI94+CI97+CI100+CI103+CI106</f>
        <v>0</v>
      </c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6" t="s">
        <v>12</v>
      </c>
      <c r="CT110" s="97">
        <f>CG53</f>
        <v>0</v>
      </c>
      <c r="CU110" s="97"/>
      <c r="CV110" s="97"/>
      <c r="CW110" s="97"/>
      <c r="CX110" s="97"/>
      <c r="CY110" s="97"/>
      <c r="CZ110" s="97" t="s">
        <v>12</v>
      </c>
      <c r="DA110" s="97"/>
      <c r="DB110" s="8"/>
      <c r="DC110" s="8" t="s">
        <v>13</v>
      </c>
      <c r="DD110" s="8"/>
      <c r="DE110" s="97">
        <f>CK53</f>
        <v>0</v>
      </c>
      <c r="DF110" s="97"/>
      <c r="DG110" s="97"/>
      <c r="DH110" s="97"/>
      <c r="DI110" s="2" t="s">
        <v>14</v>
      </c>
      <c r="DJ110" s="2"/>
      <c r="DK110" s="2" t="s">
        <v>15</v>
      </c>
      <c r="DL110" s="2"/>
      <c r="DM110" s="96">
        <f>ROUND(CT110*DE110,0)</f>
        <v>0</v>
      </c>
      <c r="DN110" s="96"/>
      <c r="DO110" s="96"/>
      <c r="DP110" s="96"/>
      <c r="DQ110" s="96"/>
      <c r="DR110" s="2" t="s">
        <v>12</v>
      </c>
      <c r="DS110" s="51"/>
      <c r="DT110" s="52"/>
    </row>
    <row r="111" spans="2:160">
      <c r="B111" s="68"/>
      <c r="C111" s="68"/>
      <c r="D111" s="68"/>
      <c r="E111" s="68"/>
      <c r="F111" s="68"/>
      <c r="G111" s="68"/>
      <c r="H111" s="68"/>
      <c r="I111" s="68"/>
      <c r="J111" s="68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BG111" s="51"/>
      <c r="BH111" s="52"/>
      <c r="BM111" s="59"/>
      <c r="BN111" s="68"/>
      <c r="BO111" s="68"/>
      <c r="BP111" s="68"/>
      <c r="BQ111" s="68"/>
      <c r="BR111" s="68"/>
      <c r="BS111" s="68"/>
      <c r="BT111" s="68"/>
      <c r="BU111" s="68"/>
      <c r="BV111" s="68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S111" s="51"/>
      <c r="DT111" s="52"/>
    </row>
    <row r="112" spans="2:160">
      <c r="B112" s="68"/>
      <c r="C112" s="68"/>
      <c r="D112" s="68"/>
      <c r="E112" s="68"/>
      <c r="F112" s="68"/>
      <c r="G112" s="68"/>
      <c r="H112" s="68"/>
      <c r="I112" s="68"/>
      <c r="J112" s="68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H112" s="24" t="s">
        <v>56</v>
      </c>
      <c r="AI112" s="24"/>
      <c r="AJ112" s="24"/>
      <c r="AK112" s="172">
        <f>O54</f>
        <v>0</v>
      </c>
      <c r="AL112" s="172"/>
      <c r="AM112" s="172"/>
      <c r="AN112" s="172"/>
      <c r="AO112" s="28" t="s">
        <v>63</v>
      </c>
      <c r="AP112" s="8"/>
      <c r="AQ112" s="8" t="s">
        <v>13</v>
      </c>
      <c r="AR112" s="8"/>
      <c r="AS112" s="8" t="s">
        <v>33</v>
      </c>
      <c r="AT112" s="8"/>
      <c r="AU112" s="8"/>
      <c r="AV112" s="8"/>
      <c r="AW112" s="2"/>
      <c r="AX112" s="2"/>
      <c r="AY112" s="2" t="s">
        <v>15</v>
      </c>
      <c r="AZ112" s="2"/>
      <c r="BA112" s="96" t="s">
        <v>31</v>
      </c>
      <c r="BB112" s="96"/>
      <c r="BC112" s="96"/>
      <c r="BD112" s="96"/>
      <c r="BE112" s="96"/>
      <c r="BF112" s="96"/>
      <c r="BG112" s="51"/>
      <c r="BH112" s="52"/>
      <c r="BM112" s="59"/>
      <c r="BN112" s="68"/>
      <c r="BO112" s="68"/>
      <c r="BP112" s="68"/>
      <c r="BQ112" s="68"/>
      <c r="BR112" s="68"/>
      <c r="BS112" s="68"/>
      <c r="BT112" s="68"/>
      <c r="BU112" s="68"/>
      <c r="BV112" s="68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T112" s="24" t="s">
        <v>56</v>
      </c>
      <c r="CU112" s="24"/>
      <c r="CV112" s="24"/>
      <c r="CW112" s="172">
        <f>CA54</f>
        <v>0</v>
      </c>
      <c r="CX112" s="172"/>
      <c r="CY112" s="172"/>
      <c r="CZ112" s="172"/>
      <c r="DA112" s="28" t="s">
        <v>63</v>
      </c>
      <c r="DB112" s="8"/>
      <c r="DC112" s="8" t="s">
        <v>13</v>
      </c>
      <c r="DD112" s="8"/>
      <c r="DE112" s="8" t="s">
        <v>33</v>
      </c>
      <c r="DF112" s="8"/>
      <c r="DG112" s="8"/>
      <c r="DH112" s="8"/>
      <c r="DI112" s="2"/>
      <c r="DJ112" s="2"/>
      <c r="DK112" s="2" t="s">
        <v>15</v>
      </c>
      <c r="DL112" s="2"/>
      <c r="DM112" s="96" t="s">
        <v>31</v>
      </c>
      <c r="DN112" s="96"/>
      <c r="DO112" s="96"/>
      <c r="DP112" s="96"/>
      <c r="DQ112" s="96"/>
      <c r="DR112" s="96"/>
      <c r="DS112" s="51"/>
      <c r="DT112" s="52"/>
    </row>
    <row r="113" spans="3:124">
      <c r="C113" s="357" t="s">
        <v>121</v>
      </c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2"/>
      <c r="U113" s="2"/>
      <c r="V113" s="2"/>
      <c r="W113" s="2"/>
      <c r="X113" s="2"/>
      <c r="Y113" s="2"/>
      <c r="Z113" s="2"/>
      <c r="AA113" s="2"/>
      <c r="AB113" s="2"/>
      <c r="AH113" s="97">
        <f>U54</f>
        <v>0</v>
      </c>
      <c r="AI113" s="97"/>
      <c r="AJ113" s="97"/>
      <c r="AK113" s="97"/>
      <c r="AL113" s="97"/>
      <c r="AM113" s="97"/>
      <c r="AN113" s="97" t="s">
        <v>12</v>
      </c>
      <c r="AO113" s="97"/>
      <c r="AP113" s="8"/>
      <c r="AQ113" s="8" t="s">
        <v>13</v>
      </c>
      <c r="AR113" s="8"/>
      <c r="AS113" s="97">
        <f>Y54</f>
        <v>0</v>
      </c>
      <c r="AT113" s="97"/>
      <c r="AU113" s="97"/>
      <c r="AV113" s="97"/>
      <c r="AW113" s="2" t="s">
        <v>14</v>
      </c>
      <c r="AX113" s="2"/>
      <c r="AY113" s="2" t="s">
        <v>15</v>
      </c>
      <c r="AZ113" s="2"/>
      <c r="BA113" s="96">
        <f>ROUND(AH113*AS113,0)</f>
        <v>0</v>
      </c>
      <c r="BB113" s="96"/>
      <c r="BC113" s="96"/>
      <c r="BD113" s="96"/>
      <c r="BE113" s="96"/>
      <c r="BF113" s="2" t="s">
        <v>12</v>
      </c>
      <c r="BG113" s="51"/>
      <c r="BH113" s="52"/>
      <c r="BM113" s="59"/>
      <c r="BO113" s="357" t="s">
        <v>121</v>
      </c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2"/>
      <c r="CG113" s="2"/>
      <c r="CH113" s="2"/>
      <c r="CI113" s="2"/>
      <c r="CJ113" s="2"/>
      <c r="CK113" s="2"/>
      <c r="CL113" s="2"/>
      <c r="CM113" s="2"/>
      <c r="CN113" s="2"/>
      <c r="CT113" s="97">
        <f>CG54</f>
        <v>0</v>
      </c>
      <c r="CU113" s="97"/>
      <c r="CV113" s="97"/>
      <c r="CW113" s="97"/>
      <c r="CX113" s="97"/>
      <c r="CY113" s="97"/>
      <c r="CZ113" s="97" t="s">
        <v>12</v>
      </c>
      <c r="DA113" s="97"/>
      <c r="DB113" s="8"/>
      <c r="DC113" s="8" t="s">
        <v>13</v>
      </c>
      <c r="DD113" s="8"/>
      <c r="DE113" s="97">
        <f>CK54</f>
        <v>0</v>
      </c>
      <c r="DF113" s="97"/>
      <c r="DG113" s="97"/>
      <c r="DH113" s="97"/>
      <c r="DI113" s="2" t="s">
        <v>14</v>
      </c>
      <c r="DJ113" s="2"/>
      <c r="DK113" s="2" t="s">
        <v>15</v>
      </c>
      <c r="DL113" s="2"/>
      <c r="DM113" s="96">
        <f>ROUND(CT113*DE113,0)</f>
        <v>0</v>
      </c>
      <c r="DN113" s="96"/>
      <c r="DO113" s="96"/>
      <c r="DP113" s="96"/>
      <c r="DQ113" s="96"/>
      <c r="DR113" s="2" t="s">
        <v>12</v>
      </c>
      <c r="DS113" s="51"/>
      <c r="DT113" s="52"/>
    </row>
    <row r="114" spans="3:124">
      <c r="D114" t="s">
        <v>56</v>
      </c>
      <c r="G114" s="181">
        <f>O41</f>
        <v>0</v>
      </c>
      <c r="H114" s="181"/>
      <c r="I114" s="181"/>
      <c r="J114" s="181"/>
      <c r="K114" s="25" t="s">
        <v>63</v>
      </c>
      <c r="L114" s="2"/>
      <c r="M114" s="2" t="s">
        <v>13</v>
      </c>
      <c r="N114" s="2"/>
      <c r="O114" s="2" t="s">
        <v>33</v>
      </c>
      <c r="P114" s="2"/>
      <c r="Q114" s="2"/>
      <c r="R114" s="2"/>
      <c r="S114" s="2"/>
      <c r="T114" s="2"/>
      <c r="U114" s="2" t="s">
        <v>15</v>
      </c>
      <c r="V114" s="2"/>
      <c r="W114" s="96" t="s">
        <v>30</v>
      </c>
      <c r="X114" s="96"/>
      <c r="Y114" s="96"/>
      <c r="Z114" s="96"/>
      <c r="AA114" s="96"/>
      <c r="AB114" s="96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BG114" s="51"/>
      <c r="BH114" s="52"/>
      <c r="BM114" s="59"/>
      <c r="BP114" t="s">
        <v>56</v>
      </c>
      <c r="BS114" s="181">
        <f>CA41</f>
        <v>0</v>
      </c>
      <c r="BT114" s="181"/>
      <c r="BU114" s="181"/>
      <c r="BV114" s="181"/>
      <c r="BW114" s="25" t="s">
        <v>63</v>
      </c>
      <c r="BX114" s="2"/>
      <c r="BY114" s="2" t="s">
        <v>13</v>
      </c>
      <c r="BZ114" s="2"/>
      <c r="CA114" s="2" t="s">
        <v>33</v>
      </c>
      <c r="CB114" s="2"/>
      <c r="CC114" s="2"/>
      <c r="CD114" s="2"/>
      <c r="CE114" s="2"/>
      <c r="CF114" s="2"/>
      <c r="CG114" s="2" t="s">
        <v>15</v>
      </c>
      <c r="CH114" s="2"/>
      <c r="CI114" s="96" t="s">
        <v>30</v>
      </c>
      <c r="CJ114" s="96"/>
      <c r="CK114" s="96"/>
      <c r="CL114" s="96"/>
      <c r="CM114" s="96"/>
      <c r="CN114" s="96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S114" s="51"/>
      <c r="DT114" s="52"/>
    </row>
    <row r="115" spans="3:124">
      <c r="D115" s="97">
        <f>IF(U41&gt;=1500,1500,U41)</f>
        <v>0</v>
      </c>
      <c r="E115" s="97"/>
      <c r="F115" s="97"/>
      <c r="G115" s="97"/>
      <c r="H115" s="97"/>
      <c r="I115" s="97"/>
      <c r="J115" s="97" t="s">
        <v>12</v>
      </c>
      <c r="K115" s="97"/>
      <c r="L115" s="8"/>
      <c r="M115" s="8" t="s">
        <v>13</v>
      </c>
      <c r="N115" s="8"/>
      <c r="O115" s="97">
        <f>Y41</f>
        <v>0</v>
      </c>
      <c r="P115" s="97"/>
      <c r="Q115" s="97"/>
      <c r="R115" s="97"/>
      <c r="S115" s="2" t="s">
        <v>14</v>
      </c>
      <c r="T115" s="2"/>
      <c r="U115" s="2" t="s">
        <v>15</v>
      </c>
      <c r="V115" s="2"/>
      <c r="W115" s="96">
        <f>ROUND(D115*O115,0)</f>
        <v>0</v>
      </c>
      <c r="X115" s="96"/>
      <c r="Y115" s="96"/>
      <c r="Z115" s="96"/>
      <c r="AA115" s="96"/>
      <c r="AB115" s="2" t="s">
        <v>12</v>
      </c>
      <c r="AH115" s="24" t="s">
        <v>56</v>
      </c>
      <c r="AI115" s="24"/>
      <c r="AJ115" s="24"/>
      <c r="AK115" s="172">
        <f>O55</f>
        <v>0</v>
      </c>
      <c r="AL115" s="172"/>
      <c r="AM115" s="172"/>
      <c r="AN115" s="172"/>
      <c r="AO115" s="28" t="s">
        <v>63</v>
      </c>
      <c r="AP115" s="8"/>
      <c r="AQ115" s="8" t="s">
        <v>13</v>
      </c>
      <c r="AR115" s="8"/>
      <c r="AS115" s="8" t="s">
        <v>33</v>
      </c>
      <c r="AT115" s="8"/>
      <c r="AU115" s="8"/>
      <c r="AV115" s="8"/>
      <c r="AW115" s="2"/>
      <c r="AX115" s="2"/>
      <c r="AY115" s="2" t="s">
        <v>15</v>
      </c>
      <c r="AZ115" s="2"/>
      <c r="BA115" s="96" t="s">
        <v>31</v>
      </c>
      <c r="BB115" s="96"/>
      <c r="BC115" s="96"/>
      <c r="BD115" s="96"/>
      <c r="BE115" s="96"/>
      <c r="BF115" s="96"/>
      <c r="BG115" s="51"/>
      <c r="BH115" s="52"/>
      <c r="BM115" s="59"/>
      <c r="BP115" s="97">
        <f>IF(CG41&gt;=1500,1500,CG41)</f>
        <v>0</v>
      </c>
      <c r="BQ115" s="97"/>
      <c r="BR115" s="97"/>
      <c r="BS115" s="97"/>
      <c r="BT115" s="97"/>
      <c r="BU115" s="97"/>
      <c r="BV115" s="97" t="s">
        <v>12</v>
      </c>
      <c r="BW115" s="97"/>
      <c r="BX115" s="8"/>
      <c r="BY115" s="8" t="s">
        <v>13</v>
      </c>
      <c r="BZ115" s="8"/>
      <c r="CA115" s="97">
        <f>CK41</f>
        <v>0</v>
      </c>
      <c r="CB115" s="97"/>
      <c r="CC115" s="97"/>
      <c r="CD115" s="97"/>
      <c r="CE115" s="2" t="s">
        <v>14</v>
      </c>
      <c r="CF115" s="2"/>
      <c r="CG115" s="2" t="s">
        <v>15</v>
      </c>
      <c r="CH115" s="2"/>
      <c r="CI115" s="96">
        <f>ROUND(BP115*CA115,0)</f>
        <v>0</v>
      </c>
      <c r="CJ115" s="96"/>
      <c r="CK115" s="96"/>
      <c r="CL115" s="96"/>
      <c r="CM115" s="96"/>
      <c r="CN115" s="2" t="s">
        <v>12</v>
      </c>
      <c r="CT115" s="24" t="s">
        <v>56</v>
      </c>
      <c r="CU115" s="24"/>
      <c r="CV115" s="24"/>
      <c r="CW115" s="172">
        <f>CA55</f>
        <v>0</v>
      </c>
      <c r="CX115" s="172"/>
      <c r="CY115" s="172"/>
      <c r="CZ115" s="172"/>
      <c r="DA115" s="28" t="s">
        <v>63</v>
      </c>
      <c r="DB115" s="8"/>
      <c r="DC115" s="8" t="s">
        <v>13</v>
      </c>
      <c r="DD115" s="8"/>
      <c r="DE115" s="8" t="s">
        <v>33</v>
      </c>
      <c r="DF115" s="8"/>
      <c r="DG115" s="8"/>
      <c r="DH115" s="8"/>
      <c r="DI115" s="2"/>
      <c r="DJ115" s="2"/>
      <c r="DK115" s="2" t="s">
        <v>15</v>
      </c>
      <c r="DL115" s="2"/>
      <c r="DM115" s="96" t="s">
        <v>31</v>
      </c>
      <c r="DN115" s="96"/>
      <c r="DO115" s="96"/>
      <c r="DP115" s="96"/>
      <c r="DQ115" s="96"/>
      <c r="DR115" s="96"/>
      <c r="DS115" s="51"/>
      <c r="DT115" s="52"/>
    </row>
    <row r="116" spans="3:124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H116" s="97">
        <f>U55</f>
        <v>0</v>
      </c>
      <c r="AI116" s="97"/>
      <c r="AJ116" s="97"/>
      <c r="AK116" s="97"/>
      <c r="AL116" s="97"/>
      <c r="AM116" s="97"/>
      <c r="AN116" s="97" t="s">
        <v>12</v>
      </c>
      <c r="AO116" s="97"/>
      <c r="AP116" s="8"/>
      <c r="AQ116" s="8" t="s">
        <v>13</v>
      </c>
      <c r="AR116" s="8"/>
      <c r="AS116" s="97">
        <f>Y55</f>
        <v>0</v>
      </c>
      <c r="AT116" s="97"/>
      <c r="AU116" s="97"/>
      <c r="AV116" s="97"/>
      <c r="AW116" s="2" t="s">
        <v>14</v>
      </c>
      <c r="AX116" s="2"/>
      <c r="AY116" s="2" t="s">
        <v>15</v>
      </c>
      <c r="AZ116" s="2"/>
      <c r="BA116" s="96">
        <f>ROUND(AH116*AS116,0)</f>
        <v>0</v>
      </c>
      <c r="BB116" s="96"/>
      <c r="BC116" s="96"/>
      <c r="BD116" s="96"/>
      <c r="BE116" s="96"/>
      <c r="BF116" s="2" t="s">
        <v>12</v>
      </c>
      <c r="BG116" s="51"/>
      <c r="BH116" s="52"/>
      <c r="BM116" s="59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T116" s="97">
        <f>CG55</f>
        <v>0</v>
      </c>
      <c r="CU116" s="97"/>
      <c r="CV116" s="97"/>
      <c r="CW116" s="97"/>
      <c r="CX116" s="97"/>
      <c r="CY116" s="97"/>
      <c r="CZ116" s="97" t="s">
        <v>12</v>
      </c>
      <c r="DA116" s="97"/>
      <c r="DB116" s="8"/>
      <c r="DC116" s="8" t="s">
        <v>13</v>
      </c>
      <c r="DD116" s="8"/>
      <c r="DE116" s="97">
        <f>CK55</f>
        <v>0</v>
      </c>
      <c r="DF116" s="97"/>
      <c r="DG116" s="97"/>
      <c r="DH116" s="97"/>
      <c r="DI116" s="2" t="s">
        <v>14</v>
      </c>
      <c r="DJ116" s="2"/>
      <c r="DK116" s="2" t="s">
        <v>15</v>
      </c>
      <c r="DL116" s="2"/>
      <c r="DM116" s="96">
        <f>ROUND(CT116*DE116,0)</f>
        <v>0</v>
      </c>
      <c r="DN116" s="96"/>
      <c r="DO116" s="96"/>
      <c r="DP116" s="96"/>
      <c r="DQ116" s="96"/>
      <c r="DR116" s="2" t="s">
        <v>12</v>
      </c>
      <c r="DS116" s="51"/>
      <c r="DT116" s="52"/>
    </row>
    <row r="117" spans="3:124">
      <c r="D117" s="24" t="s">
        <v>56</v>
      </c>
      <c r="E117" s="24"/>
      <c r="F117" s="24"/>
      <c r="G117" s="172">
        <f>O42</f>
        <v>0</v>
      </c>
      <c r="H117" s="172"/>
      <c r="I117" s="172"/>
      <c r="J117" s="172"/>
      <c r="K117" s="28" t="s">
        <v>63</v>
      </c>
      <c r="L117" s="8"/>
      <c r="M117" s="8" t="s">
        <v>13</v>
      </c>
      <c r="N117" s="8"/>
      <c r="O117" s="8" t="s">
        <v>33</v>
      </c>
      <c r="P117" s="8"/>
      <c r="Q117" s="8"/>
      <c r="R117" s="8"/>
      <c r="S117" s="2"/>
      <c r="T117" s="2"/>
      <c r="U117" s="2" t="s">
        <v>15</v>
      </c>
      <c r="V117" s="2"/>
      <c r="W117" s="96" t="s">
        <v>31</v>
      </c>
      <c r="X117" s="96"/>
      <c r="Y117" s="96"/>
      <c r="Z117" s="96"/>
      <c r="AA117" s="96"/>
      <c r="AB117" s="96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BG117" s="51"/>
      <c r="BH117" s="52"/>
      <c r="BM117" s="59"/>
      <c r="BP117" s="24" t="s">
        <v>56</v>
      </c>
      <c r="BQ117" s="24"/>
      <c r="BR117" s="24"/>
      <c r="BS117" s="172">
        <f>CA42</f>
        <v>0</v>
      </c>
      <c r="BT117" s="172"/>
      <c r="BU117" s="172"/>
      <c r="BV117" s="172"/>
      <c r="BW117" s="28" t="s">
        <v>63</v>
      </c>
      <c r="BX117" s="8"/>
      <c r="BY117" s="8" t="s">
        <v>13</v>
      </c>
      <c r="BZ117" s="8"/>
      <c r="CA117" s="8" t="s">
        <v>33</v>
      </c>
      <c r="CB117" s="8"/>
      <c r="CC117" s="8"/>
      <c r="CD117" s="8"/>
      <c r="CE117" s="2"/>
      <c r="CF117" s="2"/>
      <c r="CG117" s="2" t="s">
        <v>15</v>
      </c>
      <c r="CH117" s="2"/>
      <c r="CI117" s="96" t="s">
        <v>31</v>
      </c>
      <c r="CJ117" s="96"/>
      <c r="CK117" s="96"/>
      <c r="CL117" s="96"/>
      <c r="CM117" s="96"/>
      <c r="CN117" s="96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S117" s="51"/>
      <c r="DT117" s="52"/>
    </row>
    <row r="118" spans="3:124">
      <c r="D118" s="97">
        <f>IF(U42&gt;=1500,1500,U42)</f>
        <v>0</v>
      </c>
      <c r="E118" s="97"/>
      <c r="F118" s="97"/>
      <c r="G118" s="97"/>
      <c r="H118" s="97"/>
      <c r="I118" s="97"/>
      <c r="J118" s="97" t="s">
        <v>12</v>
      </c>
      <c r="K118" s="97"/>
      <c r="L118" s="8"/>
      <c r="M118" s="8" t="s">
        <v>13</v>
      </c>
      <c r="N118" s="8"/>
      <c r="O118" s="97">
        <f>Y42</f>
        <v>0</v>
      </c>
      <c r="P118" s="97"/>
      <c r="Q118" s="97"/>
      <c r="R118" s="97"/>
      <c r="S118" s="2" t="s">
        <v>14</v>
      </c>
      <c r="T118" s="2"/>
      <c r="U118" s="2" t="s">
        <v>15</v>
      </c>
      <c r="V118" s="2"/>
      <c r="W118" s="96">
        <f>ROUND(D118*O118,0)</f>
        <v>0</v>
      </c>
      <c r="X118" s="96"/>
      <c r="Y118" s="96"/>
      <c r="Z118" s="96"/>
      <c r="AA118" s="96"/>
      <c r="AB118" s="2" t="s">
        <v>12</v>
      </c>
      <c r="AH118" s="24" t="s">
        <v>56</v>
      </c>
      <c r="AI118" s="24"/>
      <c r="AJ118" s="24"/>
      <c r="AK118" s="172">
        <f>O56</f>
        <v>0</v>
      </c>
      <c r="AL118" s="172"/>
      <c r="AM118" s="172"/>
      <c r="AN118" s="172"/>
      <c r="AO118" s="28" t="s">
        <v>63</v>
      </c>
      <c r="AP118" s="8"/>
      <c r="AQ118" s="8" t="s">
        <v>13</v>
      </c>
      <c r="AR118" s="8"/>
      <c r="AS118" s="8" t="s">
        <v>33</v>
      </c>
      <c r="AT118" s="8"/>
      <c r="AU118" s="8"/>
      <c r="AV118" s="8"/>
      <c r="AW118" s="2"/>
      <c r="AX118" s="2"/>
      <c r="AY118" s="2" t="s">
        <v>15</v>
      </c>
      <c r="AZ118" s="2"/>
      <c r="BA118" s="96" t="s">
        <v>31</v>
      </c>
      <c r="BB118" s="96"/>
      <c r="BC118" s="96"/>
      <c r="BD118" s="96"/>
      <c r="BE118" s="96"/>
      <c r="BF118" s="96"/>
      <c r="BG118" s="51"/>
      <c r="BH118" s="52"/>
      <c r="BM118" s="59"/>
      <c r="BP118" s="97">
        <f>IF(CG42&gt;=1500,1500,CG42)</f>
        <v>0</v>
      </c>
      <c r="BQ118" s="97"/>
      <c r="BR118" s="97"/>
      <c r="BS118" s="97"/>
      <c r="BT118" s="97"/>
      <c r="BU118" s="97"/>
      <c r="BV118" s="97" t="s">
        <v>12</v>
      </c>
      <c r="BW118" s="97"/>
      <c r="BX118" s="8"/>
      <c r="BY118" s="8" t="s">
        <v>13</v>
      </c>
      <c r="BZ118" s="8"/>
      <c r="CA118" s="97">
        <f>CK42</f>
        <v>0</v>
      </c>
      <c r="CB118" s="97"/>
      <c r="CC118" s="97"/>
      <c r="CD118" s="97"/>
      <c r="CE118" s="2" t="s">
        <v>14</v>
      </c>
      <c r="CF118" s="2"/>
      <c r="CG118" s="2" t="s">
        <v>15</v>
      </c>
      <c r="CH118" s="2"/>
      <c r="CI118" s="96">
        <f>ROUND(BP118*CA118,0)</f>
        <v>0</v>
      </c>
      <c r="CJ118" s="96"/>
      <c r="CK118" s="96"/>
      <c r="CL118" s="96"/>
      <c r="CM118" s="96"/>
      <c r="CN118" s="2" t="s">
        <v>12</v>
      </c>
      <c r="CT118" s="24" t="s">
        <v>56</v>
      </c>
      <c r="CU118" s="24"/>
      <c r="CV118" s="24"/>
      <c r="CW118" s="172">
        <f>CA56</f>
        <v>0</v>
      </c>
      <c r="CX118" s="172"/>
      <c r="CY118" s="172"/>
      <c r="CZ118" s="172"/>
      <c r="DA118" s="28" t="s">
        <v>63</v>
      </c>
      <c r="DB118" s="8"/>
      <c r="DC118" s="8" t="s">
        <v>13</v>
      </c>
      <c r="DD118" s="8"/>
      <c r="DE118" s="8" t="s">
        <v>33</v>
      </c>
      <c r="DF118" s="8"/>
      <c r="DG118" s="8"/>
      <c r="DH118" s="8"/>
      <c r="DI118" s="2"/>
      <c r="DJ118" s="2"/>
      <c r="DK118" s="2" t="s">
        <v>15</v>
      </c>
      <c r="DL118" s="2"/>
      <c r="DM118" s="96" t="s">
        <v>31</v>
      </c>
      <c r="DN118" s="96"/>
      <c r="DO118" s="96"/>
      <c r="DP118" s="96"/>
      <c r="DQ118" s="96"/>
      <c r="DR118" s="96"/>
      <c r="DS118" s="51"/>
      <c r="DT118" s="52"/>
    </row>
    <row r="119" spans="3:124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2"/>
      <c r="T119" s="2"/>
      <c r="U119" s="2"/>
      <c r="V119" s="2"/>
      <c r="W119" s="2"/>
      <c r="X119" s="2"/>
      <c r="Y119" s="2"/>
      <c r="Z119" s="2"/>
      <c r="AA119" s="2"/>
      <c r="AB119" s="2"/>
      <c r="AH119" s="97">
        <f>U56</f>
        <v>0</v>
      </c>
      <c r="AI119" s="97"/>
      <c r="AJ119" s="97"/>
      <c r="AK119" s="97"/>
      <c r="AL119" s="97"/>
      <c r="AM119" s="97"/>
      <c r="AN119" s="97" t="s">
        <v>12</v>
      </c>
      <c r="AO119" s="97"/>
      <c r="AP119" s="8"/>
      <c r="AQ119" s="8" t="s">
        <v>13</v>
      </c>
      <c r="AR119" s="8"/>
      <c r="AS119" s="97">
        <f>Y56</f>
        <v>0</v>
      </c>
      <c r="AT119" s="97"/>
      <c r="AU119" s="97"/>
      <c r="AV119" s="97"/>
      <c r="AW119" s="2" t="s">
        <v>14</v>
      </c>
      <c r="AX119" s="2"/>
      <c r="AY119" s="2" t="s">
        <v>15</v>
      </c>
      <c r="AZ119" s="2"/>
      <c r="BA119" s="96">
        <f>ROUND(AH119*AS119,0)</f>
        <v>0</v>
      </c>
      <c r="BB119" s="96"/>
      <c r="BC119" s="96"/>
      <c r="BD119" s="96"/>
      <c r="BE119" s="96"/>
      <c r="BF119" s="2" t="s">
        <v>12</v>
      </c>
      <c r="BG119" s="51"/>
      <c r="BH119" s="52"/>
      <c r="BM119" s="59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T119" s="97">
        <f>CG56</f>
        <v>0</v>
      </c>
      <c r="CU119" s="97"/>
      <c r="CV119" s="97"/>
      <c r="CW119" s="97"/>
      <c r="CX119" s="97"/>
      <c r="CY119" s="97"/>
      <c r="CZ119" s="97" t="s">
        <v>12</v>
      </c>
      <c r="DA119" s="97"/>
      <c r="DB119" s="8"/>
      <c r="DC119" s="8" t="s">
        <v>13</v>
      </c>
      <c r="DD119" s="8"/>
      <c r="DE119" s="97">
        <f>CK56</f>
        <v>0</v>
      </c>
      <c r="DF119" s="97"/>
      <c r="DG119" s="97"/>
      <c r="DH119" s="97"/>
      <c r="DI119" s="2" t="s">
        <v>14</v>
      </c>
      <c r="DJ119" s="2"/>
      <c r="DK119" s="2" t="s">
        <v>15</v>
      </c>
      <c r="DL119" s="2"/>
      <c r="DM119" s="96">
        <f>ROUND(CT119*DE119,0)</f>
        <v>0</v>
      </c>
      <c r="DN119" s="96"/>
      <c r="DO119" s="96"/>
      <c r="DP119" s="96"/>
      <c r="DQ119" s="96"/>
      <c r="DR119" s="2" t="s">
        <v>12</v>
      </c>
      <c r="DS119" s="51"/>
      <c r="DT119" s="52"/>
    </row>
    <row r="120" spans="3:124">
      <c r="D120" s="24" t="s">
        <v>56</v>
      </c>
      <c r="E120" s="24"/>
      <c r="F120" s="24"/>
      <c r="G120" s="172">
        <f>O43</f>
        <v>0</v>
      </c>
      <c r="H120" s="172"/>
      <c r="I120" s="172"/>
      <c r="J120" s="172"/>
      <c r="K120" s="28" t="s">
        <v>63</v>
      </c>
      <c r="L120" s="8"/>
      <c r="M120" s="8" t="s">
        <v>13</v>
      </c>
      <c r="N120" s="8"/>
      <c r="O120" s="8" t="s">
        <v>33</v>
      </c>
      <c r="P120" s="8"/>
      <c r="Q120" s="8"/>
      <c r="R120" s="8"/>
      <c r="S120" s="2"/>
      <c r="T120" s="2"/>
      <c r="U120" s="2" t="s">
        <v>15</v>
      </c>
      <c r="V120" s="2"/>
      <c r="W120" s="96" t="s">
        <v>31</v>
      </c>
      <c r="X120" s="96"/>
      <c r="Y120" s="96"/>
      <c r="Z120" s="96"/>
      <c r="AA120" s="96"/>
      <c r="AB120" s="96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BG120" s="51"/>
      <c r="BH120" s="52"/>
      <c r="BM120" s="59"/>
      <c r="BP120" s="24" t="s">
        <v>56</v>
      </c>
      <c r="BQ120" s="24"/>
      <c r="BR120" s="24"/>
      <c r="BS120" s="172">
        <f>CA43</f>
        <v>0</v>
      </c>
      <c r="BT120" s="172"/>
      <c r="BU120" s="172"/>
      <c r="BV120" s="172"/>
      <c r="BW120" s="28" t="s">
        <v>63</v>
      </c>
      <c r="BX120" s="8"/>
      <c r="BY120" s="8" t="s">
        <v>13</v>
      </c>
      <c r="BZ120" s="8"/>
      <c r="CA120" s="8" t="s">
        <v>33</v>
      </c>
      <c r="CB120" s="8"/>
      <c r="CC120" s="8"/>
      <c r="CD120" s="8"/>
      <c r="CE120" s="2"/>
      <c r="CF120" s="2"/>
      <c r="CG120" s="2" t="s">
        <v>15</v>
      </c>
      <c r="CH120" s="2"/>
      <c r="CI120" s="96" t="s">
        <v>31</v>
      </c>
      <c r="CJ120" s="96"/>
      <c r="CK120" s="96"/>
      <c r="CL120" s="96"/>
      <c r="CM120" s="96"/>
      <c r="CN120" s="96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S120" s="51"/>
      <c r="DT120" s="52"/>
    </row>
    <row r="121" spans="3:124">
      <c r="D121" s="97">
        <f>IF(U43&gt;=1500,1500,U43)</f>
        <v>0</v>
      </c>
      <c r="E121" s="97"/>
      <c r="F121" s="97"/>
      <c r="G121" s="97"/>
      <c r="H121" s="97"/>
      <c r="I121" s="97"/>
      <c r="J121" s="97" t="s">
        <v>12</v>
      </c>
      <c r="K121" s="97"/>
      <c r="L121" s="8"/>
      <c r="M121" s="8" t="s">
        <v>13</v>
      </c>
      <c r="N121" s="8"/>
      <c r="O121" s="97">
        <f>Y43</f>
        <v>0</v>
      </c>
      <c r="P121" s="97"/>
      <c r="Q121" s="97"/>
      <c r="R121" s="97"/>
      <c r="S121" s="2" t="s">
        <v>14</v>
      </c>
      <c r="T121" s="2"/>
      <c r="U121" s="2" t="s">
        <v>15</v>
      </c>
      <c r="V121" s="2"/>
      <c r="W121" s="96">
        <f>ROUND(D121*O121,0)</f>
        <v>0</v>
      </c>
      <c r="X121" s="96"/>
      <c r="Y121" s="96"/>
      <c r="Z121" s="96"/>
      <c r="AA121" s="96"/>
      <c r="AB121" s="2" t="s">
        <v>12</v>
      </c>
      <c r="AH121" s="24" t="s">
        <v>56</v>
      </c>
      <c r="AI121" s="24"/>
      <c r="AJ121" s="24"/>
      <c r="AK121" s="172">
        <f>O57</f>
        <v>0</v>
      </c>
      <c r="AL121" s="172"/>
      <c r="AM121" s="172"/>
      <c r="AN121" s="172"/>
      <c r="AO121" s="28" t="s">
        <v>63</v>
      </c>
      <c r="AP121" s="8"/>
      <c r="AQ121" s="8" t="s">
        <v>13</v>
      </c>
      <c r="AR121" s="8"/>
      <c r="AS121" s="8" t="s">
        <v>33</v>
      </c>
      <c r="AT121" s="8"/>
      <c r="AU121" s="8"/>
      <c r="AV121" s="8"/>
      <c r="AW121" s="2"/>
      <c r="AX121" s="2"/>
      <c r="AY121" s="2" t="s">
        <v>15</v>
      </c>
      <c r="AZ121" s="2"/>
      <c r="BA121" s="96" t="s">
        <v>31</v>
      </c>
      <c r="BB121" s="96"/>
      <c r="BC121" s="96"/>
      <c r="BD121" s="96"/>
      <c r="BE121" s="96"/>
      <c r="BF121" s="96"/>
      <c r="BG121" s="51"/>
      <c r="BH121" s="52"/>
      <c r="BM121" s="59"/>
      <c r="BP121" s="97">
        <f>IF(CG43&gt;=1500,1500,CG43)</f>
        <v>0</v>
      </c>
      <c r="BQ121" s="97"/>
      <c r="BR121" s="97"/>
      <c r="BS121" s="97"/>
      <c r="BT121" s="97"/>
      <c r="BU121" s="97"/>
      <c r="BV121" s="97" t="s">
        <v>12</v>
      </c>
      <c r="BW121" s="97"/>
      <c r="BX121" s="8"/>
      <c r="BY121" s="8" t="s">
        <v>13</v>
      </c>
      <c r="BZ121" s="8"/>
      <c r="CA121" s="97">
        <f>CK43</f>
        <v>0</v>
      </c>
      <c r="CB121" s="97"/>
      <c r="CC121" s="97"/>
      <c r="CD121" s="97"/>
      <c r="CE121" s="2" t="s">
        <v>14</v>
      </c>
      <c r="CF121" s="2"/>
      <c r="CG121" s="2" t="s">
        <v>15</v>
      </c>
      <c r="CH121" s="2"/>
      <c r="CI121" s="96">
        <f>ROUND(BP121*CA121,0)</f>
        <v>0</v>
      </c>
      <c r="CJ121" s="96"/>
      <c r="CK121" s="96"/>
      <c r="CL121" s="96"/>
      <c r="CM121" s="96"/>
      <c r="CN121" s="2" t="s">
        <v>12</v>
      </c>
      <c r="CT121" s="24" t="s">
        <v>56</v>
      </c>
      <c r="CU121" s="24"/>
      <c r="CV121" s="24"/>
      <c r="CW121" s="172">
        <f>CA57</f>
        <v>0</v>
      </c>
      <c r="CX121" s="172"/>
      <c r="CY121" s="172"/>
      <c r="CZ121" s="172"/>
      <c r="DA121" s="28" t="s">
        <v>63</v>
      </c>
      <c r="DB121" s="8"/>
      <c r="DC121" s="8" t="s">
        <v>13</v>
      </c>
      <c r="DD121" s="8"/>
      <c r="DE121" s="8" t="s">
        <v>33</v>
      </c>
      <c r="DF121" s="8"/>
      <c r="DG121" s="8"/>
      <c r="DH121" s="8"/>
      <c r="DI121" s="2"/>
      <c r="DJ121" s="2"/>
      <c r="DK121" s="2" t="s">
        <v>15</v>
      </c>
      <c r="DL121" s="2"/>
      <c r="DM121" s="96" t="s">
        <v>31</v>
      </c>
      <c r="DN121" s="96"/>
      <c r="DO121" s="96"/>
      <c r="DP121" s="96"/>
      <c r="DQ121" s="96"/>
      <c r="DR121" s="96"/>
      <c r="DS121" s="51"/>
      <c r="DT121" s="52"/>
    </row>
    <row r="122" spans="3:124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H122" s="97">
        <f>U57</f>
        <v>0</v>
      </c>
      <c r="AI122" s="97"/>
      <c r="AJ122" s="97"/>
      <c r="AK122" s="97"/>
      <c r="AL122" s="97"/>
      <c r="AM122" s="97"/>
      <c r="AN122" s="97" t="s">
        <v>12</v>
      </c>
      <c r="AO122" s="97"/>
      <c r="AP122" s="8"/>
      <c r="AQ122" s="8" t="s">
        <v>13</v>
      </c>
      <c r="AR122" s="8"/>
      <c r="AS122" s="97">
        <f>Y57</f>
        <v>0</v>
      </c>
      <c r="AT122" s="97"/>
      <c r="AU122" s="97"/>
      <c r="AV122" s="97"/>
      <c r="AW122" s="2" t="s">
        <v>14</v>
      </c>
      <c r="AX122" s="2"/>
      <c r="AY122" s="2" t="s">
        <v>15</v>
      </c>
      <c r="AZ122" s="2"/>
      <c r="BA122" s="96">
        <f>ROUND(AH122*AS122,0)</f>
        <v>0</v>
      </c>
      <c r="BB122" s="96"/>
      <c r="BC122" s="96"/>
      <c r="BD122" s="96"/>
      <c r="BE122" s="96"/>
      <c r="BF122" s="2" t="s">
        <v>12</v>
      </c>
      <c r="BG122" s="51"/>
      <c r="BH122" s="52"/>
      <c r="BM122" s="59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T122" s="97">
        <f>CG57</f>
        <v>0</v>
      </c>
      <c r="CU122" s="97"/>
      <c r="CV122" s="97"/>
      <c r="CW122" s="97"/>
      <c r="CX122" s="97"/>
      <c r="CY122" s="97"/>
      <c r="CZ122" s="97" t="s">
        <v>12</v>
      </c>
      <c r="DA122" s="97"/>
      <c r="DB122" s="8"/>
      <c r="DC122" s="8" t="s">
        <v>13</v>
      </c>
      <c r="DD122" s="8"/>
      <c r="DE122" s="97">
        <f>CK57</f>
        <v>0</v>
      </c>
      <c r="DF122" s="97"/>
      <c r="DG122" s="97"/>
      <c r="DH122" s="97"/>
      <c r="DI122" s="2" t="s">
        <v>14</v>
      </c>
      <c r="DJ122" s="2"/>
      <c r="DK122" s="2" t="s">
        <v>15</v>
      </c>
      <c r="DL122" s="2"/>
      <c r="DM122" s="96">
        <f>ROUND(CT122*DE122,0)</f>
        <v>0</v>
      </c>
      <c r="DN122" s="96"/>
      <c r="DO122" s="96"/>
      <c r="DP122" s="96"/>
      <c r="DQ122" s="96"/>
      <c r="DR122" s="2" t="s">
        <v>12</v>
      </c>
      <c r="DS122" s="51"/>
      <c r="DT122" s="52"/>
    </row>
    <row r="123" spans="3:124">
      <c r="D123" s="24" t="s">
        <v>56</v>
      </c>
      <c r="E123" s="24"/>
      <c r="F123" s="24"/>
      <c r="G123" s="172">
        <f>O44</f>
        <v>0</v>
      </c>
      <c r="H123" s="172"/>
      <c r="I123" s="172"/>
      <c r="J123" s="172"/>
      <c r="K123" s="28" t="s">
        <v>63</v>
      </c>
      <c r="L123" s="8"/>
      <c r="M123" s="8" t="s">
        <v>13</v>
      </c>
      <c r="N123" s="8"/>
      <c r="O123" s="8" t="s">
        <v>33</v>
      </c>
      <c r="P123" s="8"/>
      <c r="Q123" s="8"/>
      <c r="R123" s="8"/>
      <c r="S123" s="2"/>
      <c r="T123" s="2"/>
      <c r="U123" s="2" t="s">
        <v>15</v>
      </c>
      <c r="V123" s="2"/>
      <c r="W123" s="96" t="s">
        <v>31</v>
      </c>
      <c r="X123" s="96"/>
      <c r="Y123" s="96"/>
      <c r="Z123" s="96"/>
      <c r="AA123" s="96"/>
      <c r="AB123" s="96"/>
      <c r="BG123" s="51"/>
      <c r="BH123" s="52"/>
      <c r="BM123" s="59"/>
      <c r="BP123" s="24" t="s">
        <v>56</v>
      </c>
      <c r="BQ123" s="24"/>
      <c r="BR123" s="24"/>
      <c r="BS123" s="172">
        <f>CA44</f>
        <v>0</v>
      </c>
      <c r="BT123" s="172"/>
      <c r="BU123" s="172"/>
      <c r="BV123" s="172"/>
      <c r="BW123" s="28" t="s">
        <v>63</v>
      </c>
      <c r="BX123" s="8"/>
      <c r="BY123" s="8" t="s">
        <v>13</v>
      </c>
      <c r="BZ123" s="8"/>
      <c r="CA123" s="8" t="s">
        <v>33</v>
      </c>
      <c r="CB123" s="8"/>
      <c r="CC123" s="8"/>
      <c r="CD123" s="8"/>
      <c r="CE123" s="2"/>
      <c r="CF123" s="2"/>
      <c r="CG123" s="2" t="s">
        <v>15</v>
      </c>
      <c r="CH123" s="2"/>
      <c r="CI123" s="96" t="s">
        <v>31</v>
      </c>
      <c r="CJ123" s="96"/>
      <c r="CK123" s="96"/>
      <c r="CL123" s="96"/>
      <c r="CM123" s="96"/>
      <c r="CN123" s="96"/>
      <c r="DS123" s="51"/>
      <c r="DT123" s="52"/>
    </row>
    <row r="124" spans="3:124">
      <c r="D124" s="97">
        <f>IF(U44&gt;=1500,1500,U44)</f>
        <v>0</v>
      </c>
      <c r="E124" s="97"/>
      <c r="F124" s="97"/>
      <c r="G124" s="97"/>
      <c r="H124" s="97"/>
      <c r="I124" s="97"/>
      <c r="J124" s="97" t="s">
        <v>12</v>
      </c>
      <c r="K124" s="97"/>
      <c r="L124" s="8"/>
      <c r="M124" s="8" t="s">
        <v>13</v>
      </c>
      <c r="N124" s="8"/>
      <c r="O124" s="97">
        <f>Y44</f>
        <v>0</v>
      </c>
      <c r="P124" s="97"/>
      <c r="Q124" s="97"/>
      <c r="R124" s="97"/>
      <c r="S124" s="2" t="s">
        <v>14</v>
      </c>
      <c r="T124" s="2"/>
      <c r="U124" s="2" t="s">
        <v>15</v>
      </c>
      <c r="V124" s="2"/>
      <c r="W124" s="96">
        <f>ROUND(D124*O124,0)</f>
        <v>0</v>
      </c>
      <c r="X124" s="96"/>
      <c r="Y124" s="96"/>
      <c r="Z124" s="96"/>
      <c r="AA124" s="96"/>
      <c r="AB124" s="2" t="s">
        <v>12</v>
      </c>
      <c r="BG124" s="51"/>
      <c r="BH124" s="52"/>
      <c r="BM124" s="59"/>
      <c r="BP124" s="97">
        <f>IF(CG44&gt;=1500,1500,CG44)</f>
        <v>0</v>
      </c>
      <c r="BQ124" s="97"/>
      <c r="BR124" s="97"/>
      <c r="BS124" s="97"/>
      <c r="BT124" s="97"/>
      <c r="BU124" s="97"/>
      <c r="BV124" s="97" t="s">
        <v>12</v>
      </c>
      <c r="BW124" s="97"/>
      <c r="BX124" s="8"/>
      <c r="BY124" s="8" t="s">
        <v>13</v>
      </c>
      <c r="BZ124" s="8"/>
      <c r="CA124" s="97">
        <f>CK44</f>
        <v>0</v>
      </c>
      <c r="CB124" s="97"/>
      <c r="CC124" s="97"/>
      <c r="CD124" s="97"/>
      <c r="CE124" s="2" t="s">
        <v>14</v>
      </c>
      <c r="CF124" s="2"/>
      <c r="CG124" s="2" t="s">
        <v>15</v>
      </c>
      <c r="CH124" s="2"/>
      <c r="CI124" s="96">
        <f>ROUND(BP124*CA124,0)</f>
        <v>0</v>
      </c>
      <c r="CJ124" s="96"/>
      <c r="CK124" s="96"/>
      <c r="CL124" s="96"/>
      <c r="CM124" s="96"/>
      <c r="CN124" s="2" t="s">
        <v>12</v>
      </c>
      <c r="DS124" s="51"/>
      <c r="DT124" s="52"/>
    </row>
    <row r="125" spans="3:124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BG125" s="51"/>
      <c r="BH125" s="52"/>
      <c r="BM125" s="59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DS125" s="51"/>
      <c r="DT125" s="52"/>
    </row>
    <row r="126" spans="3:124">
      <c r="D126" s="24" t="s">
        <v>56</v>
      </c>
      <c r="E126" s="24"/>
      <c r="F126" s="24"/>
      <c r="G126" s="172">
        <f>O45</f>
        <v>0</v>
      </c>
      <c r="H126" s="172"/>
      <c r="I126" s="172"/>
      <c r="J126" s="172"/>
      <c r="K126" s="28" t="s">
        <v>63</v>
      </c>
      <c r="L126" s="8"/>
      <c r="M126" s="8" t="s">
        <v>13</v>
      </c>
      <c r="N126" s="8"/>
      <c r="O126" s="8" t="s">
        <v>33</v>
      </c>
      <c r="P126" s="8"/>
      <c r="Q126" s="8"/>
      <c r="R126" s="8"/>
      <c r="S126" s="2"/>
      <c r="T126" s="2"/>
      <c r="U126" s="2" t="s">
        <v>15</v>
      </c>
      <c r="V126" s="2"/>
      <c r="W126" s="96" t="s">
        <v>31</v>
      </c>
      <c r="X126" s="96"/>
      <c r="Y126" s="96"/>
      <c r="Z126" s="96"/>
      <c r="AA126" s="96"/>
      <c r="AB126" s="96"/>
      <c r="BG126" s="51"/>
      <c r="BH126" s="52"/>
      <c r="BM126" s="59"/>
      <c r="BP126" s="24" t="s">
        <v>56</v>
      </c>
      <c r="BQ126" s="24"/>
      <c r="BR126" s="24"/>
      <c r="BS126" s="172">
        <f>CA45</f>
        <v>0</v>
      </c>
      <c r="BT126" s="172"/>
      <c r="BU126" s="172"/>
      <c r="BV126" s="172"/>
      <c r="BW126" s="28" t="s">
        <v>63</v>
      </c>
      <c r="BX126" s="8"/>
      <c r="BY126" s="8" t="s">
        <v>13</v>
      </c>
      <c r="BZ126" s="8"/>
      <c r="CA126" s="8" t="s">
        <v>33</v>
      </c>
      <c r="CB126" s="8"/>
      <c r="CC126" s="8"/>
      <c r="CD126" s="8"/>
      <c r="CE126" s="2"/>
      <c r="CF126" s="2"/>
      <c r="CG126" s="2" t="s">
        <v>15</v>
      </c>
      <c r="CH126" s="2"/>
      <c r="CI126" s="96" t="s">
        <v>31</v>
      </c>
      <c r="CJ126" s="96"/>
      <c r="CK126" s="96"/>
      <c r="CL126" s="96"/>
      <c r="CM126" s="96"/>
      <c r="CN126" s="96"/>
      <c r="DS126" s="51"/>
      <c r="DT126" s="52"/>
    </row>
    <row r="127" spans="3:124" ht="19.5" thickBot="1">
      <c r="D127" s="97">
        <f>IF(U45&gt;=1500,1500,U45)</f>
        <v>0</v>
      </c>
      <c r="E127" s="97"/>
      <c r="F127" s="97"/>
      <c r="G127" s="97"/>
      <c r="H127" s="97"/>
      <c r="I127" s="97"/>
      <c r="J127" s="97" t="s">
        <v>12</v>
      </c>
      <c r="K127" s="97"/>
      <c r="L127" s="8"/>
      <c r="M127" s="8" t="s">
        <v>13</v>
      </c>
      <c r="N127" s="8"/>
      <c r="O127" s="97">
        <f>Y45</f>
        <v>0</v>
      </c>
      <c r="P127" s="97"/>
      <c r="Q127" s="97"/>
      <c r="R127" s="97"/>
      <c r="S127" s="2" t="s">
        <v>14</v>
      </c>
      <c r="T127" s="2"/>
      <c r="U127" s="2" t="s">
        <v>15</v>
      </c>
      <c r="V127" s="2"/>
      <c r="W127" s="96">
        <f>ROUND(D127*O127,0)</f>
        <v>0</v>
      </c>
      <c r="X127" s="96"/>
      <c r="Y127" s="96"/>
      <c r="Z127" s="96"/>
      <c r="AA127" s="96"/>
      <c r="AB127" s="2" t="s">
        <v>12</v>
      </c>
      <c r="AH127" s="173" t="s">
        <v>26</v>
      </c>
      <c r="AI127" s="173"/>
      <c r="AJ127" s="173"/>
      <c r="AK127" s="173"/>
      <c r="AL127" s="173"/>
      <c r="AM127" s="6"/>
      <c r="AN127" s="6"/>
      <c r="AO127" s="356">
        <f>BA101+BA104+BA107+BA110+BA113+BA116+BA119+BA122</f>
        <v>0</v>
      </c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6" t="s">
        <v>12</v>
      </c>
      <c r="BG127" s="51"/>
      <c r="BH127" s="52"/>
      <c r="BM127" s="59"/>
      <c r="BP127" s="97">
        <f>IF(CG45&gt;=1500,1500,CG45)</f>
        <v>0</v>
      </c>
      <c r="BQ127" s="97"/>
      <c r="BR127" s="97"/>
      <c r="BS127" s="97"/>
      <c r="BT127" s="97"/>
      <c r="BU127" s="97"/>
      <c r="BV127" s="97" t="s">
        <v>12</v>
      </c>
      <c r="BW127" s="97"/>
      <c r="BX127" s="8"/>
      <c r="BY127" s="8" t="s">
        <v>13</v>
      </c>
      <c r="BZ127" s="8"/>
      <c r="CA127" s="97">
        <f>CK45</f>
        <v>0</v>
      </c>
      <c r="CB127" s="97"/>
      <c r="CC127" s="97"/>
      <c r="CD127" s="97"/>
      <c r="CE127" s="2" t="s">
        <v>14</v>
      </c>
      <c r="CF127" s="2"/>
      <c r="CG127" s="2" t="s">
        <v>15</v>
      </c>
      <c r="CH127" s="2"/>
      <c r="CI127" s="96">
        <f>ROUND(BP127*CA127,0)</f>
        <v>0</v>
      </c>
      <c r="CJ127" s="96"/>
      <c r="CK127" s="96"/>
      <c r="CL127" s="96"/>
      <c r="CM127" s="96"/>
      <c r="CN127" s="2" t="s">
        <v>12</v>
      </c>
      <c r="CT127" s="173" t="s">
        <v>26</v>
      </c>
      <c r="CU127" s="173"/>
      <c r="CV127" s="173"/>
      <c r="CW127" s="173"/>
      <c r="CX127" s="173"/>
      <c r="CY127" s="6"/>
      <c r="CZ127" s="6"/>
      <c r="DA127" s="356">
        <f>DM101+DM104+DM107+DM110+DM113+DM116+DM119+DM122</f>
        <v>0</v>
      </c>
      <c r="DB127" s="356"/>
      <c r="DC127" s="356"/>
      <c r="DD127" s="356"/>
      <c r="DE127" s="356"/>
      <c r="DF127" s="356"/>
      <c r="DG127" s="356"/>
      <c r="DH127" s="356"/>
      <c r="DI127" s="356"/>
      <c r="DJ127" s="356"/>
      <c r="DK127" s="356"/>
      <c r="DL127" s="356"/>
      <c r="DM127" s="356"/>
      <c r="DN127" s="356"/>
      <c r="DO127" s="356"/>
      <c r="DP127" s="356"/>
      <c r="DQ127" s="356"/>
      <c r="DR127" s="6" t="s">
        <v>12</v>
      </c>
      <c r="DS127" s="51"/>
      <c r="DT127" s="52"/>
    </row>
    <row r="128" spans="3:124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AG128" s="3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1"/>
      <c r="BH128" s="52"/>
      <c r="BM128" s="59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S128" s="3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1"/>
      <c r="DT128" s="52"/>
    </row>
    <row r="129" spans="4:124">
      <c r="D129" s="24" t="s">
        <v>56</v>
      </c>
      <c r="E129" s="24"/>
      <c r="F129" s="24"/>
      <c r="G129" s="172">
        <f>O46</f>
        <v>0</v>
      </c>
      <c r="H129" s="172"/>
      <c r="I129" s="172"/>
      <c r="J129" s="172"/>
      <c r="K129" s="28" t="s">
        <v>63</v>
      </c>
      <c r="L129" s="8"/>
      <c r="M129" s="8" t="s">
        <v>13</v>
      </c>
      <c r="N129" s="8"/>
      <c r="O129" s="8" t="s">
        <v>33</v>
      </c>
      <c r="P129" s="8"/>
      <c r="Q129" s="8"/>
      <c r="R129" s="8"/>
      <c r="S129" s="2"/>
      <c r="T129" s="2"/>
      <c r="U129" s="2" t="s">
        <v>15</v>
      </c>
      <c r="V129" s="2"/>
      <c r="W129" s="96" t="s">
        <v>31</v>
      </c>
      <c r="X129" s="96"/>
      <c r="Y129" s="96"/>
      <c r="Z129" s="96"/>
      <c r="AA129" s="96"/>
      <c r="AB129" s="96"/>
      <c r="AG129" s="3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1"/>
      <c r="BH129" s="52"/>
      <c r="BM129" s="59"/>
      <c r="BP129" s="24" t="s">
        <v>56</v>
      </c>
      <c r="BQ129" s="24"/>
      <c r="BR129" s="24"/>
      <c r="BS129" s="172">
        <f>CA46</f>
        <v>0</v>
      </c>
      <c r="BT129" s="172"/>
      <c r="BU129" s="172"/>
      <c r="BV129" s="172"/>
      <c r="BW129" s="28" t="s">
        <v>63</v>
      </c>
      <c r="BX129" s="8"/>
      <c r="BY129" s="8" t="s">
        <v>13</v>
      </c>
      <c r="BZ129" s="8"/>
      <c r="CA129" s="8" t="s">
        <v>33</v>
      </c>
      <c r="CB129" s="8"/>
      <c r="CC129" s="8"/>
      <c r="CD129" s="8"/>
      <c r="CE129" s="2"/>
      <c r="CF129" s="2"/>
      <c r="CG129" s="2" t="s">
        <v>15</v>
      </c>
      <c r="CH129" s="2"/>
      <c r="CI129" s="96" t="s">
        <v>31</v>
      </c>
      <c r="CJ129" s="96"/>
      <c r="CK129" s="96"/>
      <c r="CL129" s="96"/>
      <c r="CM129" s="96"/>
      <c r="CN129" s="96"/>
      <c r="CS129" s="3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1"/>
      <c r="DT129" s="52"/>
    </row>
    <row r="130" spans="4:124">
      <c r="D130" s="97">
        <f>IF(U46&gt;=1500,1500,U46)</f>
        <v>0</v>
      </c>
      <c r="E130" s="97"/>
      <c r="F130" s="97"/>
      <c r="G130" s="97"/>
      <c r="H130" s="97"/>
      <c r="I130" s="97"/>
      <c r="J130" s="97" t="s">
        <v>12</v>
      </c>
      <c r="K130" s="97"/>
      <c r="L130" s="8"/>
      <c r="M130" s="8" t="s">
        <v>13</v>
      </c>
      <c r="N130" s="8"/>
      <c r="O130" s="97">
        <f>Y46</f>
        <v>0</v>
      </c>
      <c r="P130" s="97"/>
      <c r="Q130" s="97"/>
      <c r="R130" s="97"/>
      <c r="S130" s="2" t="s">
        <v>14</v>
      </c>
      <c r="T130" s="2"/>
      <c r="U130" s="2" t="s">
        <v>15</v>
      </c>
      <c r="V130" s="2"/>
      <c r="W130" s="96">
        <f>ROUND(D130*O130,0)</f>
        <v>0</v>
      </c>
      <c r="X130" s="96"/>
      <c r="Y130" s="96"/>
      <c r="Z130" s="96"/>
      <c r="AA130" s="96"/>
      <c r="AB130" s="2" t="s">
        <v>12</v>
      </c>
      <c r="AF130" s="357" t="s">
        <v>85</v>
      </c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2"/>
      <c r="AY130" s="2"/>
      <c r="AZ130" s="2"/>
      <c r="BA130" s="2"/>
      <c r="BB130" s="2"/>
      <c r="BC130" s="2"/>
      <c r="BD130" s="2"/>
      <c r="BE130" s="2"/>
      <c r="BF130" s="2"/>
      <c r="BM130" s="59"/>
      <c r="BP130" s="97">
        <f>IF(CG46&gt;=1500,1500,CG46)</f>
        <v>0</v>
      </c>
      <c r="BQ130" s="97"/>
      <c r="BR130" s="97"/>
      <c r="BS130" s="97"/>
      <c r="BT130" s="97"/>
      <c r="BU130" s="97"/>
      <c r="BV130" s="97" t="s">
        <v>12</v>
      </c>
      <c r="BW130" s="97"/>
      <c r="BX130" s="8"/>
      <c r="BY130" s="8" t="s">
        <v>13</v>
      </c>
      <c r="BZ130" s="8"/>
      <c r="CA130" s="97">
        <f>CK46</f>
        <v>0</v>
      </c>
      <c r="CB130" s="97"/>
      <c r="CC130" s="97"/>
      <c r="CD130" s="97"/>
      <c r="CE130" s="2" t="s">
        <v>14</v>
      </c>
      <c r="CF130" s="2"/>
      <c r="CG130" s="2" t="s">
        <v>15</v>
      </c>
      <c r="CH130" s="2"/>
      <c r="CI130" s="96">
        <f>ROUND(BP130*CA130,0)</f>
        <v>0</v>
      </c>
      <c r="CJ130" s="96"/>
      <c r="CK130" s="96"/>
      <c r="CL130" s="96"/>
      <c r="CM130" s="96"/>
      <c r="CN130" s="2" t="s">
        <v>12</v>
      </c>
      <c r="CR130" s="357" t="s">
        <v>85</v>
      </c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  <c r="DG130" s="357"/>
      <c r="DH130" s="357"/>
      <c r="DI130" s="357"/>
      <c r="DJ130" s="2"/>
      <c r="DK130" s="2"/>
      <c r="DL130" s="2"/>
      <c r="DM130" s="2"/>
      <c r="DN130" s="2"/>
      <c r="DO130" s="2"/>
      <c r="DP130" s="2"/>
      <c r="DQ130" s="2"/>
      <c r="DR130" s="2"/>
    </row>
    <row r="131" spans="4:124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AH131" t="s">
        <v>56</v>
      </c>
      <c r="AK131" s="181">
        <f>O59</f>
        <v>0</v>
      </c>
      <c r="AL131" s="181"/>
      <c r="AM131" s="181"/>
      <c r="AN131" s="181"/>
      <c r="AO131" s="25" t="s">
        <v>63</v>
      </c>
      <c r="AP131" s="2"/>
      <c r="AQ131" s="2" t="s">
        <v>13</v>
      </c>
      <c r="AR131" s="2"/>
      <c r="AS131" s="2" t="s">
        <v>33</v>
      </c>
      <c r="AT131" s="2"/>
      <c r="AU131" s="2"/>
      <c r="AV131" s="2"/>
      <c r="AW131" s="2"/>
      <c r="AX131" s="2"/>
      <c r="AY131" s="2" t="s">
        <v>15</v>
      </c>
      <c r="AZ131" s="2"/>
      <c r="BA131" s="96" t="s">
        <v>30</v>
      </c>
      <c r="BB131" s="96"/>
      <c r="BC131" s="96"/>
      <c r="BD131" s="96"/>
      <c r="BE131" s="96"/>
      <c r="BF131" s="96"/>
      <c r="BM131" s="59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T131" t="s">
        <v>56</v>
      </c>
      <c r="CW131" s="181">
        <f>CA59</f>
        <v>0</v>
      </c>
      <c r="CX131" s="181"/>
      <c r="CY131" s="181"/>
      <c r="CZ131" s="181"/>
      <c r="DA131" s="25" t="s">
        <v>63</v>
      </c>
      <c r="DB131" s="2"/>
      <c r="DC131" s="2" t="s">
        <v>13</v>
      </c>
      <c r="DD131" s="2"/>
      <c r="DE131" s="2" t="s">
        <v>33</v>
      </c>
      <c r="DF131" s="2"/>
      <c r="DG131" s="2"/>
      <c r="DH131" s="2"/>
      <c r="DI131" s="2"/>
      <c r="DJ131" s="2"/>
      <c r="DK131" s="2" t="s">
        <v>15</v>
      </c>
      <c r="DL131" s="2"/>
      <c r="DM131" s="96" t="s">
        <v>30</v>
      </c>
      <c r="DN131" s="96"/>
      <c r="DO131" s="96"/>
      <c r="DP131" s="96"/>
      <c r="DQ131" s="96"/>
      <c r="DR131" s="96"/>
    </row>
    <row r="132" spans="4:124">
      <c r="D132" s="24" t="s">
        <v>56</v>
      </c>
      <c r="E132" s="24"/>
      <c r="F132" s="24"/>
      <c r="G132" s="172">
        <f>O47</f>
        <v>0</v>
      </c>
      <c r="H132" s="172"/>
      <c r="I132" s="172"/>
      <c r="J132" s="172"/>
      <c r="K132" s="28" t="s">
        <v>63</v>
      </c>
      <c r="L132" s="8"/>
      <c r="M132" s="8" t="s">
        <v>13</v>
      </c>
      <c r="N132" s="8"/>
      <c r="O132" s="8" t="s">
        <v>33</v>
      </c>
      <c r="P132" s="8"/>
      <c r="Q132" s="8"/>
      <c r="R132" s="8"/>
      <c r="S132" s="2"/>
      <c r="T132" s="2"/>
      <c r="U132" s="2" t="s">
        <v>15</v>
      </c>
      <c r="V132" s="2"/>
      <c r="W132" s="96" t="s">
        <v>31</v>
      </c>
      <c r="X132" s="96"/>
      <c r="Y132" s="96"/>
      <c r="Z132" s="96"/>
      <c r="AA132" s="96"/>
      <c r="AB132" s="96"/>
      <c r="AH132" s="97">
        <f>U59</f>
        <v>0</v>
      </c>
      <c r="AI132" s="97"/>
      <c r="AJ132" s="97"/>
      <c r="AK132" s="97"/>
      <c r="AL132" s="97"/>
      <c r="AM132" s="97"/>
      <c r="AN132" s="97" t="s">
        <v>12</v>
      </c>
      <c r="AO132" s="97"/>
      <c r="AP132" s="8"/>
      <c r="AQ132" s="8" t="s">
        <v>13</v>
      </c>
      <c r="AR132" s="8"/>
      <c r="AS132" s="97">
        <f>Y59</f>
        <v>0</v>
      </c>
      <c r="AT132" s="97"/>
      <c r="AU132" s="97"/>
      <c r="AV132" s="97"/>
      <c r="AW132" s="2" t="s">
        <v>14</v>
      </c>
      <c r="AX132" s="2"/>
      <c r="AY132" s="2" t="s">
        <v>15</v>
      </c>
      <c r="AZ132" s="2"/>
      <c r="BA132" s="96">
        <f>ROUND(AH132*AS132,0)</f>
        <v>0</v>
      </c>
      <c r="BB132" s="96"/>
      <c r="BC132" s="96"/>
      <c r="BD132" s="96"/>
      <c r="BE132" s="96"/>
      <c r="BF132" s="2" t="s">
        <v>12</v>
      </c>
      <c r="BM132" s="59"/>
      <c r="BP132" s="24" t="s">
        <v>56</v>
      </c>
      <c r="BQ132" s="24"/>
      <c r="BR132" s="24"/>
      <c r="BS132" s="172">
        <f>CA47</f>
        <v>0</v>
      </c>
      <c r="BT132" s="172"/>
      <c r="BU132" s="172"/>
      <c r="BV132" s="172"/>
      <c r="BW132" s="28" t="s">
        <v>63</v>
      </c>
      <c r="BX132" s="8"/>
      <c r="BY132" s="8" t="s">
        <v>13</v>
      </c>
      <c r="BZ132" s="8"/>
      <c r="CA132" s="8" t="s">
        <v>33</v>
      </c>
      <c r="CB132" s="8"/>
      <c r="CC132" s="8"/>
      <c r="CD132" s="8"/>
      <c r="CE132" s="2"/>
      <c r="CF132" s="2"/>
      <c r="CG132" s="2" t="s">
        <v>15</v>
      </c>
      <c r="CH132" s="2"/>
      <c r="CI132" s="96" t="s">
        <v>31</v>
      </c>
      <c r="CJ132" s="96"/>
      <c r="CK132" s="96"/>
      <c r="CL132" s="96"/>
      <c r="CM132" s="96"/>
      <c r="CN132" s="96"/>
      <c r="CT132" s="97">
        <f>CG59</f>
        <v>0</v>
      </c>
      <c r="CU132" s="97"/>
      <c r="CV132" s="97"/>
      <c r="CW132" s="97"/>
      <c r="CX132" s="97"/>
      <c r="CY132" s="97"/>
      <c r="CZ132" s="97" t="s">
        <v>12</v>
      </c>
      <c r="DA132" s="97"/>
      <c r="DB132" s="8"/>
      <c r="DC132" s="8" t="s">
        <v>13</v>
      </c>
      <c r="DD132" s="8"/>
      <c r="DE132" s="97">
        <f>CK59</f>
        <v>0</v>
      </c>
      <c r="DF132" s="97"/>
      <c r="DG132" s="97"/>
      <c r="DH132" s="97"/>
      <c r="DI132" s="2" t="s">
        <v>14</v>
      </c>
      <c r="DJ132" s="2"/>
      <c r="DK132" s="2" t="s">
        <v>15</v>
      </c>
      <c r="DL132" s="2"/>
      <c r="DM132" s="96">
        <f>ROUND(CT132*DE132,0)</f>
        <v>0</v>
      </c>
      <c r="DN132" s="96"/>
      <c r="DO132" s="96"/>
      <c r="DP132" s="96"/>
      <c r="DQ132" s="96"/>
      <c r="DR132" s="2" t="s">
        <v>12</v>
      </c>
    </row>
    <row r="133" spans="4:124">
      <c r="D133" s="97">
        <f>IF(U47&gt;=1500,1500,U47)</f>
        <v>0</v>
      </c>
      <c r="E133" s="97"/>
      <c r="F133" s="97"/>
      <c r="G133" s="97"/>
      <c r="H133" s="97"/>
      <c r="I133" s="97"/>
      <c r="J133" s="97" t="s">
        <v>12</v>
      </c>
      <c r="K133" s="97"/>
      <c r="L133" s="8"/>
      <c r="M133" s="8" t="s">
        <v>13</v>
      </c>
      <c r="N133" s="8"/>
      <c r="O133" s="97">
        <f>Y47</f>
        <v>0</v>
      </c>
      <c r="P133" s="97"/>
      <c r="Q133" s="97"/>
      <c r="R133" s="97"/>
      <c r="S133" s="2" t="s">
        <v>14</v>
      </c>
      <c r="T133" s="2"/>
      <c r="U133" s="2" t="s">
        <v>15</v>
      </c>
      <c r="V133" s="2"/>
      <c r="W133" s="96">
        <f>ROUND(D133*O133,0)</f>
        <v>0</v>
      </c>
      <c r="X133" s="96"/>
      <c r="Y133" s="96"/>
      <c r="Z133" s="96"/>
      <c r="AA133" s="96"/>
      <c r="AB133" s="2" t="s">
        <v>12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M133" s="59"/>
      <c r="BP133" s="97">
        <f>IF(CG47&gt;=1500,1500,CG47)</f>
        <v>0</v>
      </c>
      <c r="BQ133" s="97"/>
      <c r="BR133" s="97"/>
      <c r="BS133" s="97"/>
      <c r="BT133" s="97"/>
      <c r="BU133" s="97"/>
      <c r="BV133" s="97" t="s">
        <v>12</v>
      </c>
      <c r="BW133" s="97"/>
      <c r="BX133" s="8"/>
      <c r="BY133" s="8" t="s">
        <v>13</v>
      </c>
      <c r="BZ133" s="8"/>
      <c r="CA133" s="97">
        <f>CK47</f>
        <v>0</v>
      </c>
      <c r="CB133" s="97"/>
      <c r="CC133" s="97"/>
      <c r="CD133" s="97"/>
      <c r="CE133" s="2" t="s">
        <v>14</v>
      </c>
      <c r="CF133" s="2"/>
      <c r="CG133" s="2" t="s">
        <v>15</v>
      </c>
      <c r="CH133" s="2"/>
      <c r="CI133" s="96">
        <f>ROUND(BP133*CA133,0)</f>
        <v>0</v>
      </c>
      <c r="CJ133" s="96"/>
      <c r="CK133" s="96"/>
      <c r="CL133" s="96"/>
      <c r="CM133" s="96"/>
      <c r="CN133" s="2" t="s">
        <v>12</v>
      </c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2"/>
      <c r="DJ133" s="2"/>
      <c r="DK133" s="2"/>
      <c r="DL133" s="2"/>
      <c r="DM133" s="2"/>
      <c r="DN133" s="2"/>
      <c r="DO133" s="2"/>
      <c r="DP133" s="2"/>
      <c r="DQ133" s="2"/>
      <c r="DR133" s="2"/>
    </row>
    <row r="134" spans="4:124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AH134" s="24" t="s">
        <v>56</v>
      </c>
      <c r="AI134" s="24"/>
      <c r="AJ134" s="24"/>
      <c r="AK134" s="172">
        <f>O60</f>
        <v>0</v>
      </c>
      <c r="AL134" s="172"/>
      <c r="AM134" s="172"/>
      <c r="AN134" s="172"/>
      <c r="AO134" s="28" t="s">
        <v>63</v>
      </c>
      <c r="AP134" s="8"/>
      <c r="AQ134" s="8" t="s">
        <v>13</v>
      </c>
      <c r="AR134" s="8"/>
      <c r="AS134" s="8" t="s">
        <v>33</v>
      </c>
      <c r="AT134" s="8"/>
      <c r="AU134" s="8"/>
      <c r="AV134" s="8"/>
      <c r="AW134" s="2"/>
      <c r="AX134" s="2"/>
      <c r="AY134" s="2" t="s">
        <v>15</v>
      </c>
      <c r="AZ134" s="2"/>
      <c r="BA134" s="96" t="s">
        <v>31</v>
      </c>
      <c r="BB134" s="96"/>
      <c r="BC134" s="96"/>
      <c r="BD134" s="96"/>
      <c r="BE134" s="96"/>
      <c r="BF134" s="96"/>
      <c r="BM134" s="59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T134" s="24" t="s">
        <v>56</v>
      </c>
      <c r="CU134" s="24"/>
      <c r="CV134" s="24"/>
      <c r="CW134" s="172">
        <f>CA60</f>
        <v>0</v>
      </c>
      <c r="CX134" s="172"/>
      <c r="CY134" s="172"/>
      <c r="CZ134" s="172"/>
      <c r="DA134" s="28" t="s">
        <v>63</v>
      </c>
      <c r="DB134" s="8"/>
      <c r="DC134" s="8" t="s">
        <v>13</v>
      </c>
      <c r="DD134" s="8"/>
      <c r="DE134" s="8" t="s">
        <v>33</v>
      </c>
      <c r="DF134" s="8"/>
      <c r="DG134" s="8"/>
      <c r="DH134" s="8"/>
      <c r="DI134" s="2"/>
      <c r="DJ134" s="2"/>
      <c r="DK134" s="2" t="s">
        <v>15</v>
      </c>
      <c r="DL134" s="2"/>
      <c r="DM134" s="96" t="s">
        <v>31</v>
      </c>
      <c r="DN134" s="96"/>
      <c r="DO134" s="96"/>
      <c r="DP134" s="96"/>
      <c r="DQ134" s="96"/>
      <c r="DR134" s="96"/>
    </row>
    <row r="135" spans="4:124">
      <c r="D135" s="24" t="s">
        <v>56</v>
      </c>
      <c r="E135" s="24"/>
      <c r="F135" s="24"/>
      <c r="G135" s="172">
        <f>O48</f>
        <v>0</v>
      </c>
      <c r="H135" s="172"/>
      <c r="I135" s="172"/>
      <c r="J135" s="172"/>
      <c r="K135" s="28" t="s">
        <v>63</v>
      </c>
      <c r="L135" s="8"/>
      <c r="M135" s="8" t="s">
        <v>13</v>
      </c>
      <c r="N135" s="8"/>
      <c r="O135" s="8" t="s">
        <v>33</v>
      </c>
      <c r="P135" s="8"/>
      <c r="Q135" s="8"/>
      <c r="R135" s="8"/>
      <c r="S135" s="2"/>
      <c r="T135" s="2"/>
      <c r="U135" s="2" t="s">
        <v>15</v>
      </c>
      <c r="V135" s="2"/>
      <c r="W135" s="96" t="s">
        <v>31</v>
      </c>
      <c r="X135" s="96"/>
      <c r="Y135" s="96"/>
      <c r="Z135" s="96"/>
      <c r="AA135" s="96"/>
      <c r="AB135" s="96"/>
      <c r="AH135" s="97">
        <f>U60</f>
        <v>0</v>
      </c>
      <c r="AI135" s="97"/>
      <c r="AJ135" s="97"/>
      <c r="AK135" s="97"/>
      <c r="AL135" s="97"/>
      <c r="AM135" s="97"/>
      <c r="AN135" s="97" t="s">
        <v>12</v>
      </c>
      <c r="AO135" s="97"/>
      <c r="AP135" s="8"/>
      <c r="AQ135" s="8" t="s">
        <v>13</v>
      </c>
      <c r="AR135" s="8"/>
      <c r="AS135" s="97">
        <f>Y60</f>
        <v>0</v>
      </c>
      <c r="AT135" s="97"/>
      <c r="AU135" s="97"/>
      <c r="AV135" s="97"/>
      <c r="AW135" s="2" t="s">
        <v>14</v>
      </c>
      <c r="AX135" s="2"/>
      <c r="AY135" s="2" t="s">
        <v>15</v>
      </c>
      <c r="AZ135" s="2"/>
      <c r="BA135" s="96">
        <f>ROUND(AH135*AS135,0)</f>
        <v>0</v>
      </c>
      <c r="BB135" s="96"/>
      <c r="BC135" s="96"/>
      <c r="BD135" s="96"/>
      <c r="BE135" s="96"/>
      <c r="BF135" s="2" t="s">
        <v>12</v>
      </c>
      <c r="BM135" s="59"/>
      <c r="BP135" s="24" t="s">
        <v>56</v>
      </c>
      <c r="BQ135" s="24"/>
      <c r="BR135" s="24"/>
      <c r="BS135" s="172">
        <f>CA48</f>
        <v>0</v>
      </c>
      <c r="BT135" s="172"/>
      <c r="BU135" s="172"/>
      <c r="BV135" s="172"/>
      <c r="BW135" s="28" t="s">
        <v>63</v>
      </c>
      <c r="BX135" s="8"/>
      <c r="BY135" s="8" t="s">
        <v>13</v>
      </c>
      <c r="BZ135" s="8"/>
      <c r="CA135" s="8" t="s">
        <v>33</v>
      </c>
      <c r="CB135" s="8"/>
      <c r="CC135" s="8"/>
      <c r="CD135" s="8"/>
      <c r="CE135" s="2"/>
      <c r="CF135" s="2"/>
      <c r="CG135" s="2" t="s">
        <v>15</v>
      </c>
      <c r="CH135" s="2"/>
      <c r="CI135" s="96" t="s">
        <v>31</v>
      </c>
      <c r="CJ135" s="96"/>
      <c r="CK135" s="96"/>
      <c r="CL135" s="96"/>
      <c r="CM135" s="96"/>
      <c r="CN135" s="96"/>
      <c r="CT135" s="97">
        <f>CG60</f>
        <v>0</v>
      </c>
      <c r="CU135" s="97"/>
      <c r="CV135" s="97"/>
      <c r="CW135" s="97"/>
      <c r="CX135" s="97"/>
      <c r="CY135" s="97"/>
      <c r="CZ135" s="97" t="s">
        <v>12</v>
      </c>
      <c r="DA135" s="97"/>
      <c r="DB135" s="8"/>
      <c r="DC135" s="8" t="s">
        <v>13</v>
      </c>
      <c r="DD135" s="8"/>
      <c r="DE135" s="97">
        <f>CK60</f>
        <v>0</v>
      </c>
      <c r="DF135" s="97"/>
      <c r="DG135" s="97"/>
      <c r="DH135" s="97"/>
      <c r="DI135" s="2" t="s">
        <v>14</v>
      </c>
      <c r="DJ135" s="2"/>
      <c r="DK135" s="2" t="s">
        <v>15</v>
      </c>
      <c r="DL135" s="2"/>
      <c r="DM135" s="96">
        <f>ROUND(CT135*DE135,0)</f>
        <v>0</v>
      </c>
      <c r="DN135" s="96"/>
      <c r="DO135" s="96"/>
      <c r="DP135" s="96"/>
      <c r="DQ135" s="96"/>
      <c r="DR135" s="2" t="s">
        <v>12</v>
      </c>
    </row>
    <row r="136" spans="4:124">
      <c r="D136" s="97">
        <f>IF(U48&gt;=1500,1500,U48)</f>
        <v>0</v>
      </c>
      <c r="E136" s="97"/>
      <c r="F136" s="97"/>
      <c r="G136" s="97"/>
      <c r="H136" s="97"/>
      <c r="I136" s="97"/>
      <c r="J136" s="97" t="s">
        <v>12</v>
      </c>
      <c r="K136" s="97"/>
      <c r="L136" s="8"/>
      <c r="M136" s="8" t="s">
        <v>13</v>
      </c>
      <c r="N136" s="8"/>
      <c r="O136" s="97">
        <f>Y48</f>
        <v>0</v>
      </c>
      <c r="P136" s="97"/>
      <c r="Q136" s="97"/>
      <c r="R136" s="97"/>
      <c r="S136" s="2" t="s">
        <v>14</v>
      </c>
      <c r="T136" s="2"/>
      <c r="U136" s="2" t="s">
        <v>15</v>
      </c>
      <c r="V136" s="2"/>
      <c r="W136" s="96">
        <f>ROUND(D136*O136,0)</f>
        <v>0</v>
      </c>
      <c r="X136" s="96"/>
      <c r="Y136" s="96"/>
      <c r="Z136" s="96"/>
      <c r="AA136" s="96"/>
      <c r="AB136" s="2" t="s">
        <v>12</v>
      </c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M136" s="59"/>
      <c r="BP136" s="97">
        <f>IF(CG48&gt;=1500,1500,CG48)</f>
        <v>0</v>
      </c>
      <c r="BQ136" s="97"/>
      <c r="BR136" s="97"/>
      <c r="BS136" s="97"/>
      <c r="BT136" s="97"/>
      <c r="BU136" s="97"/>
      <c r="BV136" s="97" t="s">
        <v>12</v>
      </c>
      <c r="BW136" s="97"/>
      <c r="BX136" s="8"/>
      <c r="BY136" s="8" t="s">
        <v>13</v>
      </c>
      <c r="BZ136" s="8"/>
      <c r="CA136" s="97">
        <f>CK48</f>
        <v>0</v>
      </c>
      <c r="CB136" s="97"/>
      <c r="CC136" s="97"/>
      <c r="CD136" s="97"/>
      <c r="CE136" s="2" t="s">
        <v>14</v>
      </c>
      <c r="CF136" s="2"/>
      <c r="CG136" s="2" t="s">
        <v>15</v>
      </c>
      <c r="CH136" s="2"/>
      <c r="CI136" s="96">
        <f>ROUND(BP136*CA136,0)</f>
        <v>0</v>
      </c>
      <c r="CJ136" s="96"/>
      <c r="CK136" s="96"/>
      <c r="CL136" s="96"/>
      <c r="CM136" s="96"/>
      <c r="CN136" s="2" t="s">
        <v>12</v>
      </c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2"/>
      <c r="DJ136" s="2"/>
      <c r="DK136" s="2"/>
      <c r="DL136" s="2"/>
      <c r="DM136" s="2"/>
      <c r="DN136" s="2"/>
      <c r="DO136" s="2"/>
      <c r="DP136" s="2"/>
      <c r="DQ136" s="2"/>
      <c r="DR136" s="2"/>
    </row>
    <row r="137" spans="4:124">
      <c r="AH137" s="24" t="s">
        <v>56</v>
      </c>
      <c r="AI137" s="24"/>
      <c r="AJ137" s="24"/>
      <c r="AK137" s="172">
        <f>O61</f>
        <v>0</v>
      </c>
      <c r="AL137" s="172"/>
      <c r="AM137" s="172"/>
      <c r="AN137" s="172"/>
      <c r="AO137" s="28" t="s">
        <v>63</v>
      </c>
      <c r="AP137" s="8"/>
      <c r="AQ137" s="8" t="s">
        <v>13</v>
      </c>
      <c r="AR137" s="8"/>
      <c r="AS137" s="8" t="s">
        <v>33</v>
      </c>
      <c r="AT137" s="8"/>
      <c r="AU137" s="8"/>
      <c r="AV137" s="8"/>
      <c r="AW137" s="2"/>
      <c r="AX137" s="2"/>
      <c r="AY137" s="2" t="s">
        <v>15</v>
      </c>
      <c r="AZ137" s="2"/>
      <c r="BA137" s="96" t="s">
        <v>31</v>
      </c>
      <c r="BB137" s="96"/>
      <c r="BC137" s="96"/>
      <c r="BD137" s="96"/>
      <c r="BE137" s="96"/>
      <c r="BF137" s="96"/>
      <c r="BM137" s="59"/>
      <c r="CT137" s="24" t="s">
        <v>56</v>
      </c>
      <c r="CU137" s="24"/>
      <c r="CV137" s="24"/>
      <c r="CW137" s="172">
        <f>CA61</f>
        <v>0</v>
      </c>
      <c r="CX137" s="172"/>
      <c r="CY137" s="172"/>
      <c r="CZ137" s="172"/>
      <c r="DA137" s="28" t="s">
        <v>63</v>
      </c>
      <c r="DB137" s="8"/>
      <c r="DC137" s="8" t="s">
        <v>13</v>
      </c>
      <c r="DD137" s="8"/>
      <c r="DE137" s="8" t="s">
        <v>33</v>
      </c>
      <c r="DF137" s="8"/>
      <c r="DG137" s="8"/>
      <c r="DH137" s="8"/>
      <c r="DI137" s="2"/>
      <c r="DJ137" s="2"/>
      <c r="DK137" s="2" t="s">
        <v>15</v>
      </c>
      <c r="DL137" s="2"/>
      <c r="DM137" s="96" t="s">
        <v>31</v>
      </c>
      <c r="DN137" s="96"/>
      <c r="DO137" s="96"/>
      <c r="DP137" s="96"/>
      <c r="DQ137" s="96"/>
      <c r="DR137" s="96"/>
    </row>
    <row r="138" spans="4:124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H138" s="97">
        <f>U61</f>
        <v>0</v>
      </c>
      <c r="AI138" s="97"/>
      <c r="AJ138" s="97"/>
      <c r="AK138" s="97"/>
      <c r="AL138" s="97"/>
      <c r="AM138" s="97"/>
      <c r="AN138" s="97" t="s">
        <v>12</v>
      </c>
      <c r="AO138" s="97"/>
      <c r="AP138" s="8"/>
      <c r="AQ138" s="8" t="s">
        <v>13</v>
      </c>
      <c r="AR138" s="8"/>
      <c r="AS138" s="97">
        <f>Y61</f>
        <v>0</v>
      </c>
      <c r="AT138" s="97"/>
      <c r="AU138" s="97"/>
      <c r="AV138" s="97"/>
      <c r="AW138" s="2" t="s">
        <v>14</v>
      </c>
      <c r="AX138" s="2"/>
      <c r="AY138" s="2" t="s">
        <v>15</v>
      </c>
      <c r="AZ138" s="2"/>
      <c r="BA138" s="96">
        <f>ROUND(AH138*AS138,0)</f>
        <v>0</v>
      </c>
      <c r="BB138" s="96"/>
      <c r="BC138" s="96"/>
      <c r="BD138" s="96"/>
      <c r="BE138" s="96"/>
      <c r="BF138" s="2" t="s">
        <v>12</v>
      </c>
      <c r="BM138" s="59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T138" s="97">
        <f>CG61</f>
        <v>0</v>
      </c>
      <c r="CU138" s="97"/>
      <c r="CV138" s="97"/>
      <c r="CW138" s="97"/>
      <c r="CX138" s="97"/>
      <c r="CY138" s="97"/>
      <c r="CZ138" s="97" t="s">
        <v>12</v>
      </c>
      <c r="DA138" s="97"/>
      <c r="DB138" s="8"/>
      <c r="DC138" s="8" t="s">
        <v>13</v>
      </c>
      <c r="DD138" s="8"/>
      <c r="DE138" s="97">
        <f>CK61</f>
        <v>0</v>
      </c>
      <c r="DF138" s="97"/>
      <c r="DG138" s="97"/>
      <c r="DH138" s="97"/>
      <c r="DI138" s="2" t="s">
        <v>14</v>
      </c>
      <c r="DJ138" s="2"/>
      <c r="DK138" s="2" t="s">
        <v>15</v>
      </c>
      <c r="DL138" s="2"/>
      <c r="DM138" s="96">
        <f>ROUND(CT138*DE138,0)</f>
        <v>0</v>
      </c>
      <c r="DN138" s="96"/>
      <c r="DO138" s="96"/>
      <c r="DP138" s="96"/>
      <c r="DQ138" s="96"/>
      <c r="DR138" s="2" t="s">
        <v>12</v>
      </c>
    </row>
    <row r="139" spans="4:124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M139" s="59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2"/>
      <c r="DJ139" s="2"/>
      <c r="DK139" s="2"/>
      <c r="DL139" s="2"/>
      <c r="DM139" s="2"/>
      <c r="DN139" s="2"/>
      <c r="DO139" s="2"/>
      <c r="DP139" s="2"/>
      <c r="DQ139" s="2"/>
      <c r="DR139" s="2"/>
    </row>
    <row r="140" spans="4:124" ht="19.5" thickBot="1">
      <c r="D140" s="173" t="s">
        <v>26</v>
      </c>
      <c r="E140" s="173"/>
      <c r="F140" s="173"/>
      <c r="G140" s="173"/>
      <c r="H140" s="173"/>
      <c r="I140" s="6"/>
      <c r="J140" s="6"/>
      <c r="K140" s="174">
        <f>W115+W118+W121+W124+W127+W130+W133+W136</f>
        <v>0</v>
      </c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6" t="s">
        <v>12</v>
      </c>
      <c r="AH140" s="24" t="s">
        <v>56</v>
      </c>
      <c r="AI140" s="24"/>
      <c r="AJ140" s="24"/>
      <c r="AK140" s="172">
        <f>O62</f>
        <v>0</v>
      </c>
      <c r="AL140" s="172"/>
      <c r="AM140" s="172"/>
      <c r="AN140" s="172"/>
      <c r="AO140" s="28" t="s">
        <v>63</v>
      </c>
      <c r="AP140" s="8"/>
      <c r="AQ140" s="8" t="s">
        <v>13</v>
      </c>
      <c r="AR140" s="8"/>
      <c r="AS140" s="8" t="s">
        <v>33</v>
      </c>
      <c r="AT140" s="8"/>
      <c r="AU140" s="8"/>
      <c r="AV140" s="8"/>
      <c r="AW140" s="2"/>
      <c r="AX140" s="2"/>
      <c r="AY140" s="2" t="s">
        <v>15</v>
      </c>
      <c r="AZ140" s="2"/>
      <c r="BA140" s="96" t="s">
        <v>31</v>
      </c>
      <c r="BB140" s="96"/>
      <c r="BC140" s="96"/>
      <c r="BD140" s="96"/>
      <c r="BE140" s="96"/>
      <c r="BF140" s="96"/>
      <c r="BM140" s="59"/>
      <c r="BP140" s="173" t="s">
        <v>26</v>
      </c>
      <c r="BQ140" s="173"/>
      <c r="BR140" s="173"/>
      <c r="BS140" s="173"/>
      <c r="BT140" s="173"/>
      <c r="BU140" s="6"/>
      <c r="BV140" s="6"/>
      <c r="BW140" s="174">
        <f>CI115+CI118+CI121+CI124+CI127+CI130+CI133+CI136</f>
        <v>0</v>
      </c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6" t="s">
        <v>12</v>
      </c>
      <c r="CT140" s="24" t="s">
        <v>56</v>
      </c>
      <c r="CU140" s="24"/>
      <c r="CV140" s="24"/>
      <c r="CW140" s="172">
        <f>CA62</f>
        <v>0</v>
      </c>
      <c r="CX140" s="172"/>
      <c r="CY140" s="172"/>
      <c r="CZ140" s="172"/>
      <c r="DA140" s="28" t="s">
        <v>63</v>
      </c>
      <c r="DB140" s="8"/>
      <c r="DC140" s="8" t="s">
        <v>13</v>
      </c>
      <c r="DD140" s="8"/>
      <c r="DE140" s="8" t="s">
        <v>33</v>
      </c>
      <c r="DF140" s="8"/>
      <c r="DG140" s="8"/>
      <c r="DH140" s="8"/>
      <c r="DI140" s="2"/>
      <c r="DJ140" s="2"/>
      <c r="DK140" s="2" t="s">
        <v>15</v>
      </c>
      <c r="DL140" s="2"/>
      <c r="DM140" s="96" t="s">
        <v>31</v>
      </c>
      <c r="DN140" s="96"/>
      <c r="DO140" s="96"/>
      <c r="DP140" s="96"/>
      <c r="DQ140" s="96"/>
      <c r="DR140" s="96"/>
    </row>
    <row r="141" spans="4:124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H141" s="97">
        <f>U62</f>
        <v>0</v>
      </c>
      <c r="AI141" s="97"/>
      <c r="AJ141" s="97"/>
      <c r="AK141" s="97"/>
      <c r="AL141" s="97"/>
      <c r="AM141" s="97"/>
      <c r="AN141" s="97" t="s">
        <v>12</v>
      </c>
      <c r="AO141" s="97"/>
      <c r="AP141" s="8"/>
      <c r="AQ141" s="8" t="s">
        <v>13</v>
      </c>
      <c r="AR141" s="8"/>
      <c r="AS141" s="97">
        <f>Y62</f>
        <v>0</v>
      </c>
      <c r="AT141" s="97"/>
      <c r="AU141" s="97"/>
      <c r="AV141" s="97"/>
      <c r="AW141" s="2" t="s">
        <v>14</v>
      </c>
      <c r="AX141" s="2"/>
      <c r="AY141" s="2" t="s">
        <v>15</v>
      </c>
      <c r="AZ141" s="2"/>
      <c r="BA141" s="96">
        <f>ROUND(AH141*AS141,0)</f>
        <v>0</v>
      </c>
      <c r="BB141" s="96"/>
      <c r="BC141" s="96"/>
      <c r="BD141" s="96"/>
      <c r="BE141" s="96"/>
      <c r="BF141" s="2" t="s">
        <v>12</v>
      </c>
      <c r="BM141" s="59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T141" s="97">
        <f>CG62</f>
        <v>0</v>
      </c>
      <c r="CU141" s="97"/>
      <c r="CV141" s="97"/>
      <c r="CW141" s="97"/>
      <c r="CX141" s="97"/>
      <c r="CY141" s="97"/>
      <c r="CZ141" s="97" t="s">
        <v>12</v>
      </c>
      <c r="DA141" s="97"/>
      <c r="DB141" s="8"/>
      <c r="DC141" s="8" t="s">
        <v>13</v>
      </c>
      <c r="DD141" s="8"/>
      <c r="DE141" s="97">
        <f>CK62</f>
        <v>0</v>
      </c>
      <c r="DF141" s="97"/>
      <c r="DG141" s="97"/>
      <c r="DH141" s="97"/>
      <c r="DI141" s="2" t="s">
        <v>14</v>
      </c>
      <c r="DJ141" s="2"/>
      <c r="DK141" s="2" t="s">
        <v>15</v>
      </c>
      <c r="DL141" s="2"/>
      <c r="DM141" s="96">
        <f>ROUND(CT141*DE141,0)</f>
        <v>0</v>
      </c>
      <c r="DN141" s="96"/>
      <c r="DO141" s="96"/>
      <c r="DP141" s="96"/>
      <c r="DQ141" s="96"/>
      <c r="DR141" s="2" t="s">
        <v>12</v>
      </c>
    </row>
    <row r="142" spans="4:124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BM142" s="59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</row>
    <row r="143" spans="4:124">
      <c r="E143" s="13"/>
      <c r="F143" s="13"/>
      <c r="G143" s="13"/>
      <c r="H143" s="13"/>
      <c r="I143" s="12"/>
      <c r="J143" s="1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H143" s="24" t="s">
        <v>56</v>
      </c>
      <c r="AI143" s="24"/>
      <c r="AJ143" s="24"/>
      <c r="AK143" s="172">
        <f>O63</f>
        <v>0</v>
      </c>
      <c r="AL143" s="172"/>
      <c r="AM143" s="172"/>
      <c r="AN143" s="172"/>
      <c r="AO143" s="28" t="s">
        <v>63</v>
      </c>
      <c r="AP143" s="8"/>
      <c r="AQ143" s="8" t="s">
        <v>13</v>
      </c>
      <c r="AR143" s="8"/>
      <c r="AS143" s="8" t="s">
        <v>33</v>
      </c>
      <c r="AT143" s="8"/>
      <c r="AU143" s="8"/>
      <c r="AV143" s="8"/>
      <c r="AW143" s="2"/>
      <c r="AX143" s="2"/>
      <c r="AY143" s="2" t="s">
        <v>15</v>
      </c>
      <c r="AZ143" s="2"/>
      <c r="BA143" s="96" t="s">
        <v>31</v>
      </c>
      <c r="BB143" s="96"/>
      <c r="BC143" s="96"/>
      <c r="BD143" s="96"/>
      <c r="BE143" s="96"/>
      <c r="BF143" s="96"/>
      <c r="BM143" s="59"/>
      <c r="BQ143" s="13"/>
      <c r="BR143" s="13"/>
      <c r="BS143" s="13"/>
      <c r="BT143" s="13"/>
      <c r="BU143" s="12"/>
      <c r="BV143" s="1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T143" s="24" t="s">
        <v>56</v>
      </c>
      <c r="CU143" s="24"/>
      <c r="CV143" s="24"/>
      <c r="CW143" s="172">
        <f>CA63</f>
        <v>0</v>
      </c>
      <c r="CX143" s="172"/>
      <c r="CY143" s="172"/>
      <c r="CZ143" s="172"/>
      <c r="DA143" s="28" t="s">
        <v>63</v>
      </c>
      <c r="DB143" s="8"/>
      <c r="DC143" s="8" t="s">
        <v>13</v>
      </c>
      <c r="DD143" s="8"/>
      <c r="DE143" s="8" t="s">
        <v>33</v>
      </c>
      <c r="DF143" s="8"/>
      <c r="DG143" s="8"/>
      <c r="DH143" s="8"/>
      <c r="DI143" s="2"/>
      <c r="DJ143" s="2"/>
      <c r="DK143" s="2" t="s">
        <v>15</v>
      </c>
      <c r="DL143" s="2"/>
      <c r="DM143" s="96" t="s">
        <v>31</v>
      </c>
      <c r="DN143" s="96"/>
      <c r="DO143" s="96"/>
      <c r="DP143" s="96"/>
      <c r="DQ143" s="96"/>
      <c r="DR143" s="96"/>
    </row>
    <row r="144" spans="4:124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H144" s="97">
        <f>U63</f>
        <v>0</v>
      </c>
      <c r="AI144" s="97"/>
      <c r="AJ144" s="97"/>
      <c r="AK144" s="97"/>
      <c r="AL144" s="97"/>
      <c r="AM144" s="97"/>
      <c r="AN144" s="97" t="s">
        <v>12</v>
      </c>
      <c r="AO144" s="97"/>
      <c r="AP144" s="8"/>
      <c r="AQ144" s="8" t="s">
        <v>13</v>
      </c>
      <c r="AR144" s="8"/>
      <c r="AS144" s="97">
        <f>Y63</f>
        <v>0</v>
      </c>
      <c r="AT144" s="97"/>
      <c r="AU144" s="97"/>
      <c r="AV144" s="97"/>
      <c r="AW144" s="2" t="s">
        <v>14</v>
      </c>
      <c r="AX144" s="2"/>
      <c r="AY144" s="2" t="s">
        <v>15</v>
      </c>
      <c r="AZ144" s="2"/>
      <c r="BA144" s="96">
        <f>ROUND(AH144*AS144,0)</f>
        <v>0</v>
      </c>
      <c r="BB144" s="96"/>
      <c r="BC144" s="96"/>
      <c r="BD144" s="96"/>
      <c r="BE144" s="96"/>
      <c r="BF144" s="2" t="s">
        <v>12</v>
      </c>
      <c r="BM144" s="59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T144" s="97">
        <f>CG63</f>
        <v>0</v>
      </c>
      <c r="CU144" s="97"/>
      <c r="CV144" s="97"/>
      <c r="CW144" s="97"/>
      <c r="CX144" s="97"/>
      <c r="CY144" s="97"/>
      <c r="CZ144" s="97" t="s">
        <v>12</v>
      </c>
      <c r="DA144" s="97"/>
      <c r="DB144" s="8"/>
      <c r="DC144" s="8" t="s">
        <v>13</v>
      </c>
      <c r="DD144" s="8"/>
      <c r="DE144" s="97">
        <f>CK63</f>
        <v>0</v>
      </c>
      <c r="DF144" s="97"/>
      <c r="DG144" s="97"/>
      <c r="DH144" s="97"/>
      <c r="DI144" s="2" t="s">
        <v>14</v>
      </c>
      <c r="DJ144" s="2"/>
      <c r="DK144" s="2" t="s">
        <v>15</v>
      </c>
      <c r="DL144" s="2"/>
      <c r="DM144" s="96">
        <f>ROUND(CT144*DE144,0)</f>
        <v>0</v>
      </c>
      <c r="DN144" s="96"/>
      <c r="DO144" s="96"/>
      <c r="DP144" s="96"/>
      <c r="DQ144" s="96"/>
      <c r="DR144" s="2" t="s">
        <v>12</v>
      </c>
    </row>
    <row r="145" spans="3:122">
      <c r="C145" s="11">
        <v>2</v>
      </c>
      <c r="D145" s="13" t="s">
        <v>66</v>
      </c>
      <c r="R145" s="8"/>
      <c r="S145" s="2"/>
      <c r="T145" s="2"/>
      <c r="U145" s="2"/>
      <c r="V145" s="2"/>
      <c r="W145" s="2"/>
      <c r="X145" s="2"/>
      <c r="Y145" s="2"/>
      <c r="Z145" s="2"/>
      <c r="AA145" s="2"/>
      <c r="AB145" s="2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BM145" s="59"/>
      <c r="BO145" s="11">
        <v>2</v>
      </c>
      <c r="BP145" s="13" t="s">
        <v>66</v>
      </c>
      <c r="CD145" s="8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</row>
    <row r="146" spans="3:122">
      <c r="C146" s="2" t="s">
        <v>87</v>
      </c>
      <c r="O146" s="2" t="s">
        <v>88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H146" s="24" t="s">
        <v>56</v>
      </c>
      <c r="AI146" s="24"/>
      <c r="AJ146" s="24"/>
      <c r="AK146" s="172">
        <f>O64</f>
        <v>0</v>
      </c>
      <c r="AL146" s="172"/>
      <c r="AM146" s="172"/>
      <c r="AN146" s="172"/>
      <c r="AO146" s="28" t="s">
        <v>63</v>
      </c>
      <c r="AP146" s="8"/>
      <c r="AQ146" s="8" t="s">
        <v>13</v>
      </c>
      <c r="AR146" s="8"/>
      <c r="AS146" s="8" t="s">
        <v>33</v>
      </c>
      <c r="AT146" s="8"/>
      <c r="AU146" s="8"/>
      <c r="AV146" s="8"/>
      <c r="AW146" s="2"/>
      <c r="AX146" s="2"/>
      <c r="AY146" s="2" t="s">
        <v>15</v>
      </c>
      <c r="AZ146" s="2"/>
      <c r="BA146" s="96" t="s">
        <v>31</v>
      </c>
      <c r="BB146" s="96"/>
      <c r="BC146" s="96"/>
      <c r="BD146" s="96"/>
      <c r="BE146" s="96"/>
      <c r="BF146" s="96"/>
      <c r="BM146" s="59"/>
      <c r="BO146" s="2" t="s">
        <v>87</v>
      </c>
      <c r="CA146" s="2" t="s">
        <v>88</v>
      </c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T146" s="24" t="s">
        <v>56</v>
      </c>
      <c r="CU146" s="24"/>
      <c r="CV146" s="24"/>
      <c r="CW146" s="172">
        <f>CA64</f>
        <v>0</v>
      </c>
      <c r="CX146" s="172"/>
      <c r="CY146" s="172"/>
      <c r="CZ146" s="172"/>
      <c r="DA146" s="28" t="s">
        <v>63</v>
      </c>
      <c r="DB146" s="8"/>
      <c r="DC146" s="8" t="s">
        <v>13</v>
      </c>
      <c r="DD146" s="8"/>
      <c r="DE146" s="8" t="s">
        <v>33</v>
      </c>
      <c r="DF146" s="8"/>
      <c r="DG146" s="8"/>
      <c r="DH146" s="8"/>
      <c r="DI146" s="2"/>
      <c r="DJ146" s="2"/>
      <c r="DK146" s="2" t="s">
        <v>15</v>
      </c>
      <c r="DL146" s="2"/>
      <c r="DM146" s="96" t="s">
        <v>31</v>
      </c>
      <c r="DN146" s="96"/>
      <c r="DO146" s="96"/>
      <c r="DP146" s="96"/>
      <c r="DQ146" s="96"/>
      <c r="DR146" s="96"/>
    </row>
    <row r="147" spans="3:122">
      <c r="D147" s="30" t="s">
        <v>29</v>
      </c>
      <c r="E147" s="30"/>
      <c r="F147" s="30"/>
      <c r="G147" s="31"/>
      <c r="H147" s="31"/>
      <c r="I147" s="31"/>
      <c r="K147" s="24"/>
      <c r="L147" s="49"/>
      <c r="M147" s="49"/>
      <c r="N147" s="49"/>
      <c r="O147" s="49"/>
      <c r="P147" s="30" t="s">
        <v>29</v>
      </c>
      <c r="Q147" s="30"/>
      <c r="R147" s="30"/>
      <c r="S147" s="31"/>
      <c r="T147" s="31"/>
      <c r="U147" s="31"/>
      <c r="V147" s="54"/>
      <c r="W147" s="54"/>
      <c r="X147" s="54"/>
      <c r="Y147" s="54"/>
      <c r="Z147" s="54"/>
      <c r="AA147" s="54"/>
      <c r="AB147" s="39"/>
      <c r="AC147" s="49"/>
      <c r="AH147" s="97">
        <f>U64</f>
        <v>0</v>
      </c>
      <c r="AI147" s="97"/>
      <c r="AJ147" s="97"/>
      <c r="AK147" s="97"/>
      <c r="AL147" s="97"/>
      <c r="AM147" s="97"/>
      <c r="AN147" s="97" t="s">
        <v>12</v>
      </c>
      <c r="AO147" s="97"/>
      <c r="AP147" s="8"/>
      <c r="AQ147" s="8" t="s">
        <v>13</v>
      </c>
      <c r="AR147" s="8"/>
      <c r="AS147" s="97">
        <f>Y64</f>
        <v>0</v>
      </c>
      <c r="AT147" s="97"/>
      <c r="AU147" s="97"/>
      <c r="AV147" s="97"/>
      <c r="AW147" s="2" t="s">
        <v>14</v>
      </c>
      <c r="AX147" s="2"/>
      <c r="AY147" s="2" t="s">
        <v>15</v>
      </c>
      <c r="AZ147" s="2"/>
      <c r="BA147" s="96">
        <f>ROUND(AH147*AS147,0)</f>
        <v>0</v>
      </c>
      <c r="BB147" s="96"/>
      <c r="BC147" s="96"/>
      <c r="BD147" s="96"/>
      <c r="BE147" s="96"/>
      <c r="BF147" s="2" t="s">
        <v>12</v>
      </c>
      <c r="BM147" s="59"/>
      <c r="BP147" s="30" t="s">
        <v>29</v>
      </c>
      <c r="BQ147" s="30"/>
      <c r="BR147" s="30"/>
      <c r="BS147" s="31"/>
      <c r="BT147" s="31"/>
      <c r="BU147" s="31"/>
      <c r="BW147" s="24"/>
      <c r="BX147" s="49"/>
      <c r="BY147" s="49"/>
      <c r="BZ147" s="49"/>
      <c r="CA147" s="49"/>
      <c r="CB147" s="30" t="s">
        <v>29</v>
      </c>
      <c r="CC147" s="30"/>
      <c r="CD147" s="30"/>
      <c r="CE147" s="31"/>
      <c r="CF147" s="31"/>
      <c r="CG147" s="31"/>
      <c r="CH147" s="54"/>
      <c r="CI147" s="54"/>
      <c r="CJ147" s="54"/>
      <c r="CK147" s="54"/>
      <c r="CL147" s="54"/>
      <c r="CM147" s="54"/>
      <c r="CN147" s="39"/>
      <c r="CO147" s="49"/>
      <c r="CT147" s="97">
        <f>CG64</f>
        <v>0</v>
      </c>
      <c r="CU147" s="97"/>
      <c r="CV147" s="97"/>
      <c r="CW147" s="97"/>
      <c r="CX147" s="97"/>
      <c r="CY147" s="97"/>
      <c r="CZ147" s="97" t="s">
        <v>12</v>
      </c>
      <c r="DA147" s="97"/>
      <c r="DB147" s="8"/>
      <c r="DC147" s="8" t="s">
        <v>13</v>
      </c>
      <c r="DD147" s="8"/>
      <c r="DE147" s="97">
        <f>CK64</f>
        <v>0</v>
      </c>
      <c r="DF147" s="97"/>
      <c r="DG147" s="97"/>
      <c r="DH147" s="97"/>
      <c r="DI147" s="2" t="s">
        <v>14</v>
      </c>
      <c r="DJ147" s="2"/>
      <c r="DK147" s="2" t="s">
        <v>15</v>
      </c>
      <c r="DL147" s="2"/>
      <c r="DM147" s="96">
        <f>ROUND(CT147*DE147,0)</f>
        <v>0</v>
      </c>
      <c r="DN147" s="96"/>
      <c r="DO147" s="96"/>
      <c r="DP147" s="96"/>
      <c r="DQ147" s="96"/>
      <c r="DR147" s="2" t="s">
        <v>12</v>
      </c>
    </row>
    <row r="148" spans="3:122" ht="19.5" thickBot="1">
      <c r="D148" s="356">
        <f>K110</f>
        <v>0</v>
      </c>
      <c r="E148" s="356"/>
      <c r="F148" s="356"/>
      <c r="G148" s="356"/>
      <c r="H148" s="356"/>
      <c r="I148" s="6" t="s">
        <v>12</v>
      </c>
      <c r="K148" s="31"/>
      <c r="L148" s="38"/>
      <c r="M148" s="38"/>
      <c r="N148" s="38"/>
      <c r="O148" s="38"/>
      <c r="P148" s="174">
        <f>K140</f>
        <v>0</v>
      </c>
      <c r="Q148" s="174"/>
      <c r="R148" s="174"/>
      <c r="S148" s="174"/>
      <c r="T148" s="174"/>
      <c r="U148" s="6" t="s">
        <v>12</v>
      </c>
      <c r="V148" s="54"/>
      <c r="W148" s="54"/>
      <c r="X148" s="54"/>
      <c r="Y148" s="54"/>
      <c r="Z148" s="54"/>
      <c r="AA148" s="54"/>
      <c r="AB148" s="54"/>
      <c r="AC148" s="49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BM148" s="59"/>
      <c r="BP148" s="356">
        <f>BW110</f>
        <v>0</v>
      </c>
      <c r="BQ148" s="356"/>
      <c r="BR148" s="356"/>
      <c r="BS148" s="356"/>
      <c r="BT148" s="356"/>
      <c r="BU148" s="6" t="s">
        <v>12</v>
      </c>
      <c r="BW148" s="31"/>
      <c r="BX148" s="38"/>
      <c r="BY148" s="38"/>
      <c r="BZ148" s="38"/>
      <c r="CA148" s="38"/>
      <c r="CB148" s="174">
        <f>BW140</f>
        <v>0</v>
      </c>
      <c r="CC148" s="174"/>
      <c r="CD148" s="174"/>
      <c r="CE148" s="174"/>
      <c r="CF148" s="174"/>
      <c r="CG148" s="6" t="s">
        <v>12</v>
      </c>
      <c r="CH148" s="54"/>
      <c r="CI148" s="54"/>
      <c r="CJ148" s="54"/>
      <c r="CK148" s="54"/>
      <c r="CL148" s="54"/>
      <c r="CM148" s="54"/>
      <c r="CN148" s="54"/>
      <c r="CO148" s="49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</row>
    <row r="149" spans="3:122">
      <c r="J149" s="30"/>
      <c r="K149" s="30"/>
      <c r="L149" s="39"/>
      <c r="M149" s="39"/>
      <c r="N149" s="39"/>
      <c r="O149" s="39"/>
      <c r="P149" s="39"/>
      <c r="Q149" s="39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49"/>
      <c r="AH149" s="24" t="s">
        <v>56</v>
      </c>
      <c r="AI149" s="24"/>
      <c r="AJ149" s="24"/>
      <c r="AK149" s="172">
        <f>O65</f>
        <v>0</v>
      </c>
      <c r="AL149" s="172"/>
      <c r="AM149" s="172"/>
      <c r="AN149" s="172"/>
      <c r="AO149" s="28" t="s">
        <v>63</v>
      </c>
      <c r="AP149" s="8"/>
      <c r="AQ149" s="8" t="s">
        <v>13</v>
      </c>
      <c r="AR149" s="8"/>
      <c r="AS149" s="8" t="s">
        <v>33</v>
      </c>
      <c r="AT149" s="8"/>
      <c r="AU149" s="8"/>
      <c r="AV149" s="8"/>
      <c r="AW149" s="2"/>
      <c r="AX149" s="2"/>
      <c r="AY149" s="2" t="s">
        <v>15</v>
      </c>
      <c r="AZ149" s="2"/>
      <c r="BA149" s="96" t="s">
        <v>31</v>
      </c>
      <c r="BB149" s="96"/>
      <c r="BC149" s="96"/>
      <c r="BD149" s="96"/>
      <c r="BE149" s="96"/>
      <c r="BF149" s="96"/>
      <c r="BM149" s="59"/>
      <c r="BV149" s="30"/>
      <c r="BW149" s="30"/>
      <c r="BX149" s="39"/>
      <c r="BY149" s="39"/>
      <c r="BZ149" s="39"/>
      <c r="CA149" s="39"/>
      <c r="CB149" s="39"/>
      <c r="CC149" s="39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49"/>
      <c r="CT149" s="24" t="s">
        <v>56</v>
      </c>
      <c r="CU149" s="24"/>
      <c r="CV149" s="24"/>
      <c r="CW149" s="172">
        <f>CA65</f>
        <v>0</v>
      </c>
      <c r="CX149" s="172"/>
      <c r="CY149" s="172"/>
      <c r="CZ149" s="172"/>
      <c r="DA149" s="28" t="s">
        <v>63</v>
      </c>
      <c r="DB149" s="8"/>
      <c r="DC149" s="8" t="s">
        <v>13</v>
      </c>
      <c r="DD149" s="8"/>
      <c r="DE149" s="8" t="s">
        <v>33</v>
      </c>
      <c r="DF149" s="8"/>
      <c r="DG149" s="8"/>
      <c r="DH149" s="8"/>
      <c r="DI149" s="2"/>
      <c r="DJ149" s="2"/>
      <c r="DK149" s="2" t="s">
        <v>15</v>
      </c>
      <c r="DL149" s="2"/>
      <c r="DM149" s="96" t="s">
        <v>31</v>
      </c>
      <c r="DN149" s="96"/>
      <c r="DO149" s="96"/>
      <c r="DP149" s="96"/>
      <c r="DQ149" s="96"/>
      <c r="DR149" s="96"/>
    </row>
    <row r="150" spans="3:122">
      <c r="AB150" s="54"/>
      <c r="AC150" s="49"/>
      <c r="AH150" s="97">
        <f>U65</f>
        <v>0</v>
      </c>
      <c r="AI150" s="97"/>
      <c r="AJ150" s="97"/>
      <c r="AK150" s="97"/>
      <c r="AL150" s="97"/>
      <c r="AM150" s="97"/>
      <c r="AN150" s="97" t="s">
        <v>12</v>
      </c>
      <c r="AO150" s="97"/>
      <c r="AP150" s="8"/>
      <c r="AQ150" s="8" t="s">
        <v>13</v>
      </c>
      <c r="AR150" s="8"/>
      <c r="AS150" s="97">
        <f>Y65</f>
        <v>0</v>
      </c>
      <c r="AT150" s="97"/>
      <c r="AU150" s="97"/>
      <c r="AV150" s="97"/>
      <c r="AW150" s="2" t="s">
        <v>14</v>
      </c>
      <c r="AX150" s="2"/>
      <c r="AY150" s="2" t="s">
        <v>15</v>
      </c>
      <c r="AZ150" s="2"/>
      <c r="BA150" s="96">
        <f>ROUND(AH150*AS150,0)</f>
        <v>0</v>
      </c>
      <c r="BB150" s="96"/>
      <c r="BC150" s="96"/>
      <c r="BD150" s="96"/>
      <c r="BE150" s="96"/>
      <c r="BF150" s="2" t="s">
        <v>12</v>
      </c>
      <c r="BM150" s="59"/>
      <c r="CN150" s="54"/>
      <c r="CO150" s="49"/>
      <c r="CT150" s="97">
        <f>CG65</f>
        <v>0</v>
      </c>
      <c r="CU150" s="97"/>
      <c r="CV150" s="97"/>
      <c r="CW150" s="97"/>
      <c r="CX150" s="97"/>
      <c r="CY150" s="97"/>
      <c r="CZ150" s="97" t="s">
        <v>12</v>
      </c>
      <c r="DA150" s="97"/>
      <c r="DB150" s="8"/>
      <c r="DC150" s="8" t="s">
        <v>13</v>
      </c>
      <c r="DD150" s="8"/>
      <c r="DE150" s="97">
        <f>CK65</f>
        <v>0</v>
      </c>
      <c r="DF150" s="97"/>
      <c r="DG150" s="97"/>
      <c r="DH150" s="97"/>
      <c r="DI150" s="2" t="s">
        <v>14</v>
      </c>
      <c r="DJ150" s="2"/>
      <c r="DK150" s="2" t="s">
        <v>15</v>
      </c>
      <c r="DL150" s="2"/>
      <c r="DM150" s="96">
        <f>ROUND(CT150*DE150,0)</f>
        <v>0</v>
      </c>
      <c r="DN150" s="96"/>
      <c r="DO150" s="96"/>
      <c r="DP150" s="96"/>
      <c r="DQ150" s="96"/>
      <c r="DR150" s="2" t="s">
        <v>12</v>
      </c>
    </row>
    <row r="151" spans="3:122" ht="19.5" thickBot="1">
      <c r="D151" s="4" t="s">
        <v>27</v>
      </c>
      <c r="E151" s="5"/>
      <c r="F151" s="5"/>
      <c r="G151" s="5"/>
      <c r="H151" s="5"/>
      <c r="I151" s="5"/>
      <c r="J151" s="5"/>
      <c r="K151" s="5"/>
      <c r="L151" s="179">
        <f>D148+P148</f>
        <v>0</v>
      </c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41" t="s">
        <v>12</v>
      </c>
      <c r="AB151" s="2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BM151" s="59"/>
      <c r="BP151" s="4" t="s">
        <v>27</v>
      </c>
      <c r="BQ151" s="5"/>
      <c r="BR151" s="5"/>
      <c r="BS151" s="5"/>
      <c r="BT151" s="5"/>
      <c r="BU151" s="5"/>
      <c r="BV151" s="5"/>
      <c r="BW151" s="5"/>
      <c r="BX151" s="179">
        <f>BP148+CB148</f>
        <v>0</v>
      </c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41" t="s">
        <v>12</v>
      </c>
      <c r="CN151" s="2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</row>
    <row r="152" spans="3:122" ht="19.5" thickTop="1">
      <c r="AB152" s="2"/>
      <c r="AH152" s="24" t="s">
        <v>56</v>
      </c>
      <c r="AI152" s="24"/>
      <c r="AJ152" s="24"/>
      <c r="AK152" s="172">
        <f>O66</f>
        <v>0</v>
      </c>
      <c r="AL152" s="172"/>
      <c r="AM152" s="172"/>
      <c r="AN152" s="172"/>
      <c r="AO152" s="28" t="s">
        <v>63</v>
      </c>
      <c r="AP152" s="8"/>
      <c r="AQ152" s="8" t="s">
        <v>13</v>
      </c>
      <c r="AR152" s="8"/>
      <c r="AS152" s="8" t="s">
        <v>33</v>
      </c>
      <c r="AT152" s="8"/>
      <c r="AU152" s="8"/>
      <c r="AV152" s="8"/>
      <c r="AW152" s="2"/>
      <c r="AX152" s="2"/>
      <c r="AY152" s="2" t="s">
        <v>15</v>
      </c>
      <c r="AZ152" s="2"/>
      <c r="BA152" s="96" t="s">
        <v>31</v>
      </c>
      <c r="BB152" s="96"/>
      <c r="BC152" s="96"/>
      <c r="BD152" s="96"/>
      <c r="BE152" s="96"/>
      <c r="BF152" s="96"/>
      <c r="BM152" s="59"/>
      <c r="CN152" s="2"/>
      <c r="CT152" s="24" t="s">
        <v>56</v>
      </c>
      <c r="CU152" s="24"/>
      <c r="CV152" s="24"/>
      <c r="CW152" s="172">
        <f>CA66</f>
        <v>0</v>
      </c>
      <c r="CX152" s="172"/>
      <c r="CY152" s="172"/>
      <c r="CZ152" s="172"/>
      <c r="DA152" s="28" t="s">
        <v>63</v>
      </c>
      <c r="DB152" s="8"/>
      <c r="DC152" s="8" t="s">
        <v>13</v>
      </c>
      <c r="DD152" s="8"/>
      <c r="DE152" s="8" t="s">
        <v>33</v>
      </c>
      <c r="DF152" s="8"/>
      <c r="DG152" s="8"/>
      <c r="DH152" s="8"/>
      <c r="DI152" s="2"/>
      <c r="DJ152" s="2"/>
      <c r="DK152" s="2" t="s">
        <v>15</v>
      </c>
      <c r="DL152" s="2"/>
      <c r="DM152" s="96" t="s">
        <v>31</v>
      </c>
      <c r="DN152" s="96"/>
      <c r="DO152" s="96"/>
      <c r="DP152" s="96"/>
      <c r="DQ152" s="96"/>
      <c r="DR152" s="96"/>
    </row>
    <row r="153" spans="3:122">
      <c r="AH153" s="97">
        <f>U66</f>
        <v>0</v>
      </c>
      <c r="AI153" s="97"/>
      <c r="AJ153" s="97"/>
      <c r="AK153" s="97"/>
      <c r="AL153" s="97"/>
      <c r="AM153" s="97"/>
      <c r="AN153" s="97" t="s">
        <v>12</v>
      </c>
      <c r="AO153" s="97"/>
      <c r="AP153" s="8"/>
      <c r="AQ153" s="8" t="s">
        <v>13</v>
      </c>
      <c r="AR153" s="8"/>
      <c r="AS153" s="97">
        <f>Y66</f>
        <v>0</v>
      </c>
      <c r="AT153" s="97"/>
      <c r="AU153" s="97"/>
      <c r="AV153" s="97"/>
      <c r="AW153" s="2" t="s">
        <v>14</v>
      </c>
      <c r="AX153" s="2"/>
      <c r="AY153" s="2" t="s">
        <v>15</v>
      </c>
      <c r="AZ153" s="2"/>
      <c r="BA153" s="96">
        <f>ROUND(AH153*AS153,0)</f>
        <v>0</v>
      </c>
      <c r="BB153" s="96"/>
      <c r="BC153" s="96"/>
      <c r="BD153" s="96"/>
      <c r="BE153" s="96"/>
      <c r="BF153" s="2" t="s">
        <v>12</v>
      </c>
      <c r="BM153" s="59"/>
      <c r="CT153" s="97">
        <f>CG66</f>
        <v>0</v>
      </c>
      <c r="CU153" s="97"/>
      <c r="CV153" s="97"/>
      <c r="CW153" s="97"/>
      <c r="CX153" s="97"/>
      <c r="CY153" s="97"/>
      <c r="CZ153" s="97" t="s">
        <v>12</v>
      </c>
      <c r="DA153" s="97"/>
      <c r="DB153" s="8"/>
      <c r="DC153" s="8" t="s">
        <v>13</v>
      </c>
      <c r="DD153" s="8"/>
      <c r="DE153" s="97">
        <f>CK66</f>
        <v>0</v>
      </c>
      <c r="DF153" s="97"/>
      <c r="DG153" s="97"/>
      <c r="DH153" s="97"/>
      <c r="DI153" s="2" t="s">
        <v>14</v>
      </c>
      <c r="DJ153" s="2"/>
      <c r="DK153" s="2" t="s">
        <v>15</v>
      </c>
      <c r="DL153" s="2"/>
      <c r="DM153" s="96">
        <f>ROUND(CT153*DE153,0)</f>
        <v>0</v>
      </c>
      <c r="DN153" s="96"/>
      <c r="DO153" s="96"/>
      <c r="DP153" s="96"/>
      <c r="DQ153" s="96"/>
      <c r="DR153" s="2" t="s">
        <v>12</v>
      </c>
    </row>
    <row r="154" spans="3:122">
      <c r="D154" s="8"/>
      <c r="E154" s="8"/>
      <c r="F154" s="8"/>
      <c r="G154" s="8"/>
      <c r="H154" s="8"/>
      <c r="I154" s="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BM154" s="59"/>
      <c r="BP154" s="8"/>
      <c r="BQ154" s="8"/>
      <c r="BR154" s="8"/>
      <c r="BS154" s="8"/>
      <c r="BT154" s="8"/>
      <c r="BU154" s="8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3:122">
      <c r="BM155" s="59"/>
    </row>
    <row r="156" spans="3:122">
      <c r="BM156" s="59"/>
    </row>
    <row r="157" spans="3:122">
      <c r="BM157" s="59"/>
    </row>
    <row r="158" spans="3:122" ht="19.5" thickBot="1">
      <c r="AH158" s="173" t="s">
        <v>26</v>
      </c>
      <c r="AI158" s="173"/>
      <c r="AJ158" s="173"/>
      <c r="AK158" s="173"/>
      <c r="AL158" s="173"/>
      <c r="AM158" s="6"/>
      <c r="AN158" s="6"/>
      <c r="AO158" s="174">
        <f>BA132+BA135+BA138+BA141+BA144+BA147+BA150+BA153</f>
        <v>0</v>
      </c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6" t="s">
        <v>12</v>
      </c>
      <c r="BM158" s="59"/>
      <c r="CT158" s="173" t="s">
        <v>26</v>
      </c>
      <c r="CU158" s="173"/>
      <c r="CV158" s="173"/>
      <c r="CW158" s="173"/>
      <c r="CX158" s="173"/>
      <c r="CY158" s="6"/>
      <c r="CZ158" s="6"/>
      <c r="DA158" s="174">
        <f>DM132+DM135+DM138+DM141+DM144+DM147+DM150+DM153</f>
        <v>0</v>
      </c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6" t="s">
        <v>12</v>
      </c>
    </row>
    <row r="159" spans="3:122">
      <c r="BM159" s="59"/>
    </row>
    <row r="160" spans="3:122">
      <c r="BM160" s="59"/>
    </row>
    <row r="161" spans="2:125">
      <c r="AG161" s="69"/>
      <c r="AH161" s="70"/>
      <c r="AI161" s="69"/>
      <c r="AJ161" s="69"/>
      <c r="AK161" s="69"/>
      <c r="AL161" s="69"/>
      <c r="AM161" s="6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M161" s="59"/>
      <c r="CS161" s="69"/>
      <c r="CT161" s="70"/>
      <c r="CU161" s="69"/>
      <c r="CV161" s="69"/>
      <c r="CW161" s="69"/>
      <c r="CX161" s="69"/>
      <c r="CY161" s="6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</row>
    <row r="162" spans="2:125">
      <c r="AG162" s="11">
        <v>3</v>
      </c>
      <c r="AH162" s="13" t="s">
        <v>66</v>
      </c>
      <c r="AV162" s="8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49"/>
      <c r="BH162" s="49"/>
      <c r="BI162" s="49"/>
      <c r="BM162" s="59"/>
      <c r="CS162" s="11">
        <v>3</v>
      </c>
      <c r="CT162" s="13" t="s">
        <v>66</v>
      </c>
      <c r="DH162" s="8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49"/>
      <c r="DT162" s="49"/>
      <c r="DU162" s="49"/>
    </row>
    <row r="163" spans="2:125">
      <c r="AG163" s="2" t="s">
        <v>87</v>
      </c>
      <c r="AS163" s="8"/>
      <c r="AT163" s="24"/>
      <c r="AU163" s="24"/>
      <c r="AV163" s="24"/>
      <c r="AW163" s="24"/>
      <c r="AX163" s="24"/>
      <c r="AY163" s="24"/>
      <c r="AZ163" s="31"/>
      <c r="BA163" s="8"/>
      <c r="BB163" s="8"/>
      <c r="BC163" s="2"/>
      <c r="BD163" s="2"/>
      <c r="BE163" s="2"/>
      <c r="BF163" s="2"/>
      <c r="BG163" s="49"/>
      <c r="BH163" s="49"/>
      <c r="BI163" s="49"/>
      <c r="BM163" s="59"/>
      <c r="CS163" s="2" t="s">
        <v>87</v>
      </c>
      <c r="DE163" s="8"/>
      <c r="DF163" s="24"/>
      <c r="DG163" s="24"/>
      <c r="DH163" s="24"/>
      <c r="DI163" s="24"/>
      <c r="DJ163" s="24"/>
      <c r="DK163" s="24"/>
      <c r="DL163" s="31"/>
      <c r="DM163" s="8"/>
      <c r="DN163" s="8"/>
      <c r="DO163" s="2"/>
      <c r="DP163" s="2"/>
      <c r="DQ163" s="2"/>
      <c r="DR163" s="2"/>
      <c r="DS163" s="49"/>
      <c r="DT163" s="49"/>
      <c r="DU163" s="49"/>
    </row>
    <row r="164" spans="2:125">
      <c r="AH164" s="30" t="s">
        <v>29</v>
      </c>
      <c r="AI164" s="30"/>
      <c r="AJ164" s="30"/>
      <c r="AK164" s="31"/>
      <c r="AL164" s="31"/>
      <c r="AM164" s="31"/>
      <c r="AO164" s="24"/>
      <c r="AP164" s="49"/>
      <c r="AQ164" s="49"/>
      <c r="AR164" s="49"/>
      <c r="AS164" s="49"/>
      <c r="AT164" s="31"/>
      <c r="AU164" s="31"/>
      <c r="AV164" s="31"/>
      <c r="AW164" s="31"/>
      <c r="AX164" s="31"/>
      <c r="AY164" s="31"/>
      <c r="AZ164" s="54"/>
      <c r="BA164" s="54"/>
      <c r="BB164" s="54"/>
      <c r="BC164" s="54"/>
      <c r="BD164" s="54"/>
      <c r="BE164" s="54"/>
      <c r="BF164" s="39"/>
      <c r="BG164" s="39"/>
      <c r="BH164" s="39"/>
      <c r="BI164" s="49"/>
      <c r="BM164" s="59"/>
      <c r="CT164" s="30" t="s">
        <v>29</v>
      </c>
      <c r="CU164" s="30"/>
      <c r="CV164" s="30"/>
      <c r="CW164" s="31"/>
      <c r="CX164" s="31"/>
      <c r="CY164" s="31"/>
      <c r="DA164" s="24"/>
      <c r="DB164" s="49"/>
      <c r="DC164" s="49"/>
      <c r="DD164" s="49"/>
      <c r="DE164" s="49"/>
      <c r="DF164" s="31"/>
      <c r="DG164" s="31"/>
      <c r="DH164" s="31"/>
      <c r="DI164" s="31"/>
      <c r="DJ164" s="31"/>
      <c r="DK164" s="31"/>
      <c r="DL164" s="54"/>
      <c r="DM164" s="54"/>
      <c r="DN164" s="54"/>
      <c r="DO164" s="54"/>
      <c r="DP164" s="54"/>
      <c r="DQ164" s="54"/>
      <c r="DR164" s="39"/>
      <c r="DS164" s="39"/>
      <c r="DT164" s="39"/>
      <c r="DU164" s="49"/>
    </row>
    <row r="165" spans="2:125" ht="19.5" thickBot="1">
      <c r="AH165" s="356">
        <f>AO127</f>
        <v>0</v>
      </c>
      <c r="AI165" s="356"/>
      <c r="AJ165" s="356"/>
      <c r="AK165" s="356"/>
      <c r="AL165" s="356"/>
      <c r="AM165" s="6" t="s">
        <v>12</v>
      </c>
      <c r="AO165" s="31"/>
      <c r="AP165" s="38"/>
      <c r="AQ165" s="38"/>
      <c r="AR165" s="38"/>
      <c r="AS165" s="38"/>
      <c r="AT165" s="39"/>
      <c r="AU165" s="39"/>
      <c r="AV165" s="39"/>
      <c r="AW165" s="39"/>
      <c r="AX165" s="39"/>
      <c r="AY165" s="39"/>
      <c r="AZ165" s="54"/>
      <c r="BA165" s="54"/>
      <c r="BB165" s="54"/>
      <c r="BC165" s="54"/>
      <c r="BD165" s="54"/>
      <c r="BE165" s="54"/>
      <c r="BF165" s="54"/>
      <c r="BG165" s="49"/>
      <c r="BH165" s="49"/>
      <c r="BI165" s="49"/>
      <c r="BM165" s="59"/>
      <c r="CT165" s="356">
        <f>DA127</f>
        <v>0</v>
      </c>
      <c r="CU165" s="356"/>
      <c r="CV165" s="356"/>
      <c r="CW165" s="356"/>
      <c r="CX165" s="356"/>
      <c r="CY165" s="6" t="s">
        <v>12</v>
      </c>
      <c r="DA165" s="31"/>
      <c r="DB165" s="38"/>
      <c r="DC165" s="38"/>
      <c r="DD165" s="38"/>
      <c r="DE165" s="38"/>
      <c r="DF165" s="39"/>
      <c r="DG165" s="39"/>
      <c r="DH165" s="39"/>
      <c r="DI165" s="39"/>
      <c r="DJ165" s="39"/>
      <c r="DK165" s="39"/>
      <c r="DL165" s="54"/>
      <c r="DM165" s="54"/>
      <c r="DN165" s="54"/>
      <c r="DO165" s="54"/>
      <c r="DP165" s="54"/>
      <c r="DQ165" s="54"/>
      <c r="DR165" s="54"/>
      <c r="DS165" s="49"/>
      <c r="DT165" s="49"/>
      <c r="DU165" s="49"/>
    </row>
    <row r="166" spans="2:125">
      <c r="AN166" s="30"/>
      <c r="AO166" s="30"/>
      <c r="AP166" s="39"/>
      <c r="AQ166" s="39"/>
      <c r="AR166" s="39"/>
      <c r="AS166" s="39"/>
      <c r="AT166" s="39"/>
      <c r="AU166" s="39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M166" s="59"/>
      <c r="CZ166" s="30"/>
      <c r="DA166" s="30"/>
      <c r="DB166" s="39"/>
      <c r="DC166" s="39"/>
      <c r="DD166" s="39"/>
      <c r="DE166" s="39"/>
      <c r="DF166" s="39"/>
      <c r="DG166" s="39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</row>
    <row r="167" spans="2:125">
      <c r="AG167" s="2" t="s">
        <v>88</v>
      </c>
      <c r="AH167" s="13"/>
      <c r="AI167" s="11"/>
      <c r="AJ167" s="11"/>
      <c r="AK167" s="11"/>
      <c r="AL167" s="11"/>
      <c r="AM167" s="11"/>
      <c r="BM167" s="59"/>
      <c r="CS167" s="2" t="s">
        <v>88</v>
      </c>
      <c r="CT167" s="13"/>
      <c r="CU167" s="11"/>
      <c r="CV167" s="11"/>
      <c r="CW167" s="11"/>
      <c r="CX167" s="11"/>
      <c r="CY167" s="11"/>
    </row>
    <row r="168" spans="2:125">
      <c r="AH168" s="29" t="s">
        <v>48</v>
      </c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 t="s">
        <v>49</v>
      </c>
      <c r="AT168" s="29"/>
      <c r="AU168" s="29"/>
      <c r="AV168" s="29"/>
      <c r="AW168" s="29"/>
      <c r="AX168" s="29"/>
      <c r="AY168" s="29"/>
      <c r="BA168" s="2"/>
      <c r="BB168" s="2" t="s">
        <v>90</v>
      </c>
      <c r="BC168" s="2"/>
      <c r="BD168" s="2"/>
      <c r="BE168" s="2"/>
      <c r="BF168" s="2"/>
      <c r="BG168" s="2"/>
      <c r="BH168" s="2"/>
      <c r="BI168" s="2"/>
      <c r="BM168" s="59"/>
      <c r="CT168" s="29" t="s">
        <v>48</v>
      </c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 t="s">
        <v>49</v>
      </c>
      <c r="DF168" s="29"/>
      <c r="DG168" s="29"/>
      <c r="DH168" s="29"/>
      <c r="DI168" s="29"/>
      <c r="DJ168" s="29"/>
      <c r="DK168" s="29"/>
      <c r="DM168" s="2"/>
      <c r="DN168" s="2" t="s">
        <v>90</v>
      </c>
      <c r="DO168" s="2"/>
      <c r="DP168" s="2"/>
      <c r="DQ168" s="2"/>
      <c r="DR168" s="2"/>
      <c r="DS168" s="2"/>
      <c r="DT168" s="2"/>
      <c r="DU168" s="2"/>
    </row>
    <row r="169" spans="2:125" ht="19.5" thickBot="1">
      <c r="AH169" s="175">
        <f>AT96</f>
        <v>0</v>
      </c>
      <c r="AI169" s="176"/>
      <c r="AJ169" s="176"/>
      <c r="AK169" s="176"/>
      <c r="AL169" s="176"/>
      <c r="AM169" s="176"/>
      <c r="AN169" s="176"/>
      <c r="AO169" s="29" t="s">
        <v>12</v>
      </c>
      <c r="AP169" s="29"/>
      <c r="AQ169" s="29"/>
      <c r="AR169" s="29"/>
      <c r="AS169" s="177">
        <f>AO158</f>
        <v>0</v>
      </c>
      <c r="AT169" s="178"/>
      <c r="AU169" s="178"/>
      <c r="AV169" s="178"/>
      <c r="AW169" s="178"/>
      <c r="AX169" s="178"/>
      <c r="AY169" s="29" t="s">
        <v>12</v>
      </c>
      <c r="BA169" s="46" t="s">
        <v>89</v>
      </c>
      <c r="BB169" s="355">
        <f>IF(AH169&gt;=AS169,AS169,AH169)</f>
        <v>0</v>
      </c>
      <c r="BC169" s="355"/>
      <c r="BD169" s="355"/>
      <c r="BE169" s="355"/>
      <c r="BF169" s="355"/>
      <c r="BG169" s="355"/>
      <c r="BH169" s="355"/>
      <c r="BI169" s="40" t="s">
        <v>12</v>
      </c>
      <c r="BM169" s="59"/>
      <c r="CT169" s="175">
        <f>DF96</f>
        <v>0</v>
      </c>
      <c r="CU169" s="176"/>
      <c r="CV169" s="176"/>
      <c r="CW169" s="176"/>
      <c r="CX169" s="176"/>
      <c r="CY169" s="176"/>
      <c r="CZ169" s="176"/>
      <c r="DA169" s="29" t="s">
        <v>12</v>
      </c>
      <c r="DB169" s="29"/>
      <c r="DC169" s="29"/>
      <c r="DD169" s="29"/>
      <c r="DE169" s="177">
        <f>DA158</f>
        <v>0</v>
      </c>
      <c r="DF169" s="178"/>
      <c r="DG169" s="178"/>
      <c r="DH169" s="178"/>
      <c r="DI169" s="178"/>
      <c r="DJ169" s="178"/>
      <c r="DK169" s="29" t="s">
        <v>12</v>
      </c>
      <c r="DM169" s="46" t="s">
        <v>89</v>
      </c>
      <c r="DN169" s="355">
        <f>IF(CT169&gt;=DE169,DE169,CT169)</f>
        <v>0</v>
      </c>
      <c r="DO169" s="355"/>
      <c r="DP169" s="355"/>
      <c r="DQ169" s="355"/>
      <c r="DR169" s="355"/>
      <c r="DS169" s="355"/>
      <c r="DT169" s="355"/>
      <c r="DU169" s="40" t="s">
        <v>12</v>
      </c>
    </row>
    <row r="170" spans="2:125">
      <c r="AO170" s="30"/>
      <c r="AP170" s="39"/>
      <c r="AQ170" s="39"/>
      <c r="AR170" s="39"/>
      <c r="AS170" s="39"/>
      <c r="AT170" s="39"/>
      <c r="AU170" s="39"/>
      <c r="AV170" s="54"/>
      <c r="AW170" s="27"/>
      <c r="AX170" s="39"/>
      <c r="AY170" s="39"/>
      <c r="AZ170" s="39"/>
      <c r="BA170" s="39"/>
      <c r="BB170" s="39"/>
      <c r="BC170" s="39"/>
      <c r="BD170" s="39"/>
      <c r="BE170" s="39"/>
      <c r="BF170" s="54"/>
      <c r="BM170" s="59"/>
      <c r="DA170" s="30"/>
      <c r="DB170" s="39"/>
      <c r="DC170" s="39"/>
      <c r="DD170" s="39"/>
      <c r="DE170" s="39"/>
      <c r="DF170" s="39"/>
      <c r="DG170" s="39"/>
      <c r="DH170" s="54"/>
      <c r="DI170" s="27"/>
      <c r="DJ170" s="39"/>
      <c r="DK170" s="39"/>
      <c r="DL170" s="39"/>
      <c r="DM170" s="39"/>
      <c r="DN170" s="39"/>
      <c r="DO170" s="39"/>
      <c r="DP170" s="39"/>
      <c r="DQ170" s="39"/>
      <c r="DR170" s="54"/>
    </row>
    <row r="171" spans="2:125" ht="19.5" thickBot="1">
      <c r="AH171" s="4" t="s">
        <v>27</v>
      </c>
      <c r="AI171" s="5"/>
      <c r="AJ171" s="5"/>
      <c r="AK171" s="5"/>
      <c r="AL171" s="5"/>
      <c r="AM171" s="5"/>
      <c r="AN171" s="5"/>
      <c r="AO171" s="5"/>
      <c r="AP171" s="179">
        <f>AH165+BB169</f>
        <v>0</v>
      </c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41" t="s">
        <v>12</v>
      </c>
      <c r="BF171" s="2"/>
      <c r="BM171" s="59"/>
      <c r="CT171" s="4" t="s">
        <v>27</v>
      </c>
      <c r="CU171" s="5"/>
      <c r="CV171" s="5"/>
      <c r="CW171" s="5"/>
      <c r="CX171" s="5"/>
      <c r="CY171" s="5"/>
      <c r="CZ171" s="5"/>
      <c r="DA171" s="5"/>
      <c r="DB171" s="179">
        <f>CT165+DN169</f>
        <v>0</v>
      </c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41" t="s">
        <v>12</v>
      </c>
      <c r="DR171" s="2"/>
    </row>
    <row r="172" spans="2:125" ht="19.5" thickTop="1">
      <c r="BF172" s="2"/>
      <c r="BM172" s="59"/>
      <c r="DR172" s="2"/>
    </row>
    <row r="173" spans="2:125">
      <c r="BM173" s="59"/>
    </row>
    <row r="174" spans="2:125">
      <c r="AH174" s="8"/>
      <c r="AI174" s="8"/>
      <c r="AJ174" s="8"/>
      <c r="AK174" s="8"/>
      <c r="AL174" s="8"/>
      <c r="AM174" s="8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M174" s="59"/>
      <c r="CT174" s="8"/>
      <c r="CU174" s="8"/>
      <c r="CV174" s="8"/>
      <c r="CW174" s="8"/>
      <c r="CX174" s="8"/>
      <c r="CY174" s="8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2:125">
      <c r="B175" s="14" t="s">
        <v>38</v>
      </c>
      <c r="C175" s="14" t="s">
        <v>35</v>
      </c>
      <c r="D175" s="14"/>
      <c r="E175" s="14"/>
      <c r="F175" s="14"/>
      <c r="G175" s="14"/>
      <c r="H175" s="14"/>
      <c r="I175" s="15"/>
      <c r="BM175" s="59"/>
      <c r="BN175" s="14" t="s">
        <v>38</v>
      </c>
      <c r="BO175" s="14" t="s">
        <v>35</v>
      </c>
      <c r="BP175" s="14"/>
      <c r="BQ175" s="14"/>
      <c r="BR175" s="14"/>
      <c r="BS175" s="14"/>
      <c r="BT175" s="14"/>
      <c r="BU175" s="15"/>
    </row>
    <row r="176" spans="2:125">
      <c r="C176" s="11">
        <v>1</v>
      </c>
      <c r="D176" s="11" t="s">
        <v>52</v>
      </c>
      <c r="E176" s="11"/>
      <c r="F176" s="11"/>
      <c r="G176" s="11"/>
      <c r="H176" s="11"/>
      <c r="BM176" s="59"/>
      <c r="BO176" s="11">
        <v>1</v>
      </c>
      <c r="BP176" s="11" t="s">
        <v>52</v>
      </c>
      <c r="BQ176" s="11"/>
      <c r="BR176" s="11"/>
      <c r="BS176" s="11"/>
      <c r="BT176" s="11"/>
    </row>
    <row r="177" spans="3:104">
      <c r="D177" s="2" t="s">
        <v>0</v>
      </c>
      <c r="E177" s="2" t="s">
        <v>76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 t="s">
        <v>106</v>
      </c>
      <c r="V177" s="2" t="s">
        <v>110</v>
      </c>
      <c r="W177" s="2"/>
      <c r="X177" s="2"/>
      <c r="Y177" s="2" t="s">
        <v>107</v>
      </c>
      <c r="Z177" s="2" t="s">
        <v>16</v>
      </c>
      <c r="AA177" s="2"/>
      <c r="AB177" s="2"/>
      <c r="AC177" s="2" t="s">
        <v>108</v>
      </c>
      <c r="AD177" s="2"/>
      <c r="AE177" s="2"/>
      <c r="AF177" s="2"/>
      <c r="BM177" s="59"/>
      <c r="BP177" s="2" t="s">
        <v>0</v>
      </c>
      <c r="BQ177" s="2" t="s">
        <v>76</v>
      </c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 t="s">
        <v>106</v>
      </c>
      <c r="CH177" s="2" t="s">
        <v>111</v>
      </c>
      <c r="CI177" s="2"/>
      <c r="CJ177" s="2"/>
      <c r="CK177" s="2" t="s">
        <v>107</v>
      </c>
      <c r="CL177" s="2" t="s">
        <v>16</v>
      </c>
      <c r="CM177" s="2"/>
      <c r="CN177" s="2"/>
      <c r="CO177" s="2" t="s">
        <v>108</v>
      </c>
      <c r="CP177" s="2"/>
      <c r="CQ177" s="2"/>
      <c r="CR177" s="2"/>
    </row>
    <row r="178" spans="3:104">
      <c r="D178" s="2"/>
      <c r="E178" s="2" t="s">
        <v>9</v>
      </c>
      <c r="F178" s="96">
        <v>50</v>
      </c>
      <c r="G178" s="96"/>
      <c r="H178" s="96"/>
      <c r="I178" s="2" t="s">
        <v>14</v>
      </c>
      <c r="J178" s="2"/>
      <c r="K178" s="2" t="s">
        <v>13</v>
      </c>
      <c r="L178" s="2"/>
      <c r="M178" s="185">
        <f>$T$13</f>
        <v>0</v>
      </c>
      <c r="N178" s="185"/>
      <c r="O178" s="185"/>
      <c r="P178" s="2" t="s">
        <v>10</v>
      </c>
      <c r="Q178" s="2"/>
      <c r="R178" s="2"/>
      <c r="S178" s="2" t="s">
        <v>109</v>
      </c>
      <c r="T178" s="2"/>
      <c r="U178" s="2" t="s">
        <v>106</v>
      </c>
      <c r="V178" s="96">
        <f>M15</f>
        <v>0</v>
      </c>
      <c r="W178" s="96"/>
      <c r="X178" s="96"/>
      <c r="Y178" s="2" t="s">
        <v>107</v>
      </c>
      <c r="Z178" s="96">
        <f>M19</f>
        <v>0</v>
      </c>
      <c r="AA178" s="96"/>
      <c r="AB178" s="96"/>
      <c r="AC178" s="2" t="s">
        <v>108</v>
      </c>
      <c r="AD178" s="2"/>
      <c r="AE178" s="2" t="s">
        <v>15</v>
      </c>
      <c r="AG178" s="2" t="s">
        <v>20</v>
      </c>
      <c r="AH178" s="96" t="e">
        <f>ROUNDDOWN(F178*M178*(V178/Z178),0)</f>
        <v>#DIV/0!</v>
      </c>
      <c r="AI178" s="96"/>
      <c r="AJ178" s="96"/>
      <c r="AK178" s="96"/>
      <c r="AL178" s="96"/>
      <c r="AM178" s="96"/>
      <c r="AN178" s="2" t="s">
        <v>14</v>
      </c>
      <c r="BM178" s="59"/>
      <c r="BP178" s="2"/>
      <c r="BQ178" s="2" t="s">
        <v>9</v>
      </c>
      <c r="BR178" s="96">
        <v>50</v>
      </c>
      <c r="BS178" s="96"/>
      <c r="BT178" s="96"/>
      <c r="BU178" s="2" t="s">
        <v>14</v>
      </c>
      <c r="BV178" s="2"/>
      <c r="BW178" s="2" t="s">
        <v>13</v>
      </c>
      <c r="BX178" s="2"/>
      <c r="BY178" s="185">
        <f>$T$13</f>
        <v>0</v>
      </c>
      <c r="BZ178" s="185"/>
      <c r="CA178" s="185"/>
      <c r="CB178" s="2" t="s">
        <v>10</v>
      </c>
      <c r="CC178" s="2"/>
      <c r="CD178" s="2"/>
      <c r="CE178" s="2" t="s">
        <v>109</v>
      </c>
      <c r="CF178" s="2"/>
      <c r="CG178" s="2" t="s">
        <v>106</v>
      </c>
      <c r="CH178" s="96">
        <f>M18</f>
        <v>0</v>
      </c>
      <c r="CI178" s="96"/>
      <c r="CJ178" s="96"/>
      <c r="CK178" s="2" t="s">
        <v>107</v>
      </c>
      <c r="CL178" s="96">
        <f>M19</f>
        <v>0</v>
      </c>
      <c r="CM178" s="96"/>
      <c r="CN178" s="96"/>
      <c r="CO178" s="2" t="s">
        <v>108</v>
      </c>
      <c r="CP178" s="2"/>
      <c r="CQ178" s="2" t="s">
        <v>15</v>
      </c>
      <c r="CS178" s="2" t="s">
        <v>20</v>
      </c>
      <c r="CT178" s="96" t="e">
        <f>ROUNDDOWN(BR178*BY178*(CH178/CL178),0)</f>
        <v>#DIV/0!</v>
      </c>
      <c r="CU178" s="96"/>
      <c r="CV178" s="96"/>
      <c r="CW178" s="96"/>
      <c r="CX178" s="96"/>
      <c r="CY178" s="96"/>
      <c r="CZ178" s="2" t="s">
        <v>14</v>
      </c>
    </row>
    <row r="179" spans="3:104">
      <c r="D179" s="2" t="s">
        <v>17</v>
      </c>
      <c r="E179" s="2" t="s">
        <v>77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G179" s="2"/>
      <c r="AH179" s="2"/>
      <c r="AI179" s="2"/>
      <c r="AJ179" s="2"/>
      <c r="AK179" s="2"/>
      <c r="AL179" s="2"/>
      <c r="AM179" s="2"/>
      <c r="AN179" s="2"/>
      <c r="BM179" s="59"/>
      <c r="BP179" s="2" t="s">
        <v>17</v>
      </c>
      <c r="BQ179" s="2" t="s">
        <v>77</v>
      </c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S179" s="2"/>
      <c r="CT179" s="2"/>
      <c r="CU179" s="2"/>
      <c r="CV179" s="2"/>
      <c r="CW179" s="2"/>
      <c r="CX179" s="2"/>
      <c r="CY179" s="2"/>
      <c r="CZ179" s="2"/>
    </row>
    <row r="180" spans="3:104">
      <c r="D180" s="2"/>
      <c r="E180" s="2" t="s">
        <v>9</v>
      </c>
      <c r="F180" s="96">
        <v>100</v>
      </c>
      <c r="G180" s="96"/>
      <c r="H180" s="96"/>
      <c r="I180" s="2" t="s">
        <v>14</v>
      </c>
      <c r="J180" s="2"/>
      <c r="K180" s="2" t="s">
        <v>13</v>
      </c>
      <c r="L180" s="2"/>
      <c r="M180" s="185">
        <f>$T$13</f>
        <v>0</v>
      </c>
      <c r="N180" s="185"/>
      <c r="O180" s="185"/>
      <c r="P180" s="2" t="s">
        <v>10</v>
      </c>
      <c r="Q180" s="2"/>
      <c r="R180" s="2"/>
      <c r="S180" s="2" t="s">
        <v>109</v>
      </c>
      <c r="T180" s="2"/>
      <c r="U180" s="2" t="s">
        <v>106</v>
      </c>
      <c r="V180" s="96">
        <f>V178</f>
        <v>0</v>
      </c>
      <c r="W180" s="96"/>
      <c r="X180" s="96"/>
      <c r="Y180" s="2" t="s">
        <v>107</v>
      </c>
      <c r="Z180" s="96">
        <f>Z178</f>
        <v>0</v>
      </c>
      <c r="AA180" s="96"/>
      <c r="AB180" s="96"/>
      <c r="AC180" s="2" t="s">
        <v>108</v>
      </c>
      <c r="AD180" s="2"/>
      <c r="AE180" s="2" t="s">
        <v>15</v>
      </c>
      <c r="AG180" s="2" t="s">
        <v>20</v>
      </c>
      <c r="AH180" s="96" t="e">
        <f>ROUNDDOWN(F180*M180*(V180/Z180),0)</f>
        <v>#DIV/0!</v>
      </c>
      <c r="AI180" s="96"/>
      <c r="AJ180" s="96"/>
      <c r="AK180" s="96"/>
      <c r="AL180" s="96"/>
      <c r="AM180" s="96"/>
      <c r="AN180" s="2" t="s">
        <v>14</v>
      </c>
      <c r="BM180" s="59"/>
      <c r="BP180" s="2"/>
      <c r="BQ180" s="2" t="s">
        <v>9</v>
      </c>
      <c r="BR180" s="96">
        <v>100</v>
      </c>
      <c r="BS180" s="96"/>
      <c r="BT180" s="96"/>
      <c r="BU180" s="2" t="s">
        <v>14</v>
      </c>
      <c r="BV180" s="2"/>
      <c r="BW180" s="2" t="s">
        <v>13</v>
      </c>
      <c r="BX180" s="2"/>
      <c r="BY180" s="185">
        <f>$T$13</f>
        <v>0</v>
      </c>
      <c r="BZ180" s="185"/>
      <c r="CA180" s="185"/>
      <c r="CB180" s="2" t="s">
        <v>10</v>
      </c>
      <c r="CC180" s="2"/>
      <c r="CD180" s="2"/>
      <c r="CE180" s="2" t="s">
        <v>109</v>
      </c>
      <c r="CF180" s="2"/>
      <c r="CG180" s="2" t="s">
        <v>106</v>
      </c>
      <c r="CH180" s="96">
        <f>CH178</f>
        <v>0</v>
      </c>
      <c r="CI180" s="96"/>
      <c r="CJ180" s="96"/>
      <c r="CK180" s="2" t="s">
        <v>107</v>
      </c>
      <c r="CL180" s="96">
        <f>CL178</f>
        <v>0</v>
      </c>
      <c r="CM180" s="96"/>
      <c r="CN180" s="96"/>
      <c r="CO180" s="2" t="s">
        <v>108</v>
      </c>
      <c r="CP180" s="2"/>
      <c r="CQ180" s="2" t="s">
        <v>15</v>
      </c>
      <c r="CS180" s="2" t="s">
        <v>20</v>
      </c>
      <c r="CT180" s="96" t="e">
        <f>ROUNDDOWN(BR180*BY180*(CH180/CL180),0)</f>
        <v>#DIV/0!</v>
      </c>
      <c r="CU180" s="96"/>
      <c r="CV180" s="96"/>
      <c r="CW180" s="96"/>
      <c r="CX180" s="96"/>
      <c r="CY180" s="96"/>
      <c r="CZ180" s="2" t="s">
        <v>14</v>
      </c>
    </row>
    <row r="181" spans="3:104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BM181" s="59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</row>
    <row r="182" spans="3:104">
      <c r="D182" s="2" t="s">
        <v>0</v>
      </c>
      <c r="E182" s="2" t="s">
        <v>22</v>
      </c>
      <c r="F182" s="2"/>
      <c r="G182" s="2"/>
      <c r="H182" s="2"/>
      <c r="I182" s="2"/>
      <c r="J182" s="2"/>
      <c r="K182" s="2"/>
      <c r="L182" s="2"/>
      <c r="M182" s="2"/>
      <c r="N182" s="2"/>
      <c r="O182" s="96" t="s">
        <v>46</v>
      </c>
      <c r="P182" s="96"/>
      <c r="Q182" s="96"/>
      <c r="R182" s="96"/>
      <c r="S182" s="96"/>
      <c r="T182" s="96"/>
      <c r="U182" s="96"/>
      <c r="V182" s="96"/>
      <c r="W182" s="2"/>
      <c r="X182" s="2"/>
      <c r="Y182" s="2"/>
      <c r="Z182" s="2"/>
      <c r="AA182" s="2"/>
      <c r="AB182" s="2"/>
      <c r="AC182" s="2"/>
      <c r="AD182" s="2"/>
      <c r="BM182" s="59"/>
      <c r="BP182" s="2" t="s">
        <v>0</v>
      </c>
      <c r="BQ182" s="2" t="s">
        <v>22</v>
      </c>
      <c r="BR182" s="2"/>
      <c r="BS182" s="2"/>
      <c r="BT182" s="2"/>
      <c r="BU182" s="2"/>
      <c r="BV182" s="2"/>
      <c r="BW182" s="2"/>
      <c r="BX182" s="2"/>
      <c r="BY182" s="2"/>
      <c r="BZ182" s="2"/>
      <c r="CA182" s="96" t="s">
        <v>46</v>
      </c>
      <c r="CB182" s="96"/>
      <c r="CC182" s="96"/>
      <c r="CD182" s="96"/>
      <c r="CE182" s="96"/>
      <c r="CF182" s="96"/>
      <c r="CG182" s="96"/>
      <c r="CH182" s="96"/>
      <c r="CI182" s="2"/>
      <c r="CJ182" s="2"/>
      <c r="CK182" s="2"/>
      <c r="CL182" s="2"/>
      <c r="CM182" s="2"/>
      <c r="CN182" s="2"/>
      <c r="CO182" s="2"/>
      <c r="CP182" s="2"/>
    </row>
    <row r="183" spans="3:104">
      <c r="D183" s="2"/>
      <c r="E183" s="96">
        <v>2500</v>
      </c>
      <c r="F183" s="96"/>
      <c r="G183" s="96"/>
      <c r="H183" s="96"/>
      <c r="I183" s="96"/>
      <c r="J183" s="2" t="s">
        <v>12</v>
      </c>
      <c r="K183" s="2" t="s">
        <v>21</v>
      </c>
      <c r="L183" s="2" t="s">
        <v>14</v>
      </c>
      <c r="M183" s="2"/>
      <c r="N183" s="2" t="s">
        <v>13</v>
      </c>
      <c r="O183" s="2"/>
      <c r="P183" s="2"/>
      <c r="Q183" s="96" t="e">
        <f>IF(V178&gt;=AH178,AH178,V178)</f>
        <v>#DIV/0!</v>
      </c>
      <c r="R183" s="96"/>
      <c r="S183" s="96"/>
      <c r="T183" s="96"/>
      <c r="U183" s="2" t="s">
        <v>14</v>
      </c>
      <c r="V183" s="2"/>
      <c r="W183" s="2" t="s">
        <v>15</v>
      </c>
      <c r="X183" s="2"/>
      <c r="Y183" s="96" t="e">
        <f>E183*Q183</f>
        <v>#DIV/0!</v>
      </c>
      <c r="Z183" s="96"/>
      <c r="AA183" s="96"/>
      <c r="AB183" s="96"/>
      <c r="AC183" s="96"/>
      <c r="AD183" s="2" t="s">
        <v>12</v>
      </c>
      <c r="BM183" s="59"/>
      <c r="BP183" s="2"/>
      <c r="BQ183" s="96">
        <v>2500</v>
      </c>
      <c r="BR183" s="96"/>
      <c r="BS183" s="96"/>
      <c r="BT183" s="96"/>
      <c r="BU183" s="96"/>
      <c r="BV183" s="2" t="s">
        <v>12</v>
      </c>
      <c r="BW183" s="2" t="s">
        <v>21</v>
      </c>
      <c r="BX183" s="2" t="s">
        <v>14</v>
      </c>
      <c r="BY183" s="2"/>
      <c r="BZ183" s="2" t="s">
        <v>13</v>
      </c>
      <c r="CA183" s="2"/>
      <c r="CB183" s="2"/>
      <c r="CC183" s="96" t="e">
        <f>IF(CH178&gt;=CT178,CT178,CH178)</f>
        <v>#DIV/0!</v>
      </c>
      <c r="CD183" s="96"/>
      <c r="CE183" s="96"/>
      <c r="CF183" s="96"/>
      <c r="CG183" s="2" t="s">
        <v>14</v>
      </c>
      <c r="CH183" s="2"/>
      <c r="CI183" s="2" t="s">
        <v>15</v>
      </c>
      <c r="CJ183" s="2"/>
      <c r="CK183" s="96" t="e">
        <f>BQ183*CC183</f>
        <v>#DIV/0!</v>
      </c>
      <c r="CL183" s="96"/>
      <c r="CM183" s="96"/>
      <c r="CN183" s="96"/>
      <c r="CO183" s="96"/>
      <c r="CP183" s="2" t="s">
        <v>12</v>
      </c>
    </row>
    <row r="184" spans="3:104">
      <c r="D184" s="2" t="s">
        <v>17</v>
      </c>
      <c r="E184" s="2" t="s">
        <v>23</v>
      </c>
      <c r="F184" s="2"/>
      <c r="G184" s="2"/>
      <c r="H184" s="2"/>
      <c r="I184" s="2"/>
      <c r="J184" s="2"/>
      <c r="K184" s="2"/>
      <c r="L184" s="2"/>
      <c r="M184" s="2"/>
      <c r="N184" s="2"/>
      <c r="O184" s="96" t="s">
        <v>46</v>
      </c>
      <c r="P184" s="96"/>
      <c r="Q184" s="96"/>
      <c r="R184" s="96"/>
      <c r="S184" s="96"/>
      <c r="T184" s="96"/>
      <c r="U184" s="96"/>
      <c r="V184" s="96"/>
      <c r="W184" s="2"/>
      <c r="X184" s="2"/>
      <c r="Y184" s="2"/>
      <c r="Z184" s="2"/>
      <c r="AA184" s="2"/>
      <c r="AB184" s="2"/>
      <c r="AC184" s="2"/>
      <c r="AD184" s="2"/>
      <c r="BM184" s="59"/>
      <c r="BP184" s="2" t="s">
        <v>17</v>
      </c>
      <c r="BQ184" s="2" t="s">
        <v>23</v>
      </c>
      <c r="BR184" s="2"/>
      <c r="BS184" s="2"/>
      <c r="BT184" s="2"/>
      <c r="BU184" s="2"/>
      <c r="BV184" s="2"/>
      <c r="BW184" s="2"/>
      <c r="BX184" s="2"/>
      <c r="BY184" s="2"/>
      <c r="BZ184" s="2"/>
      <c r="CA184" s="96" t="s">
        <v>46</v>
      </c>
      <c r="CB184" s="96"/>
      <c r="CC184" s="96"/>
      <c r="CD184" s="96"/>
      <c r="CE184" s="96"/>
      <c r="CF184" s="96"/>
      <c r="CG184" s="96"/>
      <c r="CH184" s="96"/>
      <c r="CI184" s="2"/>
      <c r="CJ184" s="2"/>
      <c r="CK184" s="2"/>
      <c r="CL184" s="2"/>
      <c r="CM184" s="2"/>
      <c r="CN184" s="2"/>
      <c r="CO184" s="2"/>
      <c r="CP184" s="2"/>
    </row>
    <row r="185" spans="3:104">
      <c r="D185" s="2"/>
      <c r="E185" s="96">
        <v>1800</v>
      </c>
      <c r="F185" s="96"/>
      <c r="G185" s="96"/>
      <c r="H185" s="96"/>
      <c r="I185" s="96"/>
      <c r="J185" s="2" t="s">
        <v>12</v>
      </c>
      <c r="K185" s="2" t="s">
        <v>21</v>
      </c>
      <c r="L185" s="2" t="s">
        <v>14</v>
      </c>
      <c r="M185" s="2"/>
      <c r="N185" s="2" t="s">
        <v>13</v>
      </c>
      <c r="O185" s="2"/>
      <c r="P185" s="2"/>
      <c r="Q185" s="96" t="e">
        <f>IF(V178&gt;AH178,IF(V178&gt;=AH180,AH180-AH178,V178-AH178),0)</f>
        <v>#DIV/0!</v>
      </c>
      <c r="R185" s="96"/>
      <c r="S185" s="96"/>
      <c r="T185" s="96"/>
      <c r="U185" s="2" t="s">
        <v>14</v>
      </c>
      <c r="V185" s="2"/>
      <c r="W185" s="2" t="s">
        <v>15</v>
      </c>
      <c r="X185" s="2"/>
      <c r="Y185" s="96" t="e">
        <f>E185*Q185</f>
        <v>#DIV/0!</v>
      </c>
      <c r="Z185" s="96"/>
      <c r="AA185" s="96"/>
      <c r="AB185" s="96"/>
      <c r="AC185" s="96"/>
      <c r="AD185" s="2" t="s">
        <v>12</v>
      </c>
      <c r="BM185" s="59"/>
      <c r="BP185" s="2"/>
      <c r="BQ185" s="96">
        <v>1800</v>
      </c>
      <c r="BR185" s="96"/>
      <c r="BS185" s="96"/>
      <c r="BT185" s="96"/>
      <c r="BU185" s="96"/>
      <c r="BV185" s="2" t="s">
        <v>12</v>
      </c>
      <c r="BW185" s="2" t="s">
        <v>21</v>
      </c>
      <c r="BX185" s="2" t="s">
        <v>14</v>
      </c>
      <c r="BY185" s="2"/>
      <c r="BZ185" s="2" t="s">
        <v>13</v>
      </c>
      <c r="CA185" s="2"/>
      <c r="CB185" s="2"/>
      <c r="CC185" s="96" t="e">
        <f>IF(CH178&gt;CT178,IF(CH178&gt;=CT180,CT180-CT178,CH178-CT178),0)</f>
        <v>#DIV/0!</v>
      </c>
      <c r="CD185" s="96"/>
      <c r="CE185" s="96"/>
      <c r="CF185" s="96"/>
      <c r="CG185" s="2" t="s">
        <v>14</v>
      </c>
      <c r="CH185" s="2"/>
      <c r="CI185" s="2" t="s">
        <v>15</v>
      </c>
      <c r="CJ185" s="2"/>
      <c r="CK185" s="96" t="e">
        <f>BQ185*CC185</f>
        <v>#DIV/0!</v>
      </c>
      <c r="CL185" s="96"/>
      <c r="CM185" s="96"/>
      <c r="CN185" s="96"/>
      <c r="CO185" s="96"/>
      <c r="CP185" s="2" t="s">
        <v>12</v>
      </c>
    </row>
    <row r="186" spans="3:104">
      <c r="D186" s="2" t="s">
        <v>19</v>
      </c>
      <c r="E186" s="2" t="s">
        <v>24</v>
      </c>
      <c r="F186" s="2"/>
      <c r="G186" s="2"/>
      <c r="H186" s="2"/>
      <c r="I186" s="2"/>
      <c r="J186" s="2"/>
      <c r="K186" s="2"/>
      <c r="L186" s="2"/>
      <c r="M186" s="2"/>
      <c r="N186" s="2"/>
      <c r="O186" s="96" t="s">
        <v>46</v>
      </c>
      <c r="P186" s="96"/>
      <c r="Q186" s="96"/>
      <c r="R186" s="96"/>
      <c r="S186" s="96"/>
      <c r="T186" s="96"/>
      <c r="U186" s="96"/>
      <c r="V186" s="96"/>
      <c r="W186" s="2"/>
      <c r="X186" s="2"/>
      <c r="Y186" s="2"/>
      <c r="Z186" s="2"/>
      <c r="AA186" s="2"/>
      <c r="AB186" s="2"/>
      <c r="AC186" s="2"/>
      <c r="AD186" s="2"/>
      <c r="BM186" s="59"/>
      <c r="BP186" s="2" t="s">
        <v>19</v>
      </c>
      <c r="BQ186" s="2" t="s">
        <v>24</v>
      </c>
      <c r="BR186" s="2"/>
      <c r="BS186" s="2"/>
      <c r="BT186" s="2"/>
      <c r="BU186" s="2"/>
      <c r="BV186" s="2"/>
      <c r="BW186" s="2"/>
      <c r="BX186" s="2"/>
      <c r="BY186" s="2"/>
      <c r="BZ186" s="2"/>
      <c r="CA186" s="96" t="s">
        <v>46</v>
      </c>
      <c r="CB186" s="96"/>
      <c r="CC186" s="96"/>
      <c r="CD186" s="96"/>
      <c r="CE186" s="96"/>
      <c r="CF186" s="96"/>
      <c r="CG186" s="96"/>
      <c r="CH186" s="96"/>
      <c r="CI186" s="2"/>
      <c r="CJ186" s="2"/>
      <c r="CK186" s="2"/>
      <c r="CL186" s="2"/>
      <c r="CM186" s="2"/>
      <c r="CN186" s="2"/>
      <c r="CO186" s="2"/>
      <c r="CP186" s="2"/>
    </row>
    <row r="187" spans="3:104">
      <c r="D187" s="2"/>
      <c r="E187" s="96">
        <v>1100</v>
      </c>
      <c r="F187" s="96"/>
      <c r="G187" s="96"/>
      <c r="H187" s="96"/>
      <c r="I187" s="96"/>
      <c r="J187" s="2" t="s">
        <v>12</v>
      </c>
      <c r="K187" s="2" t="s">
        <v>21</v>
      </c>
      <c r="L187" s="2" t="s">
        <v>14</v>
      </c>
      <c r="M187" s="2"/>
      <c r="N187" s="2" t="s">
        <v>13</v>
      </c>
      <c r="O187" s="2"/>
      <c r="P187" s="2"/>
      <c r="Q187" s="96" t="e">
        <f>IF(V178&gt;=AH180,V178-AH180,0)</f>
        <v>#DIV/0!</v>
      </c>
      <c r="R187" s="96"/>
      <c r="S187" s="96"/>
      <c r="T187" s="96"/>
      <c r="U187" s="2" t="s">
        <v>14</v>
      </c>
      <c r="V187" s="2"/>
      <c r="W187" s="2" t="s">
        <v>15</v>
      </c>
      <c r="X187" s="2"/>
      <c r="Y187" s="96" t="e">
        <f>E187*Q187</f>
        <v>#DIV/0!</v>
      </c>
      <c r="Z187" s="96"/>
      <c r="AA187" s="96"/>
      <c r="AB187" s="96"/>
      <c r="AC187" s="96"/>
      <c r="AD187" s="2" t="s">
        <v>12</v>
      </c>
      <c r="BM187" s="59"/>
      <c r="BP187" s="2"/>
      <c r="BQ187" s="96">
        <v>1100</v>
      </c>
      <c r="BR187" s="96"/>
      <c r="BS187" s="96"/>
      <c r="BT187" s="96"/>
      <c r="BU187" s="96"/>
      <c r="BV187" s="2" t="s">
        <v>12</v>
      </c>
      <c r="BW187" s="2" t="s">
        <v>21</v>
      </c>
      <c r="BX187" s="2" t="s">
        <v>14</v>
      </c>
      <c r="BY187" s="2"/>
      <c r="BZ187" s="2" t="s">
        <v>13</v>
      </c>
      <c r="CA187" s="2"/>
      <c r="CB187" s="2"/>
      <c r="CC187" s="96" t="e">
        <f>IF(CH178&gt;=CT180,CH178-CT180,0)</f>
        <v>#DIV/0!</v>
      </c>
      <c r="CD187" s="96"/>
      <c r="CE187" s="96"/>
      <c r="CF187" s="96"/>
      <c r="CG187" s="2" t="s">
        <v>14</v>
      </c>
      <c r="CH187" s="2"/>
      <c r="CI187" s="2" t="s">
        <v>15</v>
      </c>
      <c r="CJ187" s="2"/>
      <c r="CK187" s="96" t="e">
        <f>BQ187*CC187</f>
        <v>#DIV/0!</v>
      </c>
      <c r="CL187" s="96"/>
      <c r="CM187" s="96"/>
      <c r="CN187" s="96"/>
      <c r="CO187" s="96"/>
      <c r="CP187" s="2" t="s">
        <v>12</v>
      </c>
    </row>
    <row r="188" spans="3:104">
      <c r="D188" s="2"/>
      <c r="E188" s="46"/>
      <c r="F188" s="46"/>
      <c r="G188" s="46"/>
      <c r="H188" s="46"/>
      <c r="I188" s="46"/>
      <c r="J188" s="2"/>
      <c r="K188" s="2"/>
      <c r="L188" s="2"/>
      <c r="M188" s="2"/>
      <c r="N188" s="2"/>
      <c r="O188" s="2"/>
      <c r="P188" s="2"/>
      <c r="Q188" s="46"/>
      <c r="R188" s="46"/>
      <c r="S188" s="46"/>
      <c r="T188" s="46"/>
      <c r="U188" s="2"/>
      <c r="V188" s="2"/>
      <c r="W188" s="2"/>
      <c r="X188" s="2"/>
      <c r="Y188" s="46"/>
      <c r="Z188" s="46"/>
      <c r="AA188" s="46"/>
      <c r="AB188" s="46"/>
      <c r="AC188" s="46"/>
      <c r="AD188" s="2"/>
      <c r="BM188" s="59"/>
      <c r="BP188" s="2"/>
      <c r="BQ188" s="46"/>
      <c r="BR188" s="46"/>
      <c r="BS188" s="46"/>
      <c r="BT188" s="46"/>
      <c r="BU188" s="46"/>
      <c r="BV188" s="2"/>
      <c r="BW188" s="2"/>
      <c r="BX188" s="2"/>
      <c r="BY188" s="2"/>
      <c r="BZ188" s="2"/>
      <c r="CA188" s="2"/>
      <c r="CB188" s="2"/>
      <c r="CC188" s="46"/>
      <c r="CD188" s="46"/>
      <c r="CE188" s="46"/>
      <c r="CF188" s="46"/>
      <c r="CG188" s="2"/>
      <c r="CH188" s="2"/>
      <c r="CI188" s="2"/>
      <c r="CJ188" s="2"/>
      <c r="CK188" s="46"/>
      <c r="CL188" s="46"/>
      <c r="CM188" s="46"/>
      <c r="CN188" s="46"/>
      <c r="CO188" s="46"/>
      <c r="CP188" s="2"/>
    </row>
    <row r="189" spans="3:104" ht="19.5" thickBot="1">
      <c r="D189" s="6" t="s">
        <v>25</v>
      </c>
      <c r="E189" s="6"/>
      <c r="F189" s="6"/>
      <c r="G189" s="6"/>
      <c r="H189" s="6"/>
      <c r="I189" s="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184" t="e">
        <f>Y183+Y185+Y187</f>
        <v>#DIV/0!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6" t="s">
        <v>12</v>
      </c>
      <c r="BM189" s="59"/>
      <c r="BP189" s="6" t="s">
        <v>25</v>
      </c>
      <c r="BQ189" s="6"/>
      <c r="BR189" s="6"/>
      <c r="BS189" s="6"/>
      <c r="BT189" s="6"/>
      <c r="BU189" s="6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184" t="e">
        <f>CK183+CK185+CK187</f>
        <v>#DIV/0!</v>
      </c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6" t="s">
        <v>12</v>
      </c>
    </row>
    <row r="190" spans="3:104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BM190" s="59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</row>
    <row r="191" spans="3:104">
      <c r="BM191" s="59"/>
    </row>
    <row r="192" spans="3:104">
      <c r="C192" s="11">
        <v>2</v>
      </c>
      <c r="D192" s="13" t="s">
        <v>66</v>
      </c>
      <c r="E192" s="11"/>
      <c r="F192" s="11"/>
      <c r="G192" s="11"/>
      <c r="H192" s="11"/>
      <c r="I192" s="11"/>
      <c r="BM192" s="59"/>
      <c r="BO192" s="11">
        <v>2</v>
      </c>
      <c r="BP192" s="13" t="s">
        <v>66</v>
      </c>
      <c r="BQ192" s="11"/>
      <c r="BR192" s="11"/>
      <c r="BS192" s="11"/>
      <c r="BT192" s="11"/>
      <c r="BU192" s="11"/>
    </row>
    <row r="193" spans="4:94">
      <c r="D193" s="30" t="s">
        <v>28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2"/>
      <c r="O193" s="2"/>
      <c r="P193" s="2"/>
      <c r="Q193" s="2"/>
      <c r="R193" s="2"/>
      <c r="S193" s="2"/>
      <c r="T193" s="2"/>
      <c r="U193" s="2"/>
      <c r="V193" s="2"/>
      <c r="BM193" s="59"/>
      <c r="BP193" s="30" t="s">
        <v>28</v>
      </c>
      <c r="BQ193" s="30"/>
      <c r="BR193" s="30"/>
      <c r="BS193" s="30"/>
      <c r="BT193" s="30"/>
      <c r="BU193" s="30"/>
      <c r="BV193" s="30"/>
      <c r="BW193" s="30"/>
      <c r="BX193" s="30"/>
      <c r="BY193" s="30"/>
      <c r="BZ193" s="2"/>
      <c r="CA193" s="2"/>
      <c r="CB193" s="2"/>
      <c r="CC193" s="2"/>
      <c r="CD193" s="2"/>
      <c r="CE193" s="2"/>
      <c r="CF193" s="2"/>
      <c r="CG193" s="2"/>
      <c r="CH193" s="2"/>
    </row>
    <row r="194" spans="4:94">
      <c r="D194" s="171" t="e">
        <f>$T$189</f>
        <v>#DIV/0!</v>
      </c>
      <c r="E194" s="171"/>
      <c r="F194" s="171"/>
      <c r="G194" s="171"/>
      <c r="H194" s="171"/>
      <c r="I194" s="171"/>
      <c r="J194" s="171"/>
      <c r="K194" s="30" t="s">
        <v>12</v>
      </c>
      <c r="L194" s="30"/>
      <c r="M194" s="30"/>
      <c r="N194" s="2"/>
      <c r="O194" s="2"/>
      <c r="P194" s="2"/>
      <c r="Q194" s="2"/>
      <c r="R194" s="2"/>
      <c r="S194" s="2"/>
      <c r="T194" s="2"/>
      <c r="U194" s="2"/>
      <c r="V194" s="2"/>
      <c r="BM194" s="59"/>
      <c r="BP194" s="171" t="e">
        <f>$CF$189</f>
        <v>#DIV/0!</v>
      </c>
      <c r="BQ194" s="171"/>
      <c r="BR194" s="171"/>
      <c r="BS194" s="171"/>
      <c r="BT194" s="171"/>
      <c r="BU194" s="171"/>
      <c r="BV194" s="171"/>
      <c r="BW194" s="30" t="s">
        <v>12</v>
      </c>
      <c r="BX194" s="30"/>
      <c r="BY194" s="30"/>
      <c r="BZ194" s="2"/>
      <c r="CA194" s="2"/>
      <c r="CB194" s="2"/>
      <c r="CC194" s="2"/>
      <c r="CD194" s="2"/>
      <c r="CE194" s="2"/>
      <c r="CF194" s="2"/>
      <c r="CG194" s="2"/>
      <c r="CH194" s="2"/>
    </row>
    <row r="195" spans="4:94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BM195" s="59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</row>
    <row r="196" spans="4:94" ht="19.5" thickBot="1">
      <c r="D196" s="4" t="s">
        <v>27</v>
      </c>
      <c r="E196" s="4"/>
      <c r="F196" s="4"/>
      <c r="G196" s="4"/>
      <c r="H196" s="4"/>
      <c r="I196" s="4"/>
      <c r="J196" s="5"/>
      <c r="K196" s="5"/>
      <c r="L196" s="179" t="e">
        <f>D194</f>
        <v>#DIV/0!</v>
      </c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4" t="s">
        <v>12</v>
      </c>
      <c r="BM196" s="59"/>
      <c r="BP196" s="4" t="s">
        <v>27</v>
      </c>
      <c r="BQ196" s="4"/>
      <c r="BR196" s="4"/>
      <c r="BS196" s="4"/>
      <c r="BT196" s="4"/>
      <c r="BU196" s="4"/>
      <c r="BV196" s="5"/>
      <c r="BW196" s="5"/>
      <c r="BX196" s="179" t="e">
        <f>BP194</f>
        <v>#DIV/0!</v>
      </c>
      <c r="BY196" s="179"/>
      <c r="BZ196" s="179"/>
      <c r="CA196" s="179"/>
      <c r="CB196" s="179"/>
      <c r="CC196" s="179"/>
      <c r="CD196" s="179"/>
      <c r="CE196" s="179"/>
      <c r="CF196" s="179"/>
      <c r="CG196" s="179"/>
      <c r="CH196" s="179"/>
      <c r="CI196" s="179"/>
      <c r="CJ196" s="179"/>
      <c r="CK196" s="179"/>
      <c r="CL196" s="179"/>
      <c r="CM196" s="179"/>
      <c r="CN196" s="179"/>
      <c r="CO196" s="179"/>
      <c r="CP196" s="4" t="s">
        <v>12</v>
      </c>
    </row>
    <row r="197" spans="4:94" ht="19.5" thickTop="1">
      <c r="BM197" s="59"/>
    </row>
  </sheetData>
  <sheetProtection password="CC3D" sheet="1" objects="1" scenarios="1"/>
  <mergeCells count="1032">
    <mergeCell ref="BF10:BI10"/>
    <mergeCell ref="BJ10:BM10"/>
    <mergeCell ref="BN10:BQ10"/>
    <mergeCell ref="BR10:BU10"/>
    <mergeCell ref="BF11:BI14"/>
    <mergeCell ref="BJ11:BM12"/>
    <mergeCell ref="BN11:BQ12"/>
    <mergeCell ref="BR11:BU14"/>
    <mergeCell ref="BJ13:BM14"/>
    <mergeCell ref="BN13:BQ14"/>
    <mergeCell ref="BF15:BI18"/>
    <mergeCell ref="BJ15:BM16"/>
    <mergeCell ref="BN15:BQ16"/>
    <mergeCell ref="BR15:BU18"/>
    <mergeCell ref="BJ17:BM18"/>
    <mergeCell ref="BN17:BQ18"/>
    <mergeCell ref="C9:W9"/>
    <mergeCell ref="AG10:AJ10"/>
    <mergeCell ref="AK10:AP10"/>
    <mergeCell ref="AQ10:AZ10"/>
    <mergeCell ref="AG11:AJ14"/>
    <mergeCell ref="AK11:AP11"/>
    <mergeCell ref="AQ11:AY11"/>
    <mergeCell ref="C12:F12"/>
    <mergeCell ref="G12:L12"/>
    <mergeCell ref="M12:P12"/>
    <mergeCell ref="G15:L15"/>
    <mergeCell ref="M15:O15"/>
    <mergeCell ref="AG15:AJ18"/>
    <mergeCell ref="AK15:AP15"/>
    <mergeCell ref="AQ15:AY15"/>
    <mergeCell ref="C16:F18"/>
    <mergeCell ref="G16:L16"/>
    <mergeCell ref="M16:O16"/>
    <mergeCell ref="AK16:AP16"/>
    <mergeCell ref="AQ16:AY16"/>
    <mergeCell ref="AK13:AP13"/>
    <mergeCell ref="AQ13:AY13"/>
    <mergeCell ref="G14:L14"/>
    <mergeCell ref="M14:O14"/>
    <mergeCell ref="AK14:AP14"/>
    <mergeCell ref="AQ14:AY14"/>
    <mergeCell ref="Q12:W12"/>
    <mergeCell ref="AK12:AP12"/>
    <mergeCell ref="AQ12:AY12"/>
    <mergeCell ref="C13:F15"/>
    <mergeCell ref="G13:L13"/>
    <mergeCell ref="M13:O13"/>
    <mergeCell ref="Q13:R20"/>
    <mergeCell ref="S13:S20"/>
    <mergeCell ref="T13:U20"/>
    <mergeCell ref="V13:W20"/>
    <mergeCell ref="AQ19:AY20"/>
    <mergeCell ref="AZ19:AZ20"/>
    <mergeCell ref="C31:F31"/>
    <mergeCell ref="G31:J31"/>
    <mergeCell ref="K31:N31"/>
    <mergeCell ref="O31:T31"/>
    <mergeCell ref="U31:X31"/>
    <mergeCell ref="Y31:AB31"/>
    <mergeCell ref="AC31:AF31"/>
    <mergeCell ref="AG31:AJ31"/>
    <mergeCell ref="C19:F20"/>
    <mergeCell ref="G19:L20"/>
    <mergeCell ref="M19:O20"/>
    <mergeCell ref="P19:P20"/>
    <mergeCell ref="AG19:AJ20"/>
    <mergeCell ref="AK19:AP20"/>
    <mergeCell ref="G17:L17"/>
    <mergeCell ref="M17:O17"/>
    <mergeCell ref="AK17:AP17"/>
    <mergeCell ref="AQ17:AY17"/>
    <mergeCell ref="G18:L18"/>
    <mergeCell ref="M18:O18"/>
    <mergeCell ref="AK18:AP18"/>
    <mergeCell ref="AQ18:AY18"/>
    <mergeCell ref="G41:J49"/>
    <mergeCell ref="K41:N44"/>
    <mergeCell ref="O41:T41"/>
    <mergeCell ref="U41:X41"/>
    <mergeCell ref="Y41:AB41"/>
    <mergeCell ref="G59:J67"/>
    <mergeCell ref="K59:N62"/>
    <mergeCell ref="O59:T59"/>
    <mergeCell ref="U59:X59"/>
    <mergeCell ref="CG31:CJ31"/>
    <mergeCell ref="CK31:CN31"/>
    <mergeCell ref="CO31:CR31"/>
    <mergeCell ref="CS31:CV31"/>
    <mergeCell ref="CW31:DB31"/>
    <mergeCell ref="DK31:DT31"/>
    <mergeCell ref="AK31:AP31"/>
    <mergeCell ref="AY31:BH31"/>
    <mergeCell ref="BO31:BR31"/>
    <mergeCell ref="BS31:BV31"/>
    <mergeCell ref="BW31:BZ31"/>
    <mergeCell ref="CA31:CF31"/>
    <mergeCell ref="DK42:DT42"/>
    <mergeCell ref="O43:T43"/>
    <mergeCell ref="U43:X43"/>
    <mergeCell ref="Y43:AB43"/>
    <mergeCell ref="AC43:AF43"/>
    <mergeCell ref="AY43:BH43"/>
    <mergeCell ref="CA43:CF43"/>
    <mergeCell ref="CG43:CJ43"/>
    <mergeCell ref="CK43:CN43"/>
    <mergeCell ref="CO43:CR43"/>
    <mergeCell ref="CS41:CV44"/>
    <mergeCell ref="BW41:BZ44"/>
    <mergeCell ref="CA41:CF41"/>
    <mergeCell ref="CG41:CJ41"/>
    <mergeCell ref="CK41:CN41"/>
    <mergeCell ref="CO41:CR41"/>
    <mergeCell ref="CG42:CJ42"/>
    <mergeCell ref="CK42:CN42"/>
    <mergeCell ref="CO42:CR42"/>
    <mergeCell ref="BW45:BZ48"/>
    <mergeCell ref="AC41:AF41"/>
    <mergeCell ref="AG41:AJ44"/>
    <mergeCell ref="DK44:DT44"/>
    <mergeCell ref="DC45:DJ48"/>
    <mergeCell ref="DK45:DT45"/>
    <mergeCell ref="O46:T46"/>
    <mergeCell ref="U46:X46"/>
    <mergeCell ref="Y46:AB46"/>
    <mergeCell ref="AC46:AF46"/>
    <mergeCell ref="AY46:BH46"/>
    <mergeCell ref="CA46:CF46"/>
    <mergeCell ref="CG46:CJ46"/>
    <mergeCell ref="CK46:CN46"/>
    <mergeCell ref="DK43:DT43"/>
    <mergeCell ref="O44:T44"/>
    <mergeCell ref="U44:X44"/>
    <mergeCell ref="Y44:AB44"/>
    <mergeCell ref="AC44:AF44"/>
    <mergeCell ref="AY44:BH44"/>
    <mergeCell ref="CA44:CF44"/>
    <mergeCell ref="CG44:CJ44"/>
    <mergeCell ref="CK44:CN44"/>
    <mergeCell ref="CO44:CR44"/>
    <mergeCell ref="AK41:AP44"/>
    <mergeCell ref="AQ41:AX44"/>
    <mergeCell ref="AY41:BH41"/>
    <mergeCell ref="DK46:DT46"/>
    <mergeCell ref="O47:T47"/>
    <mergeCell ref="U47:X47"/>
    <mergeCell ref="Y47:AB47"/>
    <mergeCell ref="AC47:AF47"/>
    <mergeCell ref="AY47:BH47"/>
    <mergeCell ref="CA47:CF47"/>
    <mergeCell ref="CG47:CJ47"/>
    <mergeCell ref="CK47:CN47"/>
    <mergeCell ref="CO47:CR47"/>
    <mergeCell ref="CW41:DB44"/>
    <mergeCell ref="DC41:DJ44"/>
    <mergeCell ref="DK41:DT41"/>
    <mergeCell ref="O42:T42"/>
    <mergeCell ref="U42:X42"/>
    <mergeCell ref="Y42:AB42"/>
    <mergeCell ref="AC42:AF42"/>
    <mergeCell ref="AY42:BH42"/>
    <mergeCell ref="CA42:CF42"/>
    <mergeCell ref="CA45:CF45"/>
    <mergeCell ref="CG45:CJ45"/>
    <mergeCell ref="CK45:CN45"/>
    <mergeCell ref="CO45:CR45"/>
    <mergeCell ref="CS45:CV48"/>
    <mergeCell ref="CW45:DB48"/>
    <mergeCell ref="CO46:CR46"/>
    <mergeCell ref="DK48:DT48"/>
    <mergeCell ref="BS41:BV49"/>
    <mergeCell ref="AK49:BH49"/>
    <mergeCell ref="BW49:CR49"/>
    <mergeCell ref="CS49:CV49"/>
    <mergeCell ref="CW49:DT49"/>
    <mergeCell ref="DK47:DT47"/>
    <mergeCell ref="O48:T48"/>
    <mergeCell ref="U48:X48"/>
    <mergeCell ref="Y48:AB48"/>
    <mergeCell ref="AC48:AF48"/>
    <mergeCell ref="AY48:BH48"/>
    <mergeCell ref="CA48:CF48"/>
    <mergeCell ref="CG48:CJ48"/>
    <mergeCell ref="CK48:CN48"/>
    <mergeCell ref="CO48:CR48"/>
    <mergeCell ref="K45:N48"/>
    <mergeCell ref="O45:T45"/>
    <mergeCell ref="U45:X45"/>
    <mergeCell ref="Y45:AB45"/>
    <mergeCell ref="AC45:AF45"/>
    <mergeCell ref="AG45:AJ48"/>
    <mergeCell ref="AK45:AP48"/>
    <mergeCell ref="AQ45:AX48"/>
    <mergeCell ref="DK60:DT60"/>
    <mergeCell ref="O61:T61"/>
    <mergeCell ref="U61:X61"/>
    <mergeCell ref="Y61:AB61"/>
    <mergeCell ref="AC61:AF61"/>
    <mergeCell ref="AY61:BH61"/>
    <mergeCell ref="CA61:CF61"/>
    <mergeCell ref="CG61:CJ61"/>
    <mergeCell ref="CK61:CN61"/>
    <mergeCell ref="CO61:CR61"/>
    <mergeCell ref="CS59:CV62"/>
    <mergeCell ref="CW59:DB62"/>
    <mergeCell ref="DC59:DJ62"/>
    <mergeCell ref="DK59:DT59"/>
    <mergeCell ref="O60:T60"/>
    <mergeCell ref="U60:X60"/>
    <mergeCell ref="Y60:AB60"/>
    <mergeCell ref="AC60:AF60"/>
    <mergeCell ref="AY60:BH60"/>
    <mergeCell ref="CA60:CF60"/>
    <mergeCell ref="BS59:BV67"/>
    <mergeCell ref="BW59:BZ62"/>
    <mergeCell ref="CA59:CF59"/>
    <mergeCell ref="CG59:CJ59"/>
    <mergeCell ref="CK59:CN59"/>
    <mergeCell ref="CO59:CR59"/>
    <mergeCell ref="CG60:CJ60"/>
    <mergeCell ref="CK60:CN60"/>
    <mergeCell ref="CO60:CR60"/>
    <mergeCell ref="BW63:BZ66"/>
    <mergeCell ref="Y59:AB59"/>
    <mergeCell ref="AC59:AF59"/>
    <mergeCell ref="DK62:DT62"/>
    <mergeCell ref="K63:N66"/>
    <mergeCell ref="O63:T63"/>
    <mergeCell ref="U63:X63"/>
    <mergeCell ref="Y63:AB63"/>
    <mergeCell ref="AC63:AF63"/>
    <mergeCell ref="AG63:AJ66"/>
    <mergeCell ref="AK63:AP66"/>
    <mergeCell ref="AQ63:AX66"/>
    <mergeCell ref="AY63:BH63"/>
    <mergeCell ref="DK61:DT61"/>
    <mergeCell ref="O62:T62"/>
    <mergeCell ref="U62:X62"/>
    <mergeCell ref="Y62:AB62"/>
    <mergeCell ref="AC62:AF62"/>
    <mergeCell ref="AY62:BH62"/>
    <mergeCell ref="CA62:CF62"/>
    <mergeCell ref="CG62:CJ62"/>
    <mergeCell ref="CK62:CN62"/>
    <mergeCell ref="CO62:CR62"/>
    <mergeCell ref="AG59:AJ62"/>
    <mergeCell ref="AK59:AP62"/>
    <mergeCell ref="AQ59:AX62"/>
    <mergeCell ref="AY59:BH59"/>
    <mergeCell ref="DK64:DT64"/>
    <mergeCell ref="O65:T65"/>
    <mergeCell ref="U65:X65"/>
    <mergeCell ref="Y65:AB65"/>
    <mergeCell ref="AC65:AF65"/>
    <mergeCell ref="AY65:BH65"/>
    <mergeCell ref="CA65:CF65"/>
    <mergeCell ref="CG65:CJ65"/>
    <mergeCell ref="CK65:CN65"/>
    <mergeCell ref="CO65:CR65"/>
    <mergeCell ref="DC63:DJ66"/>
    <mergeCell ref="DK63:DT63"/>
    <mergeCell ref="O64:T64"/>
    <mergeCell ref="U64:X64"/>
    <mergeCell ref="Y64:AB64"/>
    <mergeCell ref="AC64:AF64"/>
    <mergeCell ref="AY64:BH64"/>
    <mergeCell ref="CA64:CF64"/>
    <mergeCell ref="CG64:CJ64"/>
    <mergeCell ref="CK64:CN64"/>
    <mergeCell ref="CA63:CF63"/>
    <mergeCell ref="CG63:CJ63"/>
    <mergeCell ref="CK63:CN63"/>
    <mergeCell ref="CO63:CR63"/>
    <mergeCell ref="CS63:CV66"/>
    <mergeCell ref="CW63:DB66"/>
    <mergeCell ref="CO64:CR64"/>
    <mergeCell ref="AC68:AF68"/>
    <mergeCell ref="AG68:AJ68"/>
    <mergeCell ref="CO68:CR68"/>
    <mergeCell ref="CS68:CV68"/>
    <mergeCell ref="B80:BK80"/>
    <mergeCell ref="BN80:DY80"/>
    <mergeCell ref="DK66:DT66"/>
    <mergeCell ref="K67:AF67"/>
    <mergeCell ref="AG67:AJ67"/>
    <mergeCell ref="AK67:BH67"/>
    <mergeCell ref="BW67:CR67"/>
    <mergeCell ref="CS67:CV67"/>
    <mergeCell ref="CW67:DT67"/>
    <mergeCell ref="DK65:DT65"/>
    <mergeCell ref="O66:T66"/>
    <mergeCell ref="U66:X66"/>
    <mergeCell ref="Y66:AB66"/>
    <mergeCell ref="AC66:AF66"/>
    <mergeCell ref="AY66:BH66"/>
    <mergeCell ref="CA66:CF66"/>
    <mergeCell ref="CG66:CJ66"/>
    <mergeCell ref="CK66:CN66"/>
    <mergeCell ref="CO66:CR66"/>
    <mergeCell ref="C32:F67"/>
    <mergeCell ref="G32:J40"/>
    <mergeCell ref="G50:J58"/>
    <mergeCell ref="K32:N35"/>
    <mergeCell ref="O32:T32"/>
    <mergeCell ref="U32:X32"/>
    <mergeCell ref="O33:T33"/>
    <mergeCell ref="U33:X33"/>
    <mergeCell ref="O34:T34"/>
    <mergeCell ref="CI85:CM85"/>
    <mergeCell ref="CU85:CW85"/>
    <mergeCell ref="DB85:DC85"/>
    <mergeCell ref="DJ85:DK85"/>
    <mergeCell ref="DM85:DO85"/>
    <mergeCell ref="DS85:DV85"/>
    <mergeCell ref="AX85:AY85"/>
    <mergeCell ref="BA85:BC85"/>
    <mergeCell ref="BG85:BJ85"/>
    <mergeCell ref="BP85:BU85"/>
    <mergeCell ref="BV85:BW85"/>
    <mergeCell ref="CA85:CD85"/>
    <mergeCell ref="G114:J114"/>
    <mergeCell ref="W114:AB114"/>
    <mergeCell ref="BS84:BV84"/>
    <mergeCell ref="CI84:CN84"/>
    <mergeCell ref="D115:I115"/>
    <mergeCell ref="J115:K115"/>
    <mergeCell ref="O115:R115"/>
    <mergeCell ref="W115:AA115"/>
    <mergeCell ref="AI85:AK85"/>
    <mergeCell ref="AP85:AQ85"/>
    <mergeCell ref="DM87:DO87"/>
    <mergeCell ref="DS87:DV87"/>
    <mergeCell ref="DN90:DR90"/>
    <mergeCell ref="DN92:DR92"/>
    <mergeCell ref="DN94:DR94"/>
    <mergeCell ref="BG87:BJ87"/>
    <mergeCell ref="BS87:BV87"/>
    <mergeCell ref="CI87:CN87"/>
    <mergeCell ref="CU87:CW87"/>
    <mergeCell ref="DB87:DC87"/>
    <mergeCell ref="DJ87:DK87"/>
    <mergeCell ref="G117:J117"/>
    <mergeCell ref="W117:AB117"/>
    <mergeCell ref="AI87:AK87"/>
    <mergeCell ref="AP87:AQ87"/>
    <mergeCell ref="AX87:AY87"/>
    <mergeCell ref="BA87:BC87"/>
    <mergeCell ref="G87:J87"/>
    <mergeCell ref="W87:AB87"/>
    <mergeCell ref="D88:I88"/>
    <mergeCell ref="J88:K88"/>
    <mergeCell ref="DF90:DI90"/>
    <mergeCell ref="AR89:AY89"/>
    <mergeCell ref="DD89:DK89"/>
    <mergeCell ref="G120:J120"/>
    <mergeCell ref="W120:AB120"/>
    <mergeCell ref="AH90:AL90"/>
    <mergeCell ref="AT90:AW90"/>
    <mergeCell ref="BB90:BF90"/>
    <mergeCell ref="BS90:BV90"/>
    <mergeCell ref="CI90:CN90"/>
    <mergeCell ref="CT90:CX90"/>
    <mergeCell ref="D118:I118"/>
    <mergeCell ref="J118:K118"/>
    <mergeCell ref="O118:R118"/>
    <mergeCell ref="W118:AA118"/>
    <mergeCell ref="BP88:BU88"/>
    <mergeCell ref="BV88:BW88"/>
    <mergeCell ref="CA88:CD88"/>
    <mergeCell ref="CI88:CM88"/>
    <mergeCell ref="AR93:AY93"/>
    <mergeCell ref="BS93:BV93"/>
    <mergeCell ref="CI93:CN93"/>
    <mergeCell ref="DD93:DK93"/>
    <mergeCell ref="G93:J93"/>
    <mergeCell ref="W93:AB93"/>
    <mergeCell ref="AK112:AN112"/>
    <mergeCell ref="CI91:CM91"/>
    <mergeCell ref="DD91:DK91"/>
    <mergeCell ref="AH92:AL92"/>
    <mergeCell ref="AT92:AW92"/>
    <mergeCell ref="BB92:BF92"/>
    <mergeCell ref="CT92:CX92"/>
    <mergeCell ref="DF92:DI92"/>
    <mergeCell ref="DF94:DI94"/>
    <mergeCell ref="D121:I121"/>
    <mergeCell ref="J121:K121"/>
    <mergeCell ref="O121:R121"/>
    <mergeCell ref="W121:AA121"/>
    <mergeCell ref="AR91:AY91"/>
    <mergeCell ref="BP91:BU91"/>
    <mergeCell ref="BV91:BW91"/>
    <mergeCell ref="CA91:CD91"/>
    <mergeCell ref="AT96:BF96"/>
    <mergeCell ref="BS96:BV96"/>
    <mergeCell ref="CI96:CN96"/>
    <mergeCell ref="DF96:DR96"/>
    <mergeCell ref="D94:I94"/>
    <mergeCell ref="J94:K94"/>
    <mergeCell ref="BB94:BF94"/>
    <mergeCell ref="BP94:BU94"/>
    <mergeCell ref="BV94:BW94"/>
    <mergeCell ref="CA94:CD94"/>
    <mergeCell ref="CI94:CM94"/>
    <mergeCell ref="CT94:CX94"/>
    <mergeCell ref="D124:I124"/>
    <mergeCell ref="J124:K124"/>
    <mergeCell ref="O124:R124"/>
    <mergeCell ref="W124:AA124"/>
    <mergeCell ref="AH94:AL94"/>
    <mergeCell ref="AT94:AW94"/>
    <mergeCell ref="O94:R94"/>
    <mergeCell ref="W94:AA94"/>
    <mergeCell ref="G96:J96"/>
    <mergeCell ref="W96:AB96"/>
    <mergeCell ref="BP100:BU100"/>
    <mergeCell ref="BV100:BW100"/>
    <mergeCell ref="CA100:CD100"/>
    <mergeCell ref="CI100:CM100"/>
    <mergeCell ref="CW100:CZ100"/>
    <mergeCell ref="DM100:DR100"/>
    <mergeCell ref="CW103:CZ103"/>
    <mergeCell ref="DM103:DR103"/>
    <mergeCell ref="G123:J123"/>
    <mergeCell ref="W123:AB123"/>
    <mergeCell ref="D100:I100"/>
    <mergeCell ref="J100:K100"/>
    <mergeCell ref="O100:R100"/>
    <mergeCell ref="W100:AA100"/>
    <mergeCell ref="CA97:CD97"/>
    <mergeCell ref="CI97:CM97"/>
    <mergeCell ref="W129:AB129"/>
    <mergeCell ref="BS99:BV99"/>
    <mergeCell ref="CI99:CN99"/>
    <mergeCell ref="D97:I97"/>
    <mergeCell ref="J97:K97"/>
    <mergeCell ref="O97:R97"/>
    <mergeCell ref="W97:AA97"/>
    <mergeCell ref="D127:I127"/>
    <mergeCell ref="J127:K127"/>
    <mergeCell ref="O127:R127"/>
    <mergeCell ref="W127:AA127"/>
    <mergeCell ref="BP97:BU97"/>
    <mergeCell ref="BV97:BW97"/>
    <mergeCell ref="BP103:BU103"/>
    <mergeCell ref="BV103:BW103"/>
    <mergeCell ref="CA103:CD103"/>
    <mergeCell ref="CI103:CM103"/>
    <mergeCell ref="G126:J126"/>
    <mergeCell ref="W126:AB126"/>
    <mergeCell ref="BA134:BF134"/>
    <mergeCell ref="D103:I103"/>
    <mergeCell ref="J103:K103"/>
    <mergeCell ref="O103:R103"/>
    <mergeCell ref="W103:AA103"/>
    <mergeCell ref="DE101:DH101"/>
    <mergeCell ref="DM101:DQ101"/>
    <mergeCell ref="G132:J132"/>
    <mergeCell ref="W132:AB132"/>
    <mergeCell ref="BS102:BV102"/>
    <mergeCell ref="CI102:CN102"/>
    <mergeCell ref="G102:J102"/>
    <mergeCell ref="W102:AB102"/>
    <mergeCell ref="AH101:AM101"/>
    <mergeCell ref="AN101:AO101"/>
    <mergeCell ref="AH132:AM132"/>
    <mergeCell ref="AN132:AO132"/>
    <mergeCell ref="AS132:AV132"/>
    <mergeCell ref="BA132:BE132"/>
    <mergeCell ref="CT101:CY101"/>
    <mergeCell ref="CZ101:DA101"/>
    <mergeCell ref="CA106:CD106"/>
    <mergeCell ref="CI106:CM106"/>
    <mergeCell ref="CW106:CZ106"/>
    <mergeCell ref="DM106:DR106"/>
    <mergeCell ref="D130:I130"/>
    <mergeCell ref="J130:K130"/>
    <mergeCell ref="O130:R130"/>
    <mergeCell ref="W130:AA130"/>
    <mergeCell ref="AK131:AN131"/>
    <mergeCell ref="BA131:BF131"/>
    <mergeCell ref="G129:J129"/>
    <mergeCell ref="O136:R136"/>
    <mergeCell ref="W136:AA136"/>
    <mergeCell ref="AK137:AN137"/>
    <mergeCell ref="BA137:BF137"/>
    <mergeCell ref="D106:I106"/>
    <mergeCell ref="J106:K106"/>
    <mergeCell ref="O106:R106"/>
    <mergeCell ref="W106:AA106"/>
    <mergeCell ref="DE104:DH104"/>
    <mergeCell ref="DM104:DQ104"/>
    <mergeCell ref="G135:J135"/>
    <mergeCell ref="W135:AB135"/>
    <mergeCell ref="BS105:BV105"/>
    <mergeCell ref="CI105:CN105"/>
    <mergeCell ref="G105:J105"/>
    <mergeCell ref="W105:AB105"/>
    <mergeCell ref="AH104:AM104"/>
    <mergeCell ref="AN104:AO104"/>
    <mergeCell ref="AH135:AM135"/>
    <mergeCell ref="AN135:AO135"/>
    <mergeCell ref="AS135:AV135"/>
    <mergeCell ref="BA135:BE135"/>
    <mergeCell ref="CT104:CY104"/>
    <mergeCell ref="CZ104:DA104"/>
    <mergeCell ref="AS104:AV104"/>
    <mergeCell ref="BA104:BE104"/>
    <mergeCell ref="DM110:DQ110"/>
    <mergeCell ref="D133:I133"/>
    <mergeCell ref="J133:K133"/>
    <mergeCell ref="O133:R133"/>
    <mergeCell ref="W133:AA133"/>
    <mergeCell ref="AK134:AN134"/>
    <mergeCell ref="K140:AA140"/>
    <mergeCell ref="AH141:AM141"/>
    <mergeCell ref="AN141:AO141"/>
    <mergeCell ref="AS141:AV141"/>
    <mergeCell ref="BA141:BE141"/>
    <mergeCell ref="D110:H110"/>
    <mergeCell ref="K110:AA110"/>
    <mergeCell ref="AH110:AM110"/>
    <mergeCell ref="AN110:AO110"/>
    <mergeCell ref="DE107:DH107"/>
    <mergeCell ref="DM107:DQ107"/>
    <mergeCell ref="AK140:AN140"/>
    <mergeCell ref="BA140:BF140"/>
    <mergeCell ref="CW109:CZ109"/>
    <mergeCell ref="DM109:DR109"/>
    <mergeCell ref="AH107:AM107"/>
    <mergeCell ref="AN107:AO107"/>
    <mergeCell ref="AS107:AV107"/>
    <mergeCell ref="BA107:BE107"/>
    <mergeCell ref="AH138:AM138"/>
    <mergeCell ref="AN138:AO138"/>
    <mergeCell ref="AS138:AV138"/>
    <mergeCell ref="BA138:BE138"/>
    <mergeCell ref="CT107:CY107"/>
    <mergeCell ref="CZ107:DA107"/>
    <mergeCell ref="AK109:AN109"/>
    <mergeCell ref="BA109:BF109"/>
    <mergeCell ref="AS110:AV110"/>
    <mergeCell ref="BA110:BE110"/>
    <mergeCell ref="DM113:DQ113"/>
    <mergeCell ref="D136:I136"/>
    <mergeCell ref="J136:K136"/>
    <mergeCell ref="BA146:BF146"/>
    <mergeCell ref="CW115:CZ115"/>
    <mergeCell ref="DM115:DR115"/>
    <mergeCell ref="C113:S113"/>
    <mergeCell ref="BS117:BV117"/>
    <mergeCell ref="AK143:AN143"/>
    <mergeCell ref="BA143:BF143"/>
    <mergeCell ref="CW112:CZ112"/>
    <mergeCell ref="DM112:DR112"/>
    <mergeCell ref="AH144:AM144"/>
    <mergeCell ref="AN144:AO144"/>
    <mergeCell ref="AS144:AV144"/>
    <mergeCell ref="BA144:BE144"/>
    <mergeCell ref="CT113:CY113"/>
    <mergeCell ref="CZ113:DA113"/>
    <mergeCell ref="DM116:DQ116"/>
    <mergeCell ref="CI135:CN135"/>
    <mergeCell ref="CT135:CY135"/>
    <mergeCell ref="CZ135:DA135"/>
    <mergeCell ref="DE135:DH135"/>
    <mergeCell ref="DM135:DQ135"/>
    <mergeCell ref="DM131:DR131"/>
    <mergeCell ref="BS132:BV132"/>
    <mergeCell ref="CI132:CN132"/>
    <mergeCell ref="CT132:CY132"/>
    <mergeCell ref="CZ132:DA132"/>
    <mergeCell ref="DE132:DH132"/>
    <mergeCell ref="DM132:DQ132"/>
    <mergeCell ref="CT144:CY144"/>
    <mergeCell ref="CZ144:DA144"/>
    <mergeCell ref="DE144:DH144"/>
    <mergeCell ref="D140:H140"/>
    <mergeCell ref="BA149:BF149"/>
    <mergeCell ref="CW118:CZ118"/>
    <mergeCell ref="DM118:DR118"/>
    <mergeCell ref="AH116:AM116"/>
    <mergeCell ref="AN116:AO116"/>
    <mergeCell ref="AH147:AM147"/>
    <mergeCell ref="AN147:AO147"/>
    <mergeCell ref="AS147:AV147"/>
    <mergeCell ref="BA147:BE147"/>
    <mergeCell ref="CT116:CY116"/>
    <mergeCell ref="CZ116:DA116"/>
    <mergeCell ref="AS116:AV116"/>
    <mergeCell ref="BA116:BE116"/>
    <mergeCell ref="AK118:AN118"/>
    <mergeCell ref="BA118:BF118"/>
    <mergeCell ref="DM119:DQ119"/>
    <mergeCell ref="CI117:CN117"/>
    <mergeCell ref="BP118:BU118"/>
    <mergeCell ref="BV118:BW118"/>
    <mergeCell ref="CA118:CD118"/>
    <mergeCell ref="CI118:CM118"/>
    <mergeCell ref="CI124:CM124"/>
    <mergeCell ref="BP136:BU136"/>
    <mergeCell ref="BV136:BW136"/>
    <mergeCell ref="CA136:CD136"/>
    <mergeCell ref="CI136:CM136"/>
    <mergeCell ref="CW137:CZ137"/>
    <mergeCell ref="DM137:DR137"/>
    <mergeCell ref="CW134:CZ134"/>
    <mergeCell ref="DM134:DR134"/>
    <mergeCell ref="BS135:BV135"/>
    <mergeCell ref="AK146:AN146"/>
    <mergeCell ref="BA152:BF152"/>
    <mergeCell ref="CW121:CZ121"/>
    <mergeCell ref="DM121:DR121"/>
    <mergeCell ref="AH119:AM119"/>
    <mergeCell ref="AN119:AO119"/>
    <mergeCell ref="AS119:AV119"/>
    <mergeCell ref="BA119:BE119"/>
    <mergeCell ref="AH150:AM150"/>
    <mergeCell ref="AN150:AO150"/>
    <mergeCell ref="AS150:AV150"/>
    <mergeCell ref="BA150:BE150"/>
    <mergeCell ref="CT119:CY119"/>
    <mergeCell ref="CZ119:DA119"/>
    <mergeCell ref="AK121:AN121"/>
    <mergeCell ref="BA121:BF121"/>
    <mergeCell ref="BP121:BU121"/>
    <mergeCell ref="BV121:BW121"/>
    <mergeCell ref="BS120:BV120"/>
    <mergeCell ref="CI120:CN120"/>
    <mergeCell ref="BV127:BW127"/>
    <mergeCell ref="CA127:CD127"/>
    <mergeCell ref="CI127:CM127"/>
    <mergeCell ref="BS129:BV129"/>
    <mergeCell ref="CI129:CN129"/>
    <mergeCell ref="CA121:CD121"/>
    <mergeCell ref="CI121:CM121"/>
    <mergeCell ref="BS123:BV123"/>
    <mergeCell ref="CI123:CN123"/>
    <mergeCell ref="BP124:BU124"/>
    <mergeCell ref="BV124:BW124"/>
    <mergeCell ref="CA124:CD124"/>
    <mergeCell ref="AK149:AN149"/>
    <mergeCell ref="M180:O180"/>
    <mergeCell ref="V180:X180"/>
    <mergeCell ref="Z180:AB180"/>
    <mergeCell ref="AH180:AM180"/>
    <mergeCell ref="F178:H178"/>
    <mergeCell ref="M178:O178"/>
    <mergeCell ref="V178:X178"/>
    <mergeCell ref="Z178:AB178"/>
    <mergeCell ref="AH178:AM178"/>
    <mergeCell ref="D148:H148"/>
    <mergeCell ref="BP133:BU133"/>
    <mergeCell ref="BV133:BW133"/>
    <mergeCell ref="CA133:CD133"/>
    <mergeCell ref="CI133:CM133"/>
    <mergeCell ref="DE122:DH122"/>
    <mergeCell ref="DM122:DQ122"/>
    <mergeCell ref="AH158:AL158"/>
    <mergeCell ref="AO158:BE158"/>
    <mergeCell ref="CT127:CX127"/>
    <mergeCell ref="DA127:DQ127"/>
    <mergeCell ref="AH122:AM122"/>
    <mergeCell ref="AN122:AO122"/>
    <mergeCell ref="AS122:AV122"/>
    <mergeCell ref="BA122:BE122"/>
    <mergeCell ref="AH153:AM153"/>
    <mergeCell ref="AN153:AO153"/>
    <mergeCell ref="AS153:AV153"/>
    <mergeCell ref="BA153:BE153"/>
    <mergeCell ref="CT122:CY122"/>
    <mergeCell ref="CZ122:DA122"/>
    <mergeCell ref="AH127:AL127"/>
    <mergeCell ref="AO127:BE127"/>
    <mergeCell ref="U34:X34"/>
    <mergeCell ref="T189:AC189"/>
    <mergeCell ref="D194:J194"/>
    <mergeCell ref="L196:AC196"/>
    <mergeCell ref="L151:Z151"/>
    <mergeCell ref="BR180:BT180"/>
    <mergeCell ref="BY180:CA180"/>
    <mergeCell ref="CH180:CJ180"/>
    <mergeCell ref="O186:V186"/>
    <mergeCell ref="E187:I187"/>
    <mergeCell ref="Q187:T187"/>
    <mergeCell ref="Y187:AC187"/>
    <mergeCell ref="P148:T148"/>
    <mergeCell ref="O184:V184"/>
    <mergeCell ref="E185:I185"/>
    <mergeCell ref="Q185:T185"/>
    <mergeCell ref="Y185:AC185"/>
    <mergeCell ref="BQ185:BU185"/>
    <mergeCell ref="E183:I183"/>
    <mergeCell ref="Q183:T183"/>
    <mergeCell ref="Y183:AC183"/>
    <mergeCell ref="O182:V182"/>
    <mergeCell ref="F180:H180"/>
    <mergeCell ref="AC34:AF34"/>
    <mergeCell ref="AY34:BH34"/>
    <mergeCell ref="O35:T35"/>
    <mergeCell ref="U35:X35"/>
    <mergeCell ref="Y35:AB35"/>
    <mergeCell ref="AC35:AF35"/>
    <mergeCell ref="AY35:BH35"/>
    <mergeCell ref="K36:N39"/>
    <mergeCell ref="AC38:AF38"/>
    <mergeCell ref="Y32:AB32"/>
    <mergeCell ref="AC32:AF32"/>
    <mergeCell ref="AG32:AJ35"/>
    <mergeCell ref="AK32:AP35"/>
    <mergeCell ref="AQ32:AX35"/>
    <mergeCell ref="AY32:BH32"/>
    <mergeCell ref="Y33:AB33"/>
    <mergeCell ref="AC33:AF33"/>
    <mergeCell ref="AY33:BH33"/>
    <mergeCell ref="Y34:AB34"/>
    <mergeCell ref="AY38:BH38"/>
    <mergeCell ref="O39:T39"/>
    <mergeCell ref="U39:X39"/>
    <mergeCell ref="Y39:AB39"/>
    <mergeCell ref="AC39:AF39"/>
    <mergeCell ref="AY39:BH39"/>
    <mergeCell ref="AK36:AP39"/>
    <mergeCell ref="AQ36:AX39"/>
    <mergeCell ref="AY36:BH36"/>
    <mergeCell ref="O37:T37"/>
    <mergeCell ref="U37:X37"/>
    <mergeCell ref="Y37:AB37"/>
    <mergeCell ref="AC37:AF37"/>
    <mergeCell ref="AY37:BH37"/>
    <mergeCell ref="O38:T38"/>
    <mergeCell ref="U38:X38"/>
    <mergeCell ref="O36:T36"/>
    <mergeCell ref="U36:X36"/>
    <mergeCell ref="Y36:AB36"/>
    <mergeCell ref="AC36:AF36"/>
    <mergeCell ref="AG36:AJ39"/>
    <mergeCell ref="Y38:AB38"/>
    <mergeCell ref="K54:N57"/>
    <mergeCell ref="O54:T54"/>
    <mergeCell ref="U54:X54"/>
    <mergeCell ref="Y54:AB54"/>
    <mergeCell ref="AC54:AF54"/>
    <mergeCell ref="O51:T51"/>
    <mergeCell ref="U51:X51"/>
    <mergeCell ref="Y51:AB51"/>
    <mergeCell ref="AC51:AF51"/>
    <mergeCell ref="AY51:BH51"/>
    <mergeCell ref="O52:T52"/>
    <mergeCell ref="U52:X52"/>
    <mergeCell ref="Y52:AB52"/>
    <mergeCell ref="AC52:AF52"/>
    <mergeCell ref="AY52:BH52"/>
    <mergeCell ref="K40:AF40"/>
    <mergeCell ref="AG40:AJ40"/>
    <mergeCell ref="AK40:BH40"/>
    <mergeCell ref="K50:N53"/>
    <mergeCell ref="O50:T50"/>
    <mergeCell ref="U50:X50"/>
    <mergeCell ref="Y50:AB50"/>
    <mergeCell ref="AC50:AF50"/>
    <mergeCell ref="AG50:AJ53"/>
    <mergeCell ref="AK50:AP53"/>
    <mergeCell ref="AQ50:AX53"/>
    <mergeCell ref="AY50:BH50"/>
    <mergeCell ref="AG54:AJ57"/>
    <mergeCell ref="AK54:AP57"/>
    <mergeCell ref="AY45:BH45"/>
    <mergeCell ref="K49:AF49"/>
    <mergeCell ref="AG49:AJ49"/>
    <mergeCell ref="K58:AF58"/>
    <mergeCell ref="AG58:AJ58"/>
    <mergeCell ref="AK58:BH58"/>
    <mergeCell ref="BO32:BR67"/>
    <mergeCell ref="BS32:BV40"/>
    <mergeCell ref="BW32:BZ35"/>
    <mergeCell ref="BW36:BZ39"/>
    <mergeCell ref="BW40:CR40"/>
    <mergeCell ref="CO52:CR52"/>
    <mergeCell ref="BW54:BZ57"/>
    <mergeCell ref="AC56:AF56"/>
    <mergeCell ref="AY56:BH56"/>
    <mergeCell ref="O57:T57"/>
    <mergeCell ref="U57:X57"/>
    <mergeCell ref="Y57:AB57"/>
    <mergeCell ref="AC57:AF57"/>
    <mergeCell ref="AY57:BH57"/>
    <mergeCell ref="AQ54:AX57"/>
    <mergeCell ref="AY54:BH54"/>
    <mergeCell ref="O55:T55"/>
    <mergeCell ref="U55:X55"/>
    <mergeCell ref="Y55:AB55"/>
    <mergeCell ref="AC55:AF55"/>
    <mergeCell ref="AY55:BH55"/>
    <mergeCell ref="O56:T56"/>
    <mergeCell ref="U56:X56"/>
    <mergeCell ref="Y56:AB56"/>
    <mergeCell ref="O53:T53"/>
    <mergeCell ref="U53:X53"/>
    <mergeCell ref="Y53:AB53"/>
    <mergeCell ref="AC53:AF53"/>
    <mergeCell ref="AY53:BH53"/>
    <mergeCell ref="CO38:CR38"/>
    <mergeCell ref="DK34:DT34"/>
    <mergeCell ref="CA35:CF35"/>
    <mergeCell ref="CG35:CJ35"/>
    <mergeCell ref="CK35:CN35"/>
    <mergeCell ref="CO35:CR35"/>
    <mergeCell ref="DK35:DT35"/>
    <mergeCell ref="DC32:DJ35"/>
    <mergeCell ref="DK32:DT32"/>
    <mergeCell ref="CA33:CF33"/>
    <mergeCell ref="CG33:CJ33"/>
    <mergeCell ref="CK33:CN33"/>
    <mergeCell ref="CO33:CR33"/>
    <mergeCell ref="DK33:DT33"/>
    <mergeCell ref="CA34:CF34"/>
    <mergeCell ref="CG34:CJ34"/>
    <mergeCell ref="CK34:CN34"/>
    <mergeCell ref="CA32:CF32"/>
    <mergeCell ref="CG32:CJ32"/>
    <mergeCell ref="CK32:CN32"/>
    <mergeCell ref="CO32:CR32"/>
    <mergeCell ref="CS32:CV35"/>
    <mergeCell ref="CW32:DB35"/>
    <mergeCell ref="CO34:CR34"/>
    <mergeCell ref="CS40:CV40"/>
    <mergeCell ref="CW40:DT40"/>
    <mergeCell ref="BS50:BV58"/>
    <mergeCell ref="BW50:BZ53"/>
    <mergeCell ref="CA50:CF50"/>
    <mergeCell ref="CG50:CJ50"/>
    <mergeCell ref="CK50:CN50"/>
    <mergeCell ref="CO50:CR50"/>
    <mergeCell ref="CS50:CV53"/>
    <mergeCell ref="CW50:DB53"/>
    <mergeCell ref="DK38:DT38"/>
    <mergeCell ref="CA39:CF39"/>
    <mergeCell ref="CG39:CJ39"/>
    <mergeCell ref="CK39:CN39"/>
    <mergeCell ref="CO39:CR39"/>
    <mergeCell ref="DK39:DT39"/>
    <mergeCell ref="DC36:DJ39"/>
    <mergeCell ref="DK36:DT36"/>
    <mergeCell ref="CA37:CF37"/>
    <mergeCell ref="CG37:CJ37"/>
    <mergeCell ref="CK37:CN37"/>
    <mergeCell ref="CO37:CR37"/>
    <mergeCell ref="DK37:DT37"/>
    <mergeCell ref="CA38:CF38"/>
    <mergeCell ref="CG38:CJ38"/>
    <mergeCell ref="CK38:CN38"/>
    <mergeCell ref="CA36:CF36"/>
    <mergeCell ref="CG36:CJ36"/>
    <mergeCell ref="CK36:CN36"/>
    <mergeCell ref="CO36:CR36"/>
    <mergeCell ref="CS36:CV39"/>
    <mergeCell ref="CW36:DB39"/>
    <mergeCell ref="CO56:CR56"/>
    <mergeCell ref="DK52:DT52"/>
    <mergeCell ref="CA53:CF53"/>
    <mergeCell ref="CG53:CJ53"/>
    <mergeCell ref="CK53:CN53"/>
    <mergeCell ref="CO53:CR53"/>
    <mergeCell ref="DK53:DT53"/>
    <mergeCell ref="DC50:DJ53"/>
    <mergeCell ref="DK50:DT50"/>
    <mergeCell ref="CA51:CF51"/>
    <mergeCell ref="CG51:CJ51"/>
    <mergeCell ref="CK51:CN51"/>
    <mergeCell ref="CO51:CR51"/>
    <mergeCell ref="DK51:DT51"/>
    <mergeCell ref="CA52:CF52"/>
    <mergeCell ref="CG52:CJ52"/>
    <mergeCell ref="CK52:CN52"/>
    <mergeCell ref="BW58:CR58"/>
    <mergeCell ref="CS58:CV58"/>
    <mergeCell ref="CW58:DT58"/>
    <mergeCell ref="G84:J84"/>
    <mergeCell ref="W84:AB84"/>
    <mergeCell ref="D85:I85"/>
    <mergeCell ref="J85:K85"/>
    <mergeCell ref="O85:R85"/>
    <mergeCell ref="W85:AA85"/>
    <mergeCell ref="C83:S83"/>
    <mergeCell ref="DK56:DT56"/>
    <mergeCell ref="CA57:CF57"/>
    <mergeCell ref="CG57:CJ57"/>
    <mergeCell ref="CK57:CN57"/>
    <mergeCell ref="CO57:CR57"/>
    <mergeCell ref="DK57:DT57"/>
    <mergeCell ref="DC54:DJ57"/>
    <mergeCell ref="DK54:DT54"/>
    <mergeCell ref="CA55:CF55"/>
    <mergeCell ref="CG55:CJ55"/>
    <mergeCell ref="CK55:CN55"/>
    <mergeCell ref="CO55:CR55"/>
    <mergeCell ref="DK55:DT55"/>
    <mergeCell ref="CA56:CF56"/>
    <mergeCell ref="CG56:CJ56"/>
    <mergeCell ref="CK56:CN56"/>
    <mergeCell ref="CA54:CF54"/>
    <mergeCell ref="CG54:CJ54"/>
    <mergeCell ref="CK54:CN54"/>
    <mergeCell ref="CO54:CR54"/>
    <mergeCell ref="CS54:CV57"/>
    <mergeCell ref="CW54:DB57"/>
    <mergeCell ref="AP171:BD171"/>
    <mergeCell ref="AH169:AN169"/>
    <mergeCell ref="AS169:AX169"/>
    <mergeCell ref="BB169:BH169"/>
    <mergeCell ref="AF99:AX99"/>
    <mergeCell ref="AF130:AW130"/>
    <mergeCell ref="BA112:BF112"/>
    <mergeCell ref="AH113:AM113"/>
    <mergeCell ref="AN113:AO113"/>
    <mergeCell ref="AS113:AV113"/>
    <mergeCell ref="BA113:BE113"/>
    <mergeCell ref="AK115:AN115"/>
    <mergeCell ref="BA115:BF115"/>
    <mergeCell ref="O88:R88"/>
    <mergeCell ref="W88:AA88"/>
    <mergeCell ref="G90:J90"/>
    <mergeCell ref="W90:AB90"/>
    <mergeCell ref="D91:I91"/>
    <mergeCell ref="J91:K91"/>
    <mergeCell ref="O91:R91"/>
    <mergeCell ref="W91:AA91"/>
    <mergeCell ref="AK106:AN106"/>
    <mergeCell ref="BA106:BF106"/>
    <mergeCell ref="AS101:AV101"/>
    <mergeCell ref="BA101:BE101"/>
    <mergeCell ref="AK103:AN103"/>
    <mergeCell ref="BA103:BF103"/>
    <mergeCell ref="G99:J99"/>
    <mergeCell ref="W99:AB99"/>
    <mergeCell ref="AK100:AN100"/>
    <mergeCell ref="BA100:BF100"/>
    <mergeCell ref="AK152:AN152"/>
    <mergeCell ref="BO83:CE83"/>
    <mergeCell ref="CR99:DJ99"/>
    <mergeCell ref="BO113:CE113"/>
    <mergeCell ref="BS114:BV114"/>
    <mergeCell ref="CI114:CN114"/>
    <mergeCell ref="BP115:BU115"/>
    <mergeCell ref="BV115:BW115"/>
    <mergeCell ref="CA115:CD115"/>
    <mergeCell ref="CI115:CM115"/>
    <mergeCell ref="AH165:AL165"/>
    <mergeCell ref="CT147:CY147"/>
    <mergeCell ref="CT150:CY150"/>
    <mergeCell ref="CT153:CY153"/>
    <mergeCell ref="BS126:BV126"/>
    <mergeCell ref="CI126:CN126"/>
    <mergeCell ref="DE119:DH119"/>
    <mergeCell ref="DE116:DH116"/>
    <mergeCell ref="DE113:DH113"/>
    <mergeCell ref="BP110:BT110"/>
    <mergeCell ref="BW110:CM110"/>
    <mergeCell ref="CT110:CY110"/>
    <mergeCell ref="CZ110:DA110"/>
    <mergeCell ref="DE110:DH110"/>
    <mergeCell ref="BP106:BU106"/>
    <mergeCell ref="BV106:BW106"/>
    <mergeCell ref="BP130:BU130"/>
    <mergeCell ref="BV130:BW130"/>
    <mergeCell ref="CA130:CD130"/>
    <mergeCell ref="CI130:CM130"/>
    <mergeCell ref="CR130:DI130"/>
    <mergeCell ref="CW131:CZ131"/>
    <mergeCell ref="BP127:BU127"/>
    <mergeCell ref="DM144:DQ144"/>
    <mergeCell ref="CW146:CZ146"/>
    <mergeCell ref="DM146:DR146"/>
    <mergeCell ref="CT141:CY141"/>
    <mergeCell ref="CZ141:DA141"/>
    <mergeCell ref="DE141:DH141"/>
    <mergeCell ref="DM141:DQ141"/>
    <mergeCell ref="CW143:CZ143"/>
    <mergeCell ref="DM143:DR143"/>
    <mergeCell ref="CT138:CY138"/>
    <mergeCell ref="CZ138:DA138"/>
    <mergeCell ref="DE138:DH138"/>
    <mergeCell ref="DM138:DQ138"/>
    <mergeCell ref="BP140:BT140"/>
    <mergeCell ref="BW140:CM140"/>
    <mergeCell ref="CW140:CZ140"/>
    <mergeCell ref="DM140:DR140"/>
    <mergeCell ref="CZ153:DA153"/>
    <mergeCell ref="DE153:DH153"/>
    <mergeCell ref="DM153:DQ153"/>
    <mergeCell ref="CT158:CX158"/>
    <mergeCell ref="DA158:DQ158"/>
    <mergeCell ref="CT165:CX165"/>
    <mergeCell ref="CZ150:DA150"/>
    <mergeCell ref="DE150:DH150"/>
    <mergeCell ref="DM150:DQ150"/>
    <mergeCell ref="BX151:CL151"/>
    <mergeCell ref="CW152:CZ152"/>
    <mergeCell ref="DM152:DR152"/>
    <mergeCell ref="CZ147:DA147"/>
    <mergeCell ref="DE147:DH147"/>
    <mergeCell ref="DM147:DQ147"/>
    <mergeCell ref="BP148:BT148"/>
    <mergeCell ref="CB148:CF148"/>
    <mergeCell ref="CW149:CZ149"/>
    <mergeCell ref="DM149:DR149"/>
    <mergeCell ref="CF189:CO189"/>
    <mergeCell ref="BP194:BV194"/>
    <mergeCell ref="BX196:CO196"/>
    <mergeCell ref="CC185:CF185"/>
    <mergeCell ref="CK185:CO185"/>
    <mergeCell ref="CA186:CH186"/>
    <mergeCell ref="BQ187:BU187"/>
    <mergeCell ref="CC187:CF187"/>
    <mergeCell ref="CK187:CO187"/>
    <mergeCell ref="CT180:CY180"/>
    <mergeCell ref="CA182:CH182"/>
    <mergeCell ref="BQ183:BU183"/>
    <mergeCell ref="CC183:CF183"/>
    <mergeCell ref="CK183:CO183"/>
    <mergeCell ref="CA184:CH184"/>
    <mergeCell ref="DE169:DJ169"/>
    <mergeCell ref="DN169:DT169"/>
    <mergeCell ref="DB171:DP171"/>
    <mergeCell ref="BR178:BT178"/>
    <mergeCell ref="BY178:CA178"/>
    <mergeCell ref="CH178:CJ178"/>
    <mergeCell ref="CL178:CN178"/>
    <mergeCell ref="CT178:CY178"/>
    <mergeCell ref="CL180:CN180"/>
    <mergeCell ref="CT169:CZ169"/>
  </mergeCells>
  <phoneticPr fontId="2"/>
  <pageMargins left="0.7" right="0.7" top="0.75" bottom="0.75" header="0.3" footer="0.3"/>
  <pageSetup paperSize="9" scale="3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F197"/>
  <sheetViews>
    <sheetView view="pageBreakPreview" zoomScale="66" zoomScaleNormal="85" zoomScaleSheetLayoutView="66" workbookViewId="0">
      <selection activeCell="AG30" sqref="AG30"/>
    </sheetView>
  </sheetViews>
  <sheetFormatPr defaultColWidth="2.5" defaultRowHeight="18.75"/>
  <cols>
    <col min="12" max="12" width="3.375" customWidth="1"/>
    <col min="19" max="19" width="4.625" customWidth="1"/>
    <col min="43" max="43" width="3.75" customWidth="1"/>
    <col min="51" max="51" width="3.5" customWidth="1"/>
    <col min="76" max="76" width="3.375" customWidth="1"/>
    <col min="83" max="83" width="4.625" customWidth="1"/>
    <col min="107" max="107" width="3.75" customWidth="1"/>
    <col min="115" max="115" width="3.5" customWidth="1"/>
    <col min="133" max="133" width="2.5" customWidth="1"/>
    <col min="155" max="156" width="2.75" customWidth="1"/>
  </cols>
  <sheetData>
    <row r="1" spans="2:130">
      <c r="AS1" s="35"/>
      <c r="AT1" s="35"/>
      <c r="AU1" s="35"/>
      <c r="AV1" s="19"/>
      <c r="AW1" s="19"/>
      <c r="AX1" s="19"/>
      <c r="AY1" s="19"/>
      <c r="AZ1" s="19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E1" s="35"/>
      <c r="DF1" s="35"/>
      <c r="DG1" s="35"/>
      <c r="DH1" s="19"/>
      <c r="DI1" s="19"/>
      <c r="DJ1" s="19"/>
      <c r="DK1" s="19"/>
      <c r="DL1" s="19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</row>
    <row r="2" spans="2:130">
      <c r="AS2" s="35"/>
      <c r="AT2" s="35"/>
      <c r="AU2" s="35"/>
      <c r="AV2" s="19"/>
      <c r="AW2" s="19"/>
      <c r="AX2" s="19"/>
      <c r="AY2" s="19"/>
      <c r="AZ2" s="19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E2" s="35"/>
      <c r="DF2" s="35"/>
      <c r="DG2" s="35"/>
      <c r="DH2" s="19"/>
      <c r="DI2" s="19"/>
      <c r="DJ2" s="19"/>
      <c r="DK2" s="19"/>
      <c r="DL2" s="19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</row>
    <row r="3" spans="2:130" ht="33">
      <c r="B3" s="36" t="s">
        <v>79</v>
      </c>
      <c r="AS3" s="35"/>
      <c r="AT3" s="35"/>
      <c r="AU3" s="35"/>
      <c r="AV3" s="19"/>
      <c r="AW3" s="19"/>
      <c r="AX3" s="19"/>
      <c r="AY3" s="19"/>
      <c r="AZ3" s="19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N3" s="55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E3" s="35"/>
      <c r="DF3" s="35"/>
      <c r="DG3" s="35"/>
      <c r="DH3" s="19"/>
      <c r="DI3" s="19"/>
      <c r="DJ3" s="19"/>
      <c r="DK3" s="19"/>
      <c r="DL3" s="19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2:130">
      <c r="AS4" s="35"/>
      <c r="AT4" s="35"/>
      <c r="AU4" s="35"/>
      <c r="AV4" s="19"/>
      <c r="AW4" s="19"/>
      <c r="AX4" s="19"/>
      <c r="AY4" s="19"/>
      <c r="AZ4" s="19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E4" s="35"/>
      <c r="DF4" s="35"/>
      <c r="DG4" s="35"/>
      <c r="DH4" s="19"/>
      <c r="DI4" s="19"/>
      <c r="DJ4" s="19"/>
      <c r="DK4" s="19"/>
      <c r="DL4" s="19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2:130">
      <c r="AS5" s="35"/>
      <c r="AT5" s="35"/>
      <c r="AU5" s="35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E5" s="35"/>
      <c r="DF5" s="35"/>
      <c r="DG5" s="35"/>
      <c r="DH5" s="19"/>
      <c r="DI5" s="19"/>
      <c r="DJ5" s="19"/>
      <c r="DK5" s="19"/>
      <c r="DL5" s="19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2:130">
      <c r="AS6" s="35"/>
      <c r="AT6" s="35"/>
      <c r="AU6" s="35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E6" s="35"/>
      <c r="DF6" s="35"/>
      <c r="DG6" s="35"/>
      <c r="DH6" s="19"/>
      <c r="DI6" s="19"/>
      <c r="DJ6" s="19"/>
      <c r="DK6" s="19"/>
      <c r="DL6" s="19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</row>
    <row r="7" spans="2:130">
      <c r="AS7" s="35"/>
      <c r="AT7" s="35"/>
      <c r="AU7" s="35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35"/>
      <c r="DF7" s="35"/>
      <c r="DG7" s="35"/>
      <c r="DH7" s="19"/>
      <c r="DI7" s="19"/>
      <c r="DJ7" s="19"/>
      <c r="DK7" s="19"/>
      <c r="DL7" s="19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2:130">
      <c r="B8" t="s">
        <v>34</v>
      </c>
      <c r="C8" t="s">
        <v>82</v>
      </c>
      <c r="AS8" s="35"/>
      <c r="AT8" s="35"/>
      <c r="AU8" s="35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E8" s="35"/>
      <c r="DF8" s="35"/>
      <c r="DG8" s="35"/>
      <c r="DH8" s="19"/>
      <c r="DI8" s="19"/>
      <c r="DJ8" s="19"/>
      <c r="DK8" s="19"/>
      <c r="DL8" s="19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</row>
    <row r="9" spans="2:130" ht="19.5" thickBot="1">
      <c r="C9" s="272" t="s">
        <v>91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AG9" s="19" t="s">
        <v>112</v>
      </c>
      <c r="AH9" s="19"/>
      <c r="AI9" s="19"/>
      <c r="AJ9" s="19"/>
      <c r="AK9" s="19"/>
      <c r="AL9" s="19"/>
      <c r="AM9" s="19"/>
      <c r="AN9" s="19"/>
      <c r="AO9" s="19"/>
      <c r="AS9" s="35"/>
      <c r="AT9" s="35"/>
      <c r="AU9" s="35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 t="s">
        <v>127</v>
      </c>
      <c r="BG9" s="17"/>
      <c r="BH9" s="17"/>
      <c r="BI9" s="17"/>
      <c r="BJ9" s="17"/>
      <c r="BK9" s="17"/>
      <c r="BL9" s="17"/>
      <c r="BN9" s="49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E9" s="35"/>
      <c r="DF9" s="35"/>
      <c r="DG9" s="35"/>
      <c r="DH9" s="19"/>
      <c r="DI9" s="19"/>
      <c r="DJ9" s="19"/>
      <c r="DK9" s="19"/>
      <c r="DL9" s="19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2:130" ht="19.5" thickBot="1">
      <c r="AG10" s="289" t="s">
        <v>7</v>
      </c>
      <c r="AH10" s="77"/>
      <c r="AI10" s="77"/>
      <c r="AJ10" s="276"/>
      <c r="AK10" s="76" t="s">
        <v>6</v>
      </c>
      <c r="AL10" s="77"/>
      <c r="AM10" s="77"/>
      <c r="AN10" s="77"/>
      <c r="AO10" s="77"/>
      <c r="AP10" s="77"/>
      <c r="AQ10" s="76" t="s">
        <v>113</v>
      </c>
      <c r="AR10" s="77"/>
      <c r="AS10" s="77"/>
      <c r="AT10" s="77"/>
      <c r="AU10" s="77"/>
      <c r="AV10" s="77"/>
      <c r="AW10" s="77"/>
      <c r="AX10" s="77"/>
      <c r="AY10" s="77"/>
      <c r="AZ10" s="78"/>
      <c r="BA10" s="19"/>
      <c r="BB10" s="19"/>
      <c r="BC10" s="19"/>
      <c r="BD10" s="19"/>
      <c r="BE10" s="19"/>
      <c r="BF10" s="344" t="s">
        <v>7</v>
      </c>
      <c r="BG10" s="345"/>
      <c r="BH10" s="345"/>
      <c r="BI10" s="345"/>
      <c r="BJ10" s="345" t="s">
        <v>124</v>
      </c>
      <c r="BK10" s="345"/>
      <c r="BL10" s="345"/>
      <c r="BM10" s="345"/>
      <c r="BN10" s="346" t="s">
        <v>125</v>
      </c>
      <c r="BO10" s="346"/>
      <c r="BP10" s="346"/>
      <c r="BQ10" s="346"/>
      <c r="BR10" s="347" t="s">
        <v>126</v>
      </c>
      <c r="BS10" s="347"/>
      <c r="BT10" s="347"/>
      <c r="BU10" s="3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E10" s="35"/>
      <c r="DF10" s="35"/>
      <c r="DG10" s="35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</row>
    <row r="11" spans="2:130" ht="19.5" thickBot="1">
      <c r="B11" t="s">
        <v>34</v>
      </c>
      <c r="C11" t="s">
        <v>1</v>
      </c>
      <c r="W11" s="16"/>
      <c r="AA11" s="19"/>
      <c r="AB11" s="19"/>
      <c r="AC11" s="19"/>
      <c r="AD11" s="19"/>
      <c r="AE11" s="19"/>
      <c r="AF11" s="19"/>
      <c r="AG11" s="80" t="s">
        <v>4</v>
      </c>
      <c r="AH11" s="81"/>
      <c r="AI11" s="81"/>
      <c r="AJ11" s="82"/>
      <c r="AK11" s="290" t="s">
        <v>2</v>
      </c>
      <c r="AL11" s="291"/>
      <c r="AM11" s="291"/>
      <c r="AN11" s="291"/>
      <c r="AO11" s="291"/>
      <c r="AP11" s="291"/>
      <c r="AQ11" s="74">
        <f>L151</f>
        <v>2640000</v>
      </c>
      <c r="AR11" s="79"/>
      <c r="AS11" s="79"/>
      <c r="AT11" s="79"/>
      <c r="AU11" s="79"/>
      <c r="AV11" s="79"/>
      <c r="AW11" s="79"/>
      <c r="AX11" s="79"/>
      <c r="AY11" s="79"/>
      <c r="AZ11" s="66" t="s">
        <v>12</v>
      </c>
      <c r="BA11" s="19"/>
      <c r="BB11" s="19"/>
      <c r="BC11" s="19"/>
      <c r="BD11" s="19"/>
      <c r="BE11" s="19"/>
      <c r="BF11" s="349" t="s">
        <v>4</v>
      </c>
      <c r="BG11" s="350"/>
      <c r="BH11" s="350"/>
      <c r="BI11" s="350"/>
      <c r="BJ11" s="350" t="s">
        <v>128</v>
      </c>
      <c r="BK11" s="350"/>
      <c r="BL11" s="350"/>
      <c r="BM11" s="350"/>
      <c r="BN11" s="351">
        <f>M15</f>
        <v>4500</v>
      </c>
      <c r="BO11" s="352"/>
      <c r="BP11" s="352"/>
      <c r="BQ11" s="352"/>
      <c r="BR11" s="353" t="str">
        <f>IF(BN11=BN13,"○","×")</f>
        <v>○</v>
      </c>
      <c r="BS11" s="353"/>
      <c r="BT11" s="353"/>
      <c r="BU11" s="354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6"/>
      <c r="CJ11" s="49"/>
      <c r="CK11" s="49"/>
      <c r="CL11" s="49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49"/>
      <c r="DC11" s="49"/>
      <c r="DE11" s="35"/>
      <c r="DF11" s="35"/>
      <c r="DG11" s="35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</row>
    <row r="12" spans="2:130">
      <c r="C12" s="279" t="s">
        <v>7</v>
      </c>
      <c r="D12" s="277"/>
      <c r="E12" s="277"/>
      <c r="F12" s="277"/>
      <c r="G12" s="277" t="s">
        <v>6</v>
      </c>
      <c r="H12" s="277"/>
      <c r="I12" s="277"/>
      <c r="J12" s="277"/>
      <c r="K12" s="277"/>
      <c r="L12" s="277"/>
      <c r="M12" s="76" t="s">
        <v>1</v>
      </c>
      <c r="N12" s="77"/>
      <c r="O12" s="77"/>
      <c r="P12" s="78"/>
      <c r="Q12" s="276" t="s">
        <v>83</v>
      </c>
      <c r="R12" s="277"/>
      <c r="S12" s="277"/>
      <c r="T12" s="277"/>
      <c r="U12" s="277"/>
      <c r="V12" s="277"/>
      <c r="W12" s="278"/>
      <c r="AA12" s="19"/>
      <c r="AB12" s="19"/>
      <c r="AC12" s="19"/>
      <c r="AD12" s="19"/>
      <c r="AE12" s="19"/>
      <c r="AF12" s="19"/>
      <c r="AG12" s="83"/>
      <c r="AH12" s="84"/>
      <c r="AI12" s="84"/>
      <c r="AJ12" s="85"/>
      <c r="AK12" s="290" t="s">
        <v>3</v>
      </c>
      <c r="AL12" s="291"/>
      <c r="AM12" s="291"/>
      <c r="AN12" s="291"/>
      <c r="AO12" s="291"/>
      <c r="AP12" s="291"/>
      <c r="AQ12" s="74">
        <f>AP171</f>
        <v>12986000</v>
      </c>
      <c r="AR12" s="75"/>
      <c r="AS12" s="75"/>
      <c r="AT12" s="75"/>
      <c r="AU12" s="75"/>
      <c r="AV12" s="75"/>
      <c r="AW12" s="75"/>
      <c r="AX12" s="75"/>
      <c r="AY12" s="75"/>
      <c r="AZ12" s="66" t="s">
        <v>12</v>
      </c>
      <c r="BF12" s="323"/>
      <c r="BG12" s="324"/>
      <c r="BH12" s="324"/>
      <c r="BI12" s="324"/>
      <c r="BJ12" s="324"/>
      <c r="BK12" s="324"/>
      <c r="BL12" s="324"/>
      <c r="BM12" s="324"/>
      <c r="BN12" s="335"/>
      <c r="BO12" s="335"/>
      <c r="BP12" s="335"/>
      <c r="BQ12" s="335"/>
      <c r="BR12" s="338"/>
      <c r="BS12" s="338"/>
      <c r="BT12" s="338"/>
      <c r="BU12" s="339"/>
      <c r="BV12" s="53"/>
      <c r="BW12" s="53"/>
      <c r="BX12" s="53"/>
      <c r="BY12" s="49"/>
      <c r="BZ12" s="49"/>
      <c r="CA12" s="49"/>
      <c r="CB12" s="49"/>
      <c r="CC12" s="53"/>
      <c r="CD12" s="53"/>
      <c r="CE12" s="53"/>
      <c r="CF12" s="53"/>
      <c r="CG12" s="53"/>
      <c r="CH12" s="53"/>
      <c r="CI12" s="53"/>
      <c r="CJ12" s="49"/>
      <c r="CK12" s="49"/>
      <c r="CL12" s="49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49"/>
      <c r="DC12" s="49"/>
      <c r="DG12" t="s">
        <v>39</v>
      </c>
    </row>
    <row r="13" spans="2:130">
      <c r="C13" s="80" t="s">
        <v>4</v>
      </c>
      <c r="D13" s="81"/>
      <c r="E13" s="81"/>
      <c r="F13" s="82"/>
      <c r="G13" s="294" t="s">
        <v>2</v>
      </c>
      <c r="H13" s="294"/>
      <c r="I13" s="294"/>
      <c r="J13" s="294"/>
      <c r="K13" s="294"/>
      <c r="L13" s="294"/>
      <c r="M13" s="203">
        <v>2200</v>
      </c>
      <c r="N13" s="203"/>
      <c r="O13" s="236"/>
      <c r="P13" s="66" t="s">
        <v>8</v>
      </c>
      <c r="Q13" s="303">
        <v>8</v>
      </c>
      <c r="R13" s="304"/>
      <c r="S13" s="309" t="s">
        <v>81</v>
      </c>
      <c r="T13" s="307">
        <v>26</v>
      </c>
      <c r="U13" s="304"/>
      <c r="V13" s="309" t="s">
        <v>10</v>
      </c>
      <c r="W13" s="311"/>
      <c r="AA13" s="49"/>
      <c r="AB13" s="51"/>
      <c r="AC13" s="39"/>
      <c r="AD13" s="39"/>
      <c r="AE13" s="39"/>
      <c r="AF13" s="39"/>
      <c r="AG13" s="83"/>
      <c r="AH13" s="84"/>
      <c r="AI13" s="84"/>
      <c r="AJ13" s="85"/>
      <c r="AK13" s="89" t="s">
        <v>115</v>
      </c>
      <c r="AL13" s="90"/>
      <c r="AM13" s="90"/>
      <c r="AN13" s="90"/>
      <c r="AO13" s="90"/>
      <c r="AP13" s="90"/>
      <c r="AQ13" s="74">
        <f>L196</f>
        <v>6963900</v>
      </c>
      <c r="AR13" s="75"/>
      <c r="AS13" s="75"/>
      <c r="AT13" s="75"/>
      <c r="AU13" s="75"/>
      <c r="AV13" s="75"/>
      <c r="AW13" s="75"/>
      <c r="AX13" s="75"/>
      <c r="AY13" s="75"/>
      <c r="AZ13" s="66" t="s">
        <v>12</v>
      </c>
      <c r="BF13" s="323"/>
      <c r="BG13" s="324"/>
      <c r="BH13" s="324"/>
      <c r="BI13" s="324"/>
      <c r="BJ13" s="324" t="s">
        <v>132</v>
      </c>
      <c r="BK13" s="324"/>
      <c r="BL13" s="324"/>
      <c r="BM13" s="324"/>
      <c r="BN13" s="342">
        <f>AG68</f>
        <v>4500</v>
      </c>
      <c r="BO13" s="335"/>
      <c r="BP13" s="335"/>
      <c r="BQ13" s="335"/>
      <c r="BR13" s="338"/>
      <c r="BS13" s="338"/>
      <c r="BT13" s="338"/>
      <c r="BU13" s="339"/>
      <c r="BV13" s="57"/>
      <c r="BW13" s="57"/>
      <c r="BX13" s="57"/>
      <c r="BY13" s="53"/>
      <c r="BZ13" s="53"/>
      <c r="CA13" s="53"/>
      <c r="CB13" s="49"/>
      <c r="CC13" s="57"/>
      <c r="CD13" s="57"/>
      <c r="CE13" s="57"/>
      <c r="CF13" s="57"/>
      <c r="CG13" s="57"/>
      <c r="CH13" s="57"/>
      <c r="CI13" s="57"/>
      <c r="CJ13" s="49"/>
      <c r="CK13" s="49"/>
      <c r="CL13" s="49"/>
      <c r="CM13" s="49"/>
      <c r="CN13" s="51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51"/>
      <c r="DA13" s="49"/>
      <c r="DB13" s="49"/>
      <c r="DC13" s="49"/>
    </row>
    <row r="14" spans="2:130" ht="19.5" thickBot="1">
      <c r="C14" s="83"/>
      <c r="D14" s="84"/>
      <c r="E14" s="84"/>
      <c r="F14" s="85"/>
      <c r="G14" s="294" t="s">
        <v>3</v>
      </c>
      <c r="H14" s="294"/>
      <c r="I14" s="294"/>
      <c r="J14" s="294"/>
      <c r="K14" s="294"/>
      <c r="L14" s="294"/>
      <c r="M14" s="203">
        <v>2300</v>
      </c>
      <c r="N14" s="203"/>
      <c r="O14" s="236"/>
      <c r="P14" s="66" t="s">
        <v>8</v>
      </c>
      <c r="Q14" s="303"/>
      <c r="R14" s="304"/>
      <c r="S14" s="309"/>
      <c r="T14" s="307"/>
      <c r="U14" s="304"/>
      <c r="V14" s="309"/>
      <c r="W14" s="311"/>
      <c r="AA14" s="49"/>
      <c r="AB14" s="51"/>
      <c r="AC14" s="39"/>
      <c r="AD14" s="39"/>
      <c r="AE14" s="39"/>
      <c r="AF14" s="39"/>
      <c r="AG14" s="86"/>
      <c r="AH14" s="87"/>
      <c r="AI14" s="87"/>
      <c r="AJ14" s="88"/>
      <c r="AK14" s="150" t="s">
        <v>60</v>
      </c>
      <c r="AL14" s="151"/>
      <c r="AM14" s="151"/>
      <c r="AN14" s="151"/>
      <c r="AO14" s="151"/>
      <c r="AP14" s="151"/>
      <c r="AQ14" s="74">
        <f>SUM(AQ11:AY13)</f>
        <v>22589900</v>
      </c>
      <c r="AR14" s="75"/>
      <c r="AS14" s="75"/>
      <c r="AT14" s="75"/>
      <c r="AU14" s="75"/>
      <c r="AV14" s="75"/>
      <c r="AW14" s="75"/>
      <c r="AX14" s="75"/>
      <c r="AY14" s="75"/>
      <c r="AZ14" s="66" t="s">
        <v>12</v>
      </c>
      <c r="BF14" s="325"/>
      <c r="BG14" s="326"/>
      <c r="BH14" s="326"/>
      <c r="BI14" s="326"/>
      <c r="BJ14" s="326"/>
      <c r="BK14" s="326"/>
      <c r="BL14" s="326"/>
      <c r="BM14" s="326"/>
      <c r="BN14" s="343"/>
      <c r="BO14" s="343"/>
      <c r="BP14" s="343"/>
      <c r="BQ14" s="343"/>
      <c r="BR14" s="340"/>
      <c r="BS14" s="340"/>
      <c r="BT14" s="340"/>
      <c r="BU14" s="341"/>
      <c r="BV14" s="57"/>
      <c r="BW14" s="57"/>
      <c r="BX14" s="57"/>
      <c r="BY14" s="53"/>
      <c r="BZ14" s="53"/>
      <c r="CA14" s="53"/>
      <c r="CB14" s="49"/>
      <c r="CC14" s="57"/>
      <c r="CD14" s="57"/>
      <c r="CE14" s="57"/>
      <c r="CF14" s="57"/>
      <c r="CG14" s="57"/>
      <c r="CH14" s="57"/>
      <c r="CI14" s="57"/>
      <c r="CJ14" s="49"/>
      <c r="CK14" s="49"/>
      <c r="CL14" s="49"/>
      <c r="CM14" s="49"/>
      <c r="CN14" s="51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51"/>
      <c r="DA14" s="49"/>
      <c r="DB14" s="49"/>
      <c r="DC14" s="49"/>
    </row>
    <row r="15" spans="2:130">
      <c r="C15" s="83"/>
      <c r="D15" s="84"/>
      <c r="E15" s="84"/>
      <c r="F15" s="85"/>
      <c r="G15" s="147" t="s">
        <v>60</v>
      </c>
      <c r="H15" s="148"/>
      <c r="I15" s="148"/>
      <c r="J15" s="148"/>
      <c r="K15" s="148"/>
      <c r="L15" s="149"/>
      <c r="M15" s="153">
        <f>SUM(M13:O14)</f>
        <v>4500</v>
      </c>
      <c r="N15" s="154"/>
      <c r="O15" s="154"/>
      <c r="P15" s="67" t="s">
        <v>8</v>
      </c>
      <c r="Q15" s="303"/>
      <c r="R15" s="304"/>
      <c r="S15" s="309"/>
      <c r="T15" s="307"/>
      <c r="U15" s="304"/>
      <c r="V15" s="309"/>
      <c r="W15" s="311"/>
      <c r="AA15" s="49"/>
      <c r="AB15" s="51"/>
      <c r="AC15" s="38"/>
      <c r="AD15" s="38"/>
      <c r="AE15" s="38"/>
      <c r="AF15" s="38"/>
      <c r="AG15" s="83" t="s">
        <v>5</v>
      </c>
      <c r="AH15" s="84"/>
      <c r="AI15" s="84"/>
      <c r="AJ15" s="85"/>
      <c r="AK15" s="91" t="s">
        <v>2</v>
      </c>
      <c r="AL15" s="92"/>
      <c r="AM15" s="92"/>
      <c r="AN15" s="92"/>
      <c r="AO15" s="92"/>
      <c r="AP15" s="92"/>
      <c r="AQ15" s="74">
        <f>BX151</f>
        <v>745000</v>
      </c>
      <c r="AR15" s="75"/>
      <c r="AS15" s="75"/>
      <c r="AT15" s="75"/>
      <c r="AU15" s="75"/>
      <c r="AV15" s="75"/>
      <c r="AW15" s="75"/>
      <c r="AX15" s="75"/>
      <c r="AY15" s="75"/>
      <c r="AZ15" s="66" t="s">
        <v>12</v>
      </c>
      <c r="BF15" s="321" t="s">
        <v>5</v>
      </c>
      <c r="BG15" s="322"/>
      <c r="BH15" s="322"/>
      <c r="BI15" s="322"/>
      <c r="BJ15" s="322" t="s">
        <v>129</v>
      </c>
      <c r="BK15" s="322"/>
      <c r="BL15" s="322"/>
      <c r="BM15" s="322"/>
      <c r="BN15" s="333">
        <f>M18</f>
        <v>1600</v>
      </c>
      <c r="BO15" s="334"/>
      <c r="BP15" s="334"/>
      <c r="BQ15" s="334"/>
      <c r="BR15" s="336" t="str">
        <f>IF(BN15=BN17,"○","×")</f>
        <v>○</v>
      </c>
      <c r="BS15" s="336"/>
      <c r="BT15" s="336"/>
      <c r="BU15" s="337"/>
      <c r="BV15" s="57"/>
      <c r="BW15" s="57"/>
      <c r="BX15" s="57"/>
      <c r="BY15" s="53"/>
      <c r="BZ15" s="53"/>
      <c r="CA15" s="53"/>
      <c r="CB15" s="49"/>
      <c r="CC15" s="57"/>
      <c r="CD15" s="57"/>
      <c r="CE15" s="57"/>
      <c r="CF15" s="57"/>
      <c r="CG15" s="57"/>
      <c r="CH15" s="57"/>
      <c r="CI15" s="57"/>
      <c r="CJ15" s="49"/>
      <c r="CK15" s="49"/>
      <c r="CL15" s="49"/>
      <c r="CM15" s="49"/>
      <c r="CN15" s="51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51"/>
      <c r="DA15" s="49"/>
      <c r="DB15" s="49"/>
      <c r="DC15" s="49"/>
    </row>
    <row r="16" spans="2:130">
      <c r="C16" s="80" t="s">
        <v>5</v>
      </c>
      <c r="D16" s="81"/>
      <c r="E16" s="81"/>
      <c r="F16" s="82"/>
      <c r="G16" s="294" t="s">
        <v>2</v>
      </c>
      <c r="H16" s="294"/>
      <c r="I16" s="294"/>
      <c r="J16" s="294"/>
      <c r="K16" s="294"/>
      <c r="L16" s="294"/>
      <c r="M16" s="203">
        <v>600</v>
      </c>
      <c r="N16" s="203"/>
      <c r="O16" s="236"/>
      <c r="P16" s="66" t="s">
        <v>8</v>
      </c>
      <c r="Q16" s="303"/>
      <c r="R16" s="304"/>
      <c r="S16" s="309"/>
      <c r="T16" s="307"/>
      <c r="U16" s="304"/>
      <c r="V16" s="309"/>
      <c r="W16" s="311"/>
      <c r="AA16" s="49"/>
      <c r="AB16" s="51"/>
      <c r="AC16" s="39"/>
      <c r="AD16" s="39"/>
      <c r="AE16" s="39"/>
      <c r="AF16" s="39"/>
      <c r="AG16" s="83"/>
      <c r="AH16" s="84"/>
      <c r="AI16" s="84"/>
      <c r="AJ16" s="85"/>
      <c r="AK16" s="290" t="s">
        <v>3</v>
      </c>
      <c r="AL16" s="291"/>
      <c r="AM16" s="291"/>
      <c r="AN16" s="291"/>
      <c r="AO16" s="291"/>
      <c r="AP16" s="291"/>
      <c r="AQ16" s="74">
        <f>DB171</f>
        <v>5542000</v>
      </c>
      <c r="AR16" s="75"/>
      <c r="AS16" s="75"/>
      <c r="AT16" s="75"/>
      <c r="AU16" s="75"/>
      <c r="AV16" s="75"/>
      <c r="AW16" s="75"/>
      <c r="AX16" s="75"/>
      <c r="AY16" s="75"/>
      <c r="AZ16" s="66" t="s">
        <v>12</v>
      </c>
      <c r="BF16" s="323"/>
      <c r="BG16" s="324"/>
      <c r="BH16" s="324"/>
      <c r="BI16" s="324"/>
      <c r="BJ16" s="324"/>
      <c r="BK16" s="324"/>
      <c r="BL16" s="324"/>
      <c r="BM16" s="324"/>
      <c r="BN16" s="335"/>
      <c r="BO16" s="335"/>
      <c r="BP16" s="335"/>
      <c r="BQ16" s="335"/>
      <c r="BR16" s="338"/>
      <c r="BS16" s="338"/>
      <c r="BT16" s="338"/>
      <c r="BU16" s="339"/>
      <c r="BV16" s="57"/>
      <c r="BW16" s="57"/>
      <c r="BX16" s="57"/>
      <c r="BY16" s="53"/>
      <c r="BZ16" s="53"/>
      <c r="CA16" s="53"/>
      <c r="CB16" s="49"/>
      <c r="CC16" s="57"/>
      <c r="CD16" s="57"/>
      <c r="CE16" s="57"/>
      <c r="CF16" s="57"/>
      <c r="CG16" s="57"/>
      <c r="CH16" s="57"/>
      <c r="CI16" s="57"/>
      <c r="CJ16" s="49"/>
      <c r="CK16" s="49"/>
      <c r="CL16" s="49"/>
      <c r="CM16" s="49"/>
      <c r="CN16" s="51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51"/>
      <c r="DA16" s="49"/>
      <c r="DB16" s="49"/>
      <c r="DC16" s="49"/>
    </row>
    <row r="17" spans="2:124">
      <c r="C17" s="83"/>
      <c r="D17" s="84"/>
      <c r="E17" s="84"/>
      <c r="F17" s="85"/>
      <c r="G17" s="294" t="s">
        <v>3</v>
      </c>
      <c r="H17" s="294"/>
      <c r="I17" s="294"/>
      <c r="J17" s="294"/>
      <c r="K17" s="294"/>
      <c r="L17" s="294"/>
      <c r="M17" s="203">
        <v>1000</v>
      </c>
      <c r="N17" s="203"/>
      <c r="O17" s="236"/>
      <c r="P17" s="66" t="s">
        <v>8</v>
      </c>
      <c r="Q17" s="303"/>
      <c r="R17" s="304"/>
      <c r="S17" s="309"/>
      <c r="T17" s="307"/>
      <c r="U17" s="304"/>
      <c r="V17" s="309"/>
      <c r="W17" s="311"/>
      <c r="AA17" s="49"/>
      <c r="AB17" s="49"/>
      <c r="AC17" s="54"/>
      <c r="AD17" s="54"/>
      <c r="AE17" s="54"/>
      <c r="AF17" s="54"/>
      <c r="AG17" s="83"/>
      <c r="AH17" s="84"/>
      <c r="AI17" s="84"/>
      <c r="AJ17" s="85"/>
      <c r="AK17" s="89" t="s">
        <v>115</v>
      </c>
      <c r="AL17" s="90"/>
      <c r="AM17" s="90"/>
      <c r="AN17" s="90"/>
      <c r="AO17" s="90"/>
      <c r="AP17" s="90"/>
      <c r="AQ17" s="74">
        <f>BX196</f>
        <v>2474700</v>
      </c>
      <c r="AR17" s="75"/>
      <c r="AS17" s="75"/>
      <c r="AT17" s="75"/>
      <c r="AU17" s="75"/>
      <c r="AV17" s="75"/>
      <c r="AW17" s="75"/>
      <c r="AX17" s="75"/>
      <c r="AY17" s="75"/>
      <c r="AZ17" s="66" t="s">
        <v>12</v>
      </c>
      <c r="BF17" s="323"/>
      <c r="BG17" s="324"/>
      <c r="BH17" s="324"/>
      <c r="BI17" s="324"/>
      <c r="BJ17" s="324" t="s">
        <v>133</v>
      </c>
      <c r="BK17" s="324"/>
      <c r="BL17" s="324"/>
      <c r="BM17" s="324"/>
      <c r="BN17" s="342">
        <f>CS68</f>
        <v>1600</v>
      </c>
      <c r="BO17" s="335"/>
      <c r="BP17" s="335"/>
      <c r="BQ17" s="335"/>
      <c r="BR17" s="338"/>
      <c r="BS17" s="338"/>
      <c r="BT17" s="338"/>
      <c r="BU17" s="339"/>
      <c r="BV17" s="57"/>
      <c r="BW17" s="57"/>
      <c r="BX17" s="57"/>
      <c r="BY17" s="53"/>
      <c r="BZ17" s="53"/>
      <c r="CA17" s="53"/>
      <c r="CB17" s="49"/>
      <c r="CC17" s="57"/>
      <c r="CD17" s="57"/>
      <c r="CE17" s="57"/>
      <c r="CF17" s="57"/>
      <c r="CG17" s="57"/>
      <c r="CH17" s="57"/>
      <c r="CI17" s="57"/>
      <c r="CJ17" s="49"/>
      <c r="CK17" s="49"/>
      <c r="CL17" s="49"/>
      <c r="CM17" s="49"/>
      <c r="CN17" s="49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49"/>
      <c r="DA17" s="49"/>
      <c r="DB17" s="49"/>
      <c r="DC17" s="49"/>
    </row>
    <row r="18" spans="2:124" ht="19.5" thickBot="1">
      <c r="C18" s="86"/>
      <c r="D18" s="87"/>
      <c r="E18" s="87"/>
      <c r="F18" s="88"/>
      <c r="G18" s="150" t="s">
        <v>60</v>
      </c>
      <c r="H18" s="151"/>
      <c r="I18" s="151"/>
      <c r="J18" s="151"/>
      <c r="K18" s="151"/>
      <c r="L18" s="152"/>
      <c r="M18" s="155">
        <f>SUM(M16:O17)</f>
        <v>1600</v>
      </c>
      <c r="N18" s="156"/>
      <c r="O18" s="156"/>
      <c r="P18" s="66" t="s">
        <v>8</v>
      </c>
      <c r="Q18" s="303"/>
      <c r="R18" s="304"/>
      <c r="S18" s="309"/>
      <c r="T18" s="307"/>
      <c r="U18" s="304"/>
      <c r="V18" s="309"/>
      <c r="W18" s="311"/>
      <c r="AA18" s="49"/>
      <c r="AB18" s="49"/>
      <c r="AC18" s="54"/>
      <c r="AD18" s="54"/>
      <c r="AE18" s="54"/>
      <c r="AF18" s="54"/>
      <c r="AG18" s="93"/>
      <c r="AH18" s="94"/>
      <c r="AI18" s="94"/>
      <c r="AJ18" s="95"/>
      <c r="AK18" s="292" t="s">
        <v>60</v>
      </c>
      <c r="AL18" s="293"/>
      <c r="AM18" s="293"/>
      <c r="AN18" s="293"/>
      <c r="AO18" s="293"/>
      <c r="AP18" s="293"/>
      <c r="AQ18" s="169">
        <f>SUM(AQ15:AY17)</f>
        <v>8761700</v>
      </c>
      <c r="AR18" s="170"/>
      <c r="AS18" s="170"/>
      <c r="AT18" s="170"/>
      <c r="AU18" s="170"/>
      <c r="AV18" s="170"/>
      <c r="AW18" s="170"/>
      <c r="AX18" s="170"/>
      <c r="AY18" s="170"/>
      <c r="AZ18" s="18" t="s">
        <v>12</v>
      </c>
      <c r="BF18" s="325"/>
      <c r="BG18" s="326"/>
      <c r="BH18" s="326"/>
      <c r="BI18" s="326"/>
      <c r="BJ18" s="326"/>
      <c r="BK18" s="326"/>
      <c r="BL18" s="326"/>
      <c r="BM18" s="326"/>
      <c r="BN18" s="343"/>
      <c r="BO18" s="343"/>
      <c r="BP18" s="343"/>
      <c r="BQ18" s="343"/>
      <c r="BR18" s="340"/>
      <c r="BS18" s="340"/>
      <c r="BT18" s="340"/>
      <c r="BU18" s="341"/>
      <c r="BV18" s="57"/>
      <c r="BW18" s="57"/>
      <c r="BX18" s="57"/>
      <c r="BY18" s="53"/>
      <c r="BZ18" s="53"/>
      <c r="CA18" s="53"/>
      <c r="CB18" s="49"/>
      <c r="CC18" s="57"/>
      <c r="CD18" s="57"/>
      <c r="CE18" s="57"/>
      <c r="CF18" s="57"/>
      <c r="CG18" s="57"/>
      <c r="CH18" s="57"/>
      <c r="CI18" s="57"/>
      <c r="CJ18" s="49"/>
      <c r="CK18" s="49"/>
      <c r="CL18" s="49"/>
      <c r="CM18" s="49"/>
      <c r="CN18" s="49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49"/>
      <c r="DA18" s="49"/>
      <c r="DB18" s="49"/>
      <c r="DC18" s="49"/>
    </row>
    <row r="19" spans="2:124">
      <c r="C19" s="83" t="s">
        <v>16</v>
      </c>
      <c r="D19" s="84"/>
      <c r="E19" s="84"/>
      <c r="F19" s="85"/>
      <c r="G19" s="300"/>
      <c r="H19" s="301"/>
      <c r="I19" s="301"/>
      <c r="J19" s="301"/>
      <c r="K19" s="301"/>
      <c r="L19" s="302"/>
      <c r="M19" s="280">
        <f>M15+M18</f>
        <v>6100</v>
      </c>
      <c r="N19" s="281"/>
      <c r="O19" s="281"/>
      <c r="P19" s="319" t="s">
        <v>8</v>
      </c>
      <c r="Q19" s="303"/>
      <c r="R19" s="304"/>
      <c r="S19" s="309"/>
      <c r="T19" s="307"/>
      <c r="U19" s="304"/>
      <c r="V19" s="309"/>
      <c r="W19" s="311"/>
      <c r="AA19" s="58"/>
      <c r="AB19" s="58"/>
      <c r="AC19" s="39"/>
      <c r="AD19" s="39"/>
      <c r="AE19" s="39"/>
      <c r="AF19" s="39"/>
      <c r="AG19" s="106" t="s">
        <v>16</v>
      </c>
      <c r="AH19" s="107"/>
      <c r="AI19" s="107"/>
      <c r="AJ19" s="282"/>
      <c r="AK19" s="283"/>
      <c r="AL19" s="284"/>
      <c r="AM19" s="284"/>
      <c r="AN19" s="284"/>
      <c r="AO19" s="284"/>
      <c r="AP19" s="285"/>
      <c r="AQ19" s="327">
        <f>AQ14+AQ18</f>
        <v>31351600</v>
      </c>
      <c r="AR19" s="328"/>
      <c r="AS19" s="328"/>
      <c r="AT19" s="328"/>
      <c r="AU19" s="328"/>
      <c r="AV19" s="328"/>
      <c r="AW19" s="328"/>
      <c r="AX19" s="328"/>
      <c r="AY19" s="328"/>
      <c r="AZ19" s="331" t="s">
        <v>12</v>
      </c>
      <c r="BN19" s="49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49"/>
      <c r="CK19" s="49"/>
      <c r="CL19" s="49"/>
      <c r="CM19" s="58"/>
      <c r="CN19" s="5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51"/>
      <c r="DB19" s="49"/>
      <c r="DC19" s="49"/>
    </row>
    <row r="20" spans="2:124" ht="19.5" thickBot="1">
      <c r="C20" s="93"/>
      <c r="D20" s="94"/>
      <c r="E20" s="94"/>
      <c r="F20" s="95"/>
      <c r="G20" s="286"/>
      <c r="H20" s="287"/>
      <c r="I20" s="287"/>
      <c r="J20" s="287"/>
      <c r="K20" s="287"/>
      <c r="L20" s="288"/>
      <c r="M20" s="114"/>
      <c r="N20" s="115"/>
      <c r="O20" s="115"/>
      <c r="P20" s="320"/>
      <c r="Q20" s="305"/>
      <c r="R20" s="306"/>
      <c r="S20" s="310"/>
      <c r="T20" s="308"/>
      <c r="U20" s="306"/>
      <c r="V20" s="310"/>
      <c r="W20" s="312"/>
      <c r="AA20" s="17"/>
      <c r="AB20" s="17"/>
      <c r="AC20" s="17"/>
      <c r="AD20" s="17"/>
      <c r="AE20" s="17"/>
      <c r="AF20" s="17"/>
      <c r="AG20" s="93"/>
      <c r="AH20" s="94"/>
      <c r="AI20" s="94"/>
      <c r="AJ20" s="95"/>
      <c r="AK20" s="286"/>
      <c r="AL20" s="287"/>
      <c r="AM20" s="287"/>
      <c r="AN20" s="287"/>
      <c r="AO20" s="287"/>
      <c r="AP20" s="288"/>
      <c r="AQ20" s="329"/>
      <c r="AR20" s="330"/>
      <c r="AS20" s="330"/>
      <c r="AT20" s="330"/>
      <c r="AU20" s="330"/>
      <c r="AV20" s="330"/>
      <c r="AW20" s="330"/>
      <c r="AX20" s="330"/>
      <c r="AY20" s="330"/>
      <c r="AZ20" s="332"/>
      <c r="BN20" s="49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2:124">
      <c r="C21" s="37" t="s">
        <v>84</v>
      </c>
      <c r="D21" s="73"/>
      <c r="E21" s="73"/>
      <c r="F21" s="73"/>
      <c r="G21" s="21"/>
      <c r="H21" s="21"/>
      <c r="I21" s="21"/>
      <c r="J21" s="21"/>
      <c r="K21" s="21"/>
      <c r="L21" s="21"/>
      <c r="M21" s="22"/>
      <c r="N21" s="22"/>
      <c r="O21" s="22"/>
      <c r="P21" s="22"/>
      <c r="R21" s="22"/>
      <c r="S21" s="22"/>
      <c r="T21" s="22"/>
      <c r="U21" s="22"/>
      <c r="V21" s="73"/>
      <c r="W21" s="73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BN21" s="49"/>
      <c r="BO21" s="37"/>
      <c r="BP21" s="22"/>
      <c r="BQ21" s="22"/>
      <c r="BR21" s="22"/>
      <c r="BS21" s="37"/>
      <c r="BT21" s="37"/>
      <c r="BU21" s="37"/>
      <c r="BV21" s="37"/>
      <c r="BW21" s="37"/>
      <c r="BX21" s="37"/>
      <c r="BY21" s="22"/>
      <c r="BZ21" s="22"/>
      <c r="CA21" s="22"/>
      <c r="CB21" s="22"/>
      <c r="CC21" s="49"/>
      <c r="CD21" s="22"/>
      <c r="CE21" s="22"/>
      <c r="CF21" s="22"/>
      <c r="CG21" s="22"/>
      <c r="CH21" s="22"/>
      <c r="CI21" s="22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2:124">
      <c r="C22" s="37"/>
      <c r="D22" s="73"/>
      <c r="E22" s="73"/>
      <c r="F22" s="73"/>
      <c r="G22" s="21"/>
      <c r="H22" s="21"/>
      <c r="I22" s="21"/>
      <c r="J22" s="21"/>
      <c r="K22" s="21"/>
      <c r="L22" s="21"/>
      <c r="M22" s="22"/>
      <c r="N22" s="22"/>
      <c r="O22" s="22"/>
      <c r="P22" s="22"/>
      <c r="R22" s="22"/>
      <c r="S22" s="22"/>
      <c r="T22" s="22"/>
      <c r="U22" s="22"/>
      <c r="V22" s="73"/>
      <c r="W22" s="73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BN22" s="49"/>
      <c r="BO22" s="37"/>
      <c r="BP22" s="22"/>
      <c r="BQ22" s="22"/>
      <c r="BR22" s="22"/>
      <c r="BS22" s="37"/>
      <c r="BT22" s="37"/>
      <c r="BU22" s="37"/>
      <c r="BV22" s="37"/>
      <c r="BW22" s="37"/>
      <c r="BX22" s="37"/>
      <c r="BY22" s="22"/>
      <c r="BZ22" s="22"/>
      <c r="CA22" s="22"/>
      <c r="CB22" s="22"/>
      <c r="CC22" s="49"/>
      <c r="CD22" s="22"/>
      <c r="CE22" s="22"/>
      <c r="CF22" s="22"/>
      <c r="CG22" s="22"/>
      <c r="CH22" s="22"/>
      <c r="CI22" s="22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2:124">
      <c r="C23" s="37"/>
      <c r="D23" s="73"/>
      <c r="E23" s="73"/>
      <c r="F23" s="73"/>
      <c r="G23" s="21"/>
      <c r="H23" s="21"/>
      <c r="I23" s="21"/>
      <c r="J23" s="21"/>
      <c r="K23" s="21"/>
      <c r="L23" s="21"/>
      <c r="M23" s="22"/>
      <c r="N23" s="22"/>
      <c r="O23" s="22"/>
      <c r="P23" s="22"/>
      <c r="R23" s="22"/>
      <c r="S23" s="22"/>
      <c r="T23" s="22"/>
      <c r="U23" s="22"/>
      <c r="V23" s="73"/>
      <c r="W23" s="73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BN23" s="49"/>
      <c r="BO23" s="37"/>
      <c r="BP23" s="22"/>
      <c r="BQ23" s="22"/>
      <c r="BR23" s="22"/>
      <c r="BS23" s="37"/>
      <c r="BT23" s="37"/>
      <c r="BU23" s="37"/>
      <c r="BV23" s="37"/>
      <c r="BW23" s="37"/>
      <c r="BX23" s="37"/>
      <c r="BY23" s="22"/>
      <c r="BZ23" s="22"/>
      <c r="CA23" s="22"/>
      <c r="CB23" s="22"/>
      <c r="CC23" s="49"/>
      <c r="CD23" s="22"/>
      <c r="CE23" s="22"/>
      <c r="CF23" s="22"/>
      <c r="CG23" s="22"/>
      <c r="CH23" s="22"/>
      <c r="CI23" s="22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2:124">
      <c r="C24" s="37"/>
      <c r="D24" s="73"/>
      <c r="E24" s="73"/>
      <c r="F24" s="73"/>
      <c r="G24" s="21"/>
      <c r="H24" s="21"/>
      <c r="I24" s="21"/>
      <c r="J24" s="21"/>
      <c r="K24" s="21"/>
      <c r="L24" s="21"/>
      <c r="M24" s="22"/>
      <c r="N24" s="22"/>
      <c r="O24" s="22"/>
      <c r="P24" s="22"/>
      <c r="R24" s="22"/>
      <c r="S24" s="22"/>
      <c r="T24" s="22"/>
      <c r="U24" s="22"/>
      <c r="V24" s="73"/>
      <c r="W24" s="73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BN24" s="49"/>
      <c r="BO24" s="37"/>
      <c r="BP24" s="22"/>
      <c r="BQ24" s="22"/>
      <c r="BR24" s="22"/>
      <c r="BS24" s="37"/>
      <c r="BT24" s="37"/>
      <c r="BU24" s="37"/>
      <c r="BV24" s="37"/>
      <c r="BW24" s="37"/>
      <c r="BX24" s="37"/>
      <c r="BY24" s="22"/>
      <c r="BZ24" s="22"/>
      <c r="CA24" s="22"/>
      <c r="CB24" s="22"/>
      <c r="CC24" s="49"/>
      <c r="CD24" s="22"/>
      <c r="CE24" s="22"/>
      <c r="CF24" s="22"/>
      <c r="CG24" s="22"/>
      <c r="CH24" s="22"/>
      <c r="CI24" s="22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2:124">
      <c r="C25" s="37"/>
      <c r="D25" s="73"/>
      <c r="E25" s="73"/>
      <c r="F25" s="73"/>
      <c r="G25" s="21"/>
      <c r="H25" s="21"/>
      <c r="I25" s="21"/>
      <c r="J25" s="21"/>
      <c r="K25" s="21"/>
      <c r="L25" s="21"/>
      <c r="M25" s="22"/>
      <c r="N25" s="22"/>
      <c r="O25" s="22"/>
      <c r="P25" s="22"/>
      <c r="R25" s="22"/>
      <c r="S25" s="22"/>
      <c r="T25" s="22"/>
      <c r="U25" s="22"/>
      <c r="V25" s="73"/>
      <c r="W25" s="73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BN25" s="49"/>
      <c r="BO25" s="37"/>
      <c r="BP25" s="22"/>
      <c r="BQ25" s="22"/>
      <c r="BR25" s="22"/>
      <c r="BS25" s="37"/>
      <c r="BT25" s="37"/>
      <c r="BU25" s="37"/>
      <c r="BV25" s="37"/>
      <c r="BW25" s="37"/>
      <c r="BX25" s="37"/>
      <c r="BY25" s="22"/>
      <c r="BZ25" s="22"/>
      <c r="CA25" s="22"/>
      <c r="CB25" s="22"/>
      <c r="CC25" s="49"/>
      <c r="CD25" s="22"/>
      <c r="CE25" s="22"/>
      <c r="CF25" s="22"/>
      <c r="CG25" s="22"/>
      <c r="CH25" s="22"/>
      <c r="CI25" s="22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2:124">
      <c r="C26" s="37"/>
      <c r="D26" s="73"/>
      <c r="E26" s="73"/>
      <c r="F26" s="73"/>
      <c r="G26" s="21"/>
      <c r="H26" s="21"/>
      <c r="I26" s="21"/>
      <c r="J26" s="21"/>
      <c r="K26" s="21"/>
      <c r="L26" s="21"/>
      <c r="M26" s="22"/>
      <c r="N26" s="22"/>
      <c r="O26" s="22"/>
      <c r="P26" s="22"/>
      <c r="R26" s="22"/>
      <c r="S26" s="22"/>
      <c r="T26" s="22"/>
      <c r="U26" s="22"/>
      <c r="V26" s="73"/>
      <c r="W26" s="7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BN26" s="49"/>
      <c r="BO26" s="37"/>
      <c r="BP26" s="22"/>
      <c r="BQ26" s="22"/>
      <c r="BR26" s="22"/>
      <c r="BS26" s="37"/>
      <c r="BT26" s="37"/>
      <c r="BU26" s="37"/>
      <c r="BV26" s="37"/>
      <c r="BW26" s="37"/>
      <c r="BX26" s="37"/>
      <c r="BY26" s="22"/>
      <c r="BZ26" s="22"/>
      <c r="CA26" s="22"/>
      <c r="CB26" s="22"/>
      <c r="CC26" s="49"/>
      <c r="CD26" s="22"/>
      <c r="CE26" s="22"/>
      <c r="CF26" s="22"/>
      <c r="CG26" s="22"/>
      <c r="CH26" s="22"/>
      <c r="CI26" s="22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2:124">
      <c r="C27" s="37"/>
      <c r="D27" s="73"/>
      <c r="E27" s="73"/>
      <c r="F27" s="73"/>
      <c r="G27" s="21"/>
      <c r="H27" s="21"/>
      <c r="I27" s="21"/>
      <c r="J27" s="21"/>
      <c r="K27" s="21"/>
      <c r="L27" s="21"/>
      <c r="M27" s="22"/>
      <c r="N27" s="22"/>
      <c r="O27" s="22"/>
      <c r="P27" s="22"/>
      <c r="R27" s="22"/>
      <c r="S27" s="22"/>
      <c r="T27" s="22"/>
      <c r="U27" s="22"/>
      <c r="V27" s="73"/>
      <c r="W27" s="73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BN27" s="49"/>
      <c r="BO27" s="37"/>
      <c r="BP27" s="22"/>
      <c r="BQ27" s="22"/>
      <c r="BR27" s="22"/>
      <c r="BS27" s="37"/>
      <c r="BT27" s="37"/>
      <c r="BU27" s="37"/>
      <c r="BV27" s="37"/>
      <c r="BW27" s="37"/>
      <c r="BX27" s="37"/>
      <c r="BY27" s="22"/>
      <c r="BZ27" s="22"/>
      <c r="CA27" s="22"/>
      <c r="CB27" s="22"/>
      <c r="CC27" s="49"/>
      <c r="CD27" s="22"/>
      <c r="CE27" s="22"/>
      <c r="CF27" s="22"/>
      <c r="CG27" s="22"/>
      <c r="CH27" s="22"/>
      <c r="CI27" s="22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2:124">
      <c r="C28" s="37"/>
      <c r="D28" s="73"/>
      <c r="E28" s="73"/>
      <c r="F28" s="73"/>
      <c r="G28" s="21"/>
      <c r="H28" s="21"/>
      <c r="I28" s="21"/>
      <c r="J28" s="21"/>
      <c r="K28" s="21"/>
      <c r="L28" s="21"/>
      <c r="M28" s="22"/>
      <c r="N28" s="22"/>
      <c r="O28" s="22"/>
      <c r="P28" s="22"/>
      <c r="R28" s="22"/>
      <c r="S28" s="22"/>
      <c r="T28" s="22"/>
      <c r="U28" s="22"/>
      <c r="V28" s="73"/>
      <c r="W28" s="73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BN28" s="49"/>
      <c r="BO28" s="37"/>
      <c r="BP28" s="22"/>
      <c r="BQ28" s="22"/>
      <c r="BR28" s="22"/>
      <c r="BS28" s="37"/>
      <c r="BT28" s="37"/>
      <c r="BU28" s="37"/>
      <c r="BV28" s="37"/>
      <c r="BW28" s="37"/>
      <c r="BX28" s="37"/>
      <c r="BY28" s="22"/>
      <c r="BZ28" s="22"/>
      <c r="CA28" s="22"/>
      <c r="CB28" s="22"/>
      <c r="CC28" s="49"/>
      <c r="CD28" s="22"/>
      <c r="CE28" s="22"/>
      <c r="CF28" s="22"/>
      <c r="CG28" s="22"/>
      <c r="CH28" s="22"/>
      <c r="CI28" s="22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2:124">
      <c r="C29" s="73"/>
      <c r="D29" s="73"/>
      <c r="E29" s="73"/>
      <c r="F29" s="73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37"/>
      <c r="R29" s="22"/>
      <c r="S29" s="22"/>
      <c r="T29" s="22"/>
      <c r="U29" s="22"/>
      <c r="V29" s="73"/>
      <c r="W29" s="73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BO29" s="73"/>
      <c r="BP29" s="73"/>
      <c r="BQ29" s="73"/>
      <c r="BR29" s="73"/>
      <c r="BS29" s="21"/>
      <c r="BT29" s="21"/>
      <c r="BU29" s="21"/>
      <c r="BV29" s="21"/>
      <c r="BW29" s="21"/>
      <c r="BX29" s="21"/>
      <c r="BY29" s="22"/>
      <c r="BZ29" s="22"/>
      <c r="CA29" s="22"/>
      <c r="CB29" s="22"/>
      <c r="CC29" s="37"/>
      <c r="CD29" s="22"/>
      <c r="CE29" s="22"/>
      <c r="CF29" s="22"/>
      <c r="CG29" s="22"/>
      <c r="CH29" s="73"/>
      <c r="CI29" s="73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2:124" ht="26.25" thickBot="1">
      <c r="B30" s="64" t="s">
        <v>34</v>
      </c>
      <c r="C30" s="63" t="s">
        <v>100</v>
      </c>
      <c r="D30" s="73"/>
      <c r="E30" s="73"/>
      <c r="F30" s="73"/>
      <c r="G30" s="21"/>
      <c r="H30" s="21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73"/>
      <c r="W30" s="73"/>
      <c r="AA30" s="17"/>
      <c r="AB30" s="17"/>
      <c r="AC30" s="17"/>
      <c r="AD30" s="17"/>
      <c r="AE30" s="17"/>
      <c r="AF30" s="17"/>
      <c r="AH30" s="17"/>
      <c r="AI30" s="17"/>
      <c r="AQ30" s="16"/>
      <c r="AT30" s="16"/>
      <c r="BH30" s="16" t="s">
        <v>92</v>
      </c>
      <c r="BN30" s="64" t="s">
        <v>34</v>
      </c>
      <c r="BO30" s="63" t="s">
        <v>101</v>
      </c>
      <c r="BP30" s="73"/>
      <c r="BQ30" s="73"/>
      <c r="BR30" s="73"/>
      <c r="BS30" s="21"/>
      <c r="BT30" s="21"/>
      <c r="BU30" s="21"/>
      <c r="BV30" s="21"/>
      <c r="BW30" s="21"/>
      <c r="BX30" s="21"/>
      <c r="BY30" s="22"/>
      <c r="BZ30" s="22"/>
      <c r="CA30" s="22"/>
      <c r="CB30" s="22"/>
      <c r="CC30" s="22"/>
      <c r="CD30" s="22"/>
      <c r="CE30" s="22"/>
      <c r="CF30" s="22"/>
      <c r="CG30" s="22"/>
      <c r="CH30" s="73"/>
      <c r="CI30" s="73"/>
      <c r="CM30" s="17"/>
      <c r="CN30" s="17"/>
      <c r="CO30" s="17"/>
      <c r="CP30" s="17"/>
      <c r="CQ30" s="17"/>
      <c r="CR30" s="17"/>
      <c r="CT30" s="17"/>
      <c r="CU30" s="17"/>
      <c r="DC30" s="16"/>
      <c r="DF30" s="16"/>
      <c r="DT30" s="16" t="s">
        <v>92</v>
      </c>
    </row>
    <row r="31" spans="2:124" ht="42.75" customHeight="1" thickBot="1">
      <c r="C31" s="160" t="s">
        <v>7</v>
      </c>
      <c r="D31" s="161"/>
      <c r="E31" s="161"/>
      <c r="F31" s="162"/>
      <c r="G31" s="160" t="s">
        <v>6</v>
      </c>
      <c r="H31" s="161"/>
      <c r="I31" s="161"/>
      <c r="J31" s="162"/>
      <c r="K31" s="160" t="s">
        <v>54</v>
      </c>
      <c r="L31" s="161"/>
      <c r="M31" s="161"/>
      <c r="N31" s="161"/>
      <c r="O31" s="295" t="s">
        <v>56</v>
      </c>
      <c r="P31" s="296"/>
      <c r="Q31" s="296"/>
      <c r="R31" s="296"/>
      <c r="S31" s="296"/>
      <c r="T31" s="297"/>
      <c r="U31" s="161" t="s">
        <v>59</v>
      </c>
      <c r="V31" s="161"/>
      <c r="W31" s="161"/>
      <c r="X31" s="161"/>
      <c r="Y31" s="273" t="s">
        <v>55</v>
      </c>
      <c r="Z31" s="274"/>
      <c r="AA31" s="274"/>
      <c r="AB31" s="275"/>
      <c r="AC31" s="273" t="s">
        <v>60</v>
      </c>
      <c r="AD31" s="274"/>
      <c r="AE31" s="274"/>
      <c r="AF31" s="275"/>
      <c r="AG31" s="161" t="s">
        <v>62</v>
      </c>
      <c r="AH31" s="161"/>
      <c r="AI31" s="161"/>
      <c r="AJ31" s="161"/>
      <c r="AK31" s="161" t="s">
        <v>61</v>
      </c>
      <c r="AL31" s="161"/>
      <c r="AM31" s="161"/>
      <c r="AN31" s="161"/>
      <c r="AO31" s="161"/>
      <c r="AP31" s="161"/>
      <c r="AQ31" s="23" t="s">
        <v>57</v>
      </c>
      <c r="AR31" s="71"/>
      <c r="AS31" s="42"/>
      <c r="AT31" s="42"/>
      <c r="AU31" s="43"/>
      <c r="AV31" s="44"/>
      <c r="AW31" s="42"/>
      <c r="AX31" s="43"/>
      <c r="AY31" s="254" t="s">
        <v>98</v>
      </c>
      <c r="AZ31" s="255"/>
      <c r="BA31" s="255"/>
      <c r="BB31" s="255"/>
      <c r="BC31" s="255"/>
      <c r="BD31" s="255"/>
      <c r="BE31" s="255"/>
      <c r="BF31" s="255"/>
      <c r="BG31" s="255"/>
      <c r="BH31" s="256"/>
      <c r="BO31" s="160" t="s">
        <v>7</v>
      </c>
      <c r="BP31" s="161"/>
      <c r="BQ31" s="161"/>
      <c r="BR31" s="162"/>
      <c r="BS31" s="160" t="s">
        <v>6</v>
      </c>
      <c r="BT31" s="161"/>
      <c r="BU31" s="161"/>
      <c r="BV31" s="162"/>
      <c r="BW31" s="160" t="s">
        <v>54</v>
      </c>
      <c r="BX31" s="161"/>
      <c r="BY31" s="161"/>
      <c r="BZ31" s="161"/>
      <c r="CA31" s="295" t="s">
        <v>56</v>
      </c>
      <c r="CB31" s="296"/>
      <c r="CC31" s="296"/>
      <c r="CD31" s="296"/>
      <c r="CE31" s="296"/>
      <c r="CF31" s="297"/>
      <c r="CG31" s="161" t="s">
        <v>59</v>
      </c>
      <c r="CH31" s="161"/>
      <c r="CI31" s="161"/>
      <c r="CJ31" s="161"/>
      <c r="CK31" s="273" t="s">
        <v>55</v>
      </c>
      <c r="CL31" s="274"/>
      <c r="CM31" s="274"/>
      <c r="CN31" s="275"/>
      <c r="CO31" s="273" t="s">
        <v>60</v>
      </c>
      <c r="CP31" s="274"/>
      <c r="CQ31" s="274"/>
      <c r="CR31" s="275"/>
      <c r="CS31" s="161" t="s">
        <v>62</v>
      </c>
      <c r="CT31" s="161"/>
      <c r="CU31" s="161"/>
      <c r="CV31" s="161"/>
      <c r="CW31" s="161" t="s">
        <v>61</v>
      </c>
      <c r="CX31" s="161"/>
      <c r="CY31" s="161"/>
      <c r="CZ31" s="161"/>
      <c r="DA31" s="161"/>
      <c r="DB31" s="161"/>
      <c r="DC31" s="23" t="s">
        <v>57</v>
      </c>
      <c r="DD31" s="71"/>
      <c r="DE31" s="42"/>
      <c r="DF31" s="42"/>
      <c r="DG31" s="43"/>
      <c r="DH31" s="44"/>
      <c r="DI31" s="42"/>
      <c r="DJ31" s="43"/>
      <c r="DK31" s="254" t="s">
        <v>98</v>
      </c>
      <c r="DL31" s="255"/>
      <c r="DM31" s="255"/>
      <c r="DN31" s="255"/>
      <c r="DO31" s="255"/>
      <c r="DP31" s="255"/>
      <c r="DQ31" s="255"/>
      <c r="DR31" s="255"/>
      <c r="DS31" s="255"/>
      <c r="DT31" s="256"/>
    </row>
    <row r="32" spans="2:124" ht="17.100000000000001" customHeight="1">
      <c r="C32" s="100" t="s">
        <v>96</v>
      </c>
      <c r="D32" s="101"/>
      <c r="E32" s="101"/>
      <c r="F32" s="358"/>
      <c r="G32" s="361" t="s">
        <v>118</v>
      </c>
      <c r="H32" s="107"/>
      <c r="I32" s="107"/>
      <c r="J32" s="108"/>
      <c r="K32" s="257" t="s">
        <v>68</v>
      </c>
      <c r="L32" s="258"/>
      <c r="M32" s="258"/>
      <c r="N32" s="259"/>
      <c r="O32" s="144">
        <v>44762</v>
      </c>
      <c r="P32" s="145"/>
      <c r="Q32" s="145"/>
      <c r="R32" s="145"/>
      <c r="S32" s="145"/>
      <c r="T32" s="146"/>
      <c r="U32" s="219">
        <v>1500</v>
      </c>
      <c r="V32" s="219"/>
      <c r="W32" s="219"/>
      <c r="X32" s="219"/>
      <c r="Y32" s="220">
        <v>200</v>
      </c>
      <c r="Z32" s="220"/>
      <c r="AA32" s="220"/>
      <c r="AB32" s="220"/>
      <c r="AC32" s="261">
        <f>U32*Y32</f>
        <v>300000</v>
      </c>
      <c r="AD32" s="261"/>
      <c r="AE32" s="261"/>
      <c r="AF32" s="261"/>
      <c r="AG32" s="222">
        <f>SUM(Y32:AB35)</f>
        <v>200</v>
      </c>
      <c r="AH32" s="222"/>
      <c r="AI32" s="222"/>
      <c r="AJ32" s="222"/>
      <c r="AK32" s="223">
        <f>SUM(AC32:AF35)</f>
        <v>300000</v>
      </c>
      <c r="AL32" s="224"/>
      <c r="AM32" s="224"/>
      <c r="AN32" s="224"/>
      <c r="AO32" s="224"/>
      <c r="AP32" s="225"/>
      <c r="AQ32" s="228">
        <f>ROUND(($AK$41)/$AG$41,0)</f>
        <v>1170</v>
      </c>
      <c r="AR32" s="228"/>
      <c r="AS32" s="228"/>
      <c r="AT32" s="228"/>
      <c r="AU32" s="228"/>
      <c r="AV32" s="228"/>
      <c r="AW32" s="228"/>
      <c r="AX32" s="229"/>
      <c r="AY32" s="233">
        <v>1600</v>
      </c>
      <c r="AZ32" s="234"/>
      <c r="BA32" s="234"/>
      <c r="BB32" s="234"/>
      <c r="BC32" s="234"/>
      <c r="BD32" s="234"/>
      <c r="BE32" s="234"/>
      <c r="BF32" s="234"/>
      <c r="BG32" s="234"/>
      <c r="BH32" s="235"/>
      <c r="BO32" s="100" t="s">
        <v>111</v>
      </c>
      <c r="BP32" s="101"/>
      <c r="BQ32" s="101"/>
      <c r="BR32" s="358"/>
      <c r="BS32" s="361" t="s">
        <v>118</v>
      </c>
      <c r="BT32" s="107"/>
      <c r="BU32" s="107"/>
      <c r="BV32" s="108"/>
      <c r="BW32" s="257" t="s">
        <v>68</v>
      </c>
      <c r="BX32" s="258"/>
      <c r="BY32" s="258"/>
      <c r="BZ32" s="259"/>
      <c r="CA32" s="144">
        <v>44762</v>
      </c>
      <c r="CB32" s="145"/>
      <c r="CC32" s="145"/>
      <c r="CD32" s="145"/>
      <c r="CE32" s="145"/>
      <c r="CF32" s="146"/>
      <c r="CG32" s="219">
        <v>1500</v>
      </c>
      <c r="CH32" s="219"/>
      <c r="CI32" s="219"/>
      <c r="CJ32" s="219"/>
      <c r="CK32" s="220">
        <v>100</v>
      </c>
      <c r="CL32" s="220"/>
      <c r="CM32" s="220"/>
      <c r="CN32" s="220"/>
      <c r="CO32" s="261">
        <f>CG32*CK32</f>
        <v>150000</v>
      </c>
      <c r="CP32" s="261"/>
      <c r="CQ32" s="261"/>
      <c r="CR32" s="261"/>
      <c r="CS32" s="222">
        <f>SUM(CK32:CN35)</f>
        <v>100</v>
      </c>
      <c r="CT32" s="222"/>
      <c r="CU32" s="222"/>
      <c r="CV32" s="222"/>
      <c r="CW32" s="223">
        <f>SUM(CO32:CR35)</f>
        <v>150000</v>
      </c>
      <c r="CX32" s="224"/>
      <c r="CY32" s="224"/>
      <c r="CZ32" s="224"/>
      <c r="DA32" s="224"/>
      <c r="DB32" s="225"/>
      <c r="DC32" s="228">
        <f>ROUND(($AK$41)/$AG$41,0)</f>
        <v>1170</v>
      </c>
      <c r="DD32" s="228"/>
      <c r="DE32" s="228"/>
      <c r="DF32" s="228"/>
      <c r="DG32" s="228"/>
      <c r="DH32" s="228"/>
      <c r="DI32" s="228"/>
      <c r="DJ32" s="229"/>
      <c r="DK32" s="233">
        <v>1600</v>
      </c>
      <c r="DL32" s="234"/>
      <c r="DM32" s="234"/>
      <c r="DN32" s="234"/>
      <c r="DO32" s="234"/>
      <c r="DP32" s="234"/>
      <c r="DQ32" s="234"/>
      <c r="DR32" s="234"/>
      <c r="DS32" s="234"/>
      <c r="DT32" s="235"/>
    </row>
    <row r="33" spans="3:124" ht="17.100000000000001" customHeight="1">
      <c r="C33" s="102"/>
      <c r="D33" s="103"/>
      <c r="E33" s="103"/>
      <c r="F33" s="359"/>
      <c r="G33" s="83"/>
      <c r="H33" s="84"/>
      <c r="I33" s="84"/>
      <c r="J33" s="109"/>
      <c r="K33" s="260"/>
      <c r="L33" s="140"/>
      <c r="M33" s="140"/>
      <c r="N33" s="141"/>
      <c r="O33" s="200"/>
      <c r="P33" s="201"/>
      <c r="Q33" s="201"/>
      <c r="R33" s="201"/>
      <c r="S33" s="201"/>
      <c r="T33" s="202"/>
      <c r="U33" s="203"/>
      <c r="V33" s="203"/>
      <c r="W33" s="203"/>
      <c r="X33" s="203"/>
      <c r="Y33" s="204"/>
      <c r="Z33" s="204"/>
      <c r="AA33" s="204"/>
      <c r="AB33" s="204"/>
      <c r="AC33" s="205">
        <f t="shared" ref="AC33:AC39" si="0">U33*Y33</f>
        <v>0</v>
      </c>
      <c r="AD33" s="205"/>
      <c r="AE33" s="205"/>
      <c r="AF33" s="205"/>
      <c r="AG33" s="167"/>
      <c r="AH33" s="167"/>
      <c r="AI33" s="167"/>
      <c r="AJ33" s="167"/>
      <c r="AK33" s="191"/>
      <c r="AL33" s="192"/>
      <c r="AM33" s="192"/>
      <c r="AN33" s="192"/>
      <c r="AO33" s="192"/>
      <c r="AP33" s="226"/>
      <c r="AQ33" s="189"/>
      <c r="AR33" s="189"/>
      <c r="AS33" s="189"/>
      <c r="AT33" s="189"/>
      <c r="AU33" s="189"/>
      <c r="AV33" s="189"/>
      <c r="AW33" s="189"/>
      <c r="AX33" s="230"/>
      <c r="AY33" s="242"/>
      <c r="AZ33" s="243"/>
      <c r="BA33" s="243"/>
      <c r="BB33" s="243"/>
      <c r="BC33" s="243"/>
      <c r="BD33" s="243"/>
      <c r="BE33" s="243"/>
      <c r="BF33" s="243"/>
      <c r="BG33" s="243"/>
      <c r="BH33" s="244"/>
      <c r="BO33" s="102"/>
      <c r="BP33" s="103"/>
      <c r="BQ33" s="103"/>
      <c r="BR33" s="359"/>
      <c r="BS33" s="83"/>
      <c r="BT33" s="84"/>
      <c r="BU33" s="84"/>
      <c r="BV33" s="109"/>
      <c r="BW33" s="260"/>
      <c r="BX33" s="140"/>
      <c r="BY33" s="140"/>
      <c r="BZ33" s="141"/>
      <c r="CA33" s="200"/>
      <c r="CB33" s="201"/>
      <c r="CC33" s="201"/>
      <c r="CD33" s="201"/>
      <c r="CE33" s="201"/>
      <c r="CF33" s="202"/>
      <c r="CG33" s="203"/>
      <c r="CH33" s="203"/>
      <c r="CI33" s="203"/>
      <c r="CJ33" s="203"/>
      <c r="CK33" s="204"/>
      <c r="CL33" s="204"/>
      <c r="CM33" s="204"/>
      <c r="CN33" s="204"/>
      <c r="CO33" s="205">
        <f t="shared" ref="CO33:CO39" si="1">CG33*CK33</f>
        <v>0</v>
      </c>
      <c r="CP33" s="205"/>
      <c r="CQ33" s="205"/>
      <c r="CR33" s="205"/>
      <c r="CS33" s="167"/>
      <c r="CT33" s="167"/>
      <c r="CU33" s="167"/>
      <c r="CV33" s="167"/>
      <c r="CW33" s="191"/>
      <c r="CX33" s="192"/>
      <c r="CY33" s="192"/>
      <c r="CZ33" s="192"/>
      <c r="DA33" s="192"/>
      <c r="DB33" s="226"/>
      <c r="DC33" s="189"/>
      <c r="DD33" s="189"/>
      <c r="DE33" s="189"/>
      <c r="DF33" s="189"/>
      <c r="DG33" s="189"/>
      <c r="DH33" s="189"/>
      <c r="DI33" s="189"/>
      <c r="DJ33" s="230"/>
      <c r="DK33" s="242"/>
      <c r="DL33" s="243"/>
      <c r="DM33" s="243"/>
      <c r="DN33" s="243"/>
      <c r="DO33" s="243"/>
      <c r="DP33" s="243"/>
      <c r="DQ33" s="243"/>
      <c r="DR33" s="243"/>
      <c r="DS33" s="243"/>
      <c r="DT33" s="244"/>
    </row>
    <row r="34" spans="3:124" ht="17.100000000000001" customHeight="1">
      <c r="C34" s="102"/>
      <c r="D34" s="103"/>
      <c r="E34" s="103"/>
      <c r="F34" s="359"/>
      <c r="G34" s="83"/>
      <c r="H34" s="84"/>
      <c r="I34" s="84"/>
      <c r="J34" s="109"/>
      <c r="K34" s="260"/>
      <c r="L34" s="140"/>
      <c r="M34" s="140"/>
      <c r="N34" s="141"/>
      <c r="O34" s="200"/>
      <c r="P34" s="201"/>
      <c r="Q34" s="201"/>
      <c r="R34" s="201"/>
      <c r="S34" s="201"/>
      <c r="T34" s="202"/>
      <c r="U34" s="203"/>
      <c r="V34" s="203"/>
      <c r="W34" s="203"/>
      <c r="X34" s="203"/>
      <c r="Y34" s="204"/>
      <c r="Z34" s="204"/>
      <c r="AA34" s="204"/>
      <c r="AB34" s="204"/>
      <c r="AC34" s="205">
        <f t="shared" si="0"/>
        <v>0</v>
      </c>
      <c r="AD34" s="205"/>
      <c r="AE34" s="205"/>
      <c r="AF34" s="205"/>
      <c r="AG34" s="167"/>
      <c r="AH34" s="167"/>
      <c r="AI34" s="167"/>
      <c r="AJ34" s="167"/>
      <c r="AK34" s="191"/>
      <c r="AL34" s="192"/>
      <c r="AM34" s="192"/>
      <c r="AN34" s="192"/>
      <c r="AO34" s="192"/>
      <c r="AP34" s="226"/>
      <c r="AQ34" s="189"/>
      <c r="AR34" s="189"/>
      <c r="AS34" s="189"/>
      <c r="AT34" s="189"/>
      <c r="AU34" s="189"/>
      <c r="AV34" s="189"/>
      <c r="AW34" s="189"/>
      <c r="AX34" s="230"/>
      <c r="AY34" s="242"/>
      <c r="AZ34" s="243"/>
      <c r="BA34" s="243"/>
      <c r="BB34" s="243"/>
      <c r="BC34" s="243"/>
      <c r="BD34" s="243"/>
      <c r="BE34" s="243"/>
      <c r="BF34" s="243"/>
      <c r="BG34" s="243"/>
      <c r="BH34" s="244"/>
      <c r="BO34" s="102"/>
      <c r="BP34" s="103"/>
      <c r="BQ34" s="103"/>
      <c r="BR34" s="359"/>
      <c r="BS34" s="83"/>
      <c r="BT34" s="84"/>
      <c r="BU34" s="84"/>
      <c r="BV34" s="109"/>
      <c r="BW34" s="260"/>
      <c r="BX34" s="140"/>
      <c r="BY34" s="140"/>
      <c r="BZ34" s="141"/>
      <c r="CA34" s="200"/>
      <c r="CB34" s="201"/>
      <c r="CC34" s="201"/>
      <c r="CD34" s="201"/>
      <c r="CE34" s="201"/>
      <c r="CF34" s="202"/>
      <c r="CG34" s="203"/>
      <c r="CH34" s="203"/>
      <c r="CI34" s="203"/>
      <c r="CJ34" s="203"/>
      <c r="CK34" s="204"/>
      <c r="CL34" s="204"/>
      <c r="CM34" s="204"/>
      <c r="CN34" s="204"/>
      <c r="CO34" s="205">
        <f t="shared" si="1"/>
        <v>0</v>
      </c>
      <c r="CP34" s="205"/>
      <c r="CQ34" s="205"/>
      <c r="CR34" s="205"/>
      <c r="CS34" s="167"/>
      <c r="CT34" s="167"/>
      <c r="CU34" s="167"/>
      <c r="CV34" s="167"/>
      <c r="CW34" s="191"/>
      <c r="CX34" s="192"/>
      <c r="CY34" s="192"/>
      <c r="CZ34" s="192"/>
      <c r="DA34" s="192"/>
      <c r="DB34" s="226"/>
      <c r="DC34" s="189"/>
      <c r="DD34" s="189"/>
      <c r="DE34" s="189"/>
      <c r="DF34" s="189"/>
      <c r="DG34" s="189"/>
      <c r="DH34" s="189"/>
      <c r="DI34" s="189"/>
      <c r="DJ34" s="230"/>
      <c r="DK34" s="242"/>
      <c r="DL34" s="243"/>
      <c r="DM34" s="243"/>
      <c r="DN34" s="243"/>
      <c r="DO34" s="243"/>
      <c r="DP34" s="243"/>
      <c r="DQ34" s="243"/>
      <c r="DR34" s="243"/>
      <c r="DS34" s="243"/>
      <c r="DT34" s="244"/>
    </row>
    <row r="35" spans="3:124" ht="17.100000000000001" customHeight="1" thickBot="1">
      <c r="C35" s="102"/>
      <c r="D35" s="103"/>
      <c r="E35" s="103"/>
      <c r="F35" s="359"/>
      <c r="G35" s="83"/>
      <c r="H35" s="84"/>
      <c r="I35" s="84"/>
      <c r="J35" s="109"/>
      <c r="K35" s="299"/>
      <c r="L35" s="142"/>
      <c r="M35" s="142"/>
      <c r="N35" s="143"/>
      <c r="O35" s="209"/>
      <c r="P35" s="210"/>
      <c r="Q35" s="210"/>
      <c r="R35" s="210"/>
      <c r="S35" s="210"/>
      <c r="T35" s="211"/>
      <c r="U35" s="268"/>
      <c r="V35" s="268"/>
      <c r="W35" s="268"/>
      <c r="X35" s="268"/>
      <c r="Y35" s="298"/>
      <c r="Z35" s="298"/>
      <c r="AA35" s="298"/>
      <c r="AB35" s="298"/>
      <c r="AC35" s="232">
        <f t="shared" si="0"/>
        <v>0</v>
      </c>
      <c r="AD35" s="232"/>
      <c r="AE35" s="232"/>
      <c r="AF35" s="232"/>
      <c r="AG35" s="262"/>
      <c r="AH35" s="262"/>
      <c r="AI35" s="262"/>
      <c r="AJ35" s="262"/>
      <c r="AK35" s="191"/>
      <c r="AL35" s="192"/>
      <c r="AM35" s="192"/>
      <c r="AN35" s="192"/>
      <c r="AO35" s="192"/>
      <c r="AP35" s="226"/>
      <c r="AQ35" s="263"/>
      <c r="AR35" s="263"/>
      <c r="AS35" s="263"/>
      <c r="AT35" s="263"/>
      <c r="AU35" s="263"/>
      <c r="AV35" s="263"/>
      <c r="AW35" s="263"/>
      <c r="AX35" s="264"/>
      <c r="AY35" s="251"/>
      <c r="AZ35" s="252"/>
      <c r="BA35" s="252"/>
      <c r="BB35" s="252"/>
      <c r="BC35" s="252"/>
      <c r="BD35" s="252"/>
      <c r="BE35" s="252"/>
      <c r="BF35" s="252"/>
      <c r="BG35" s="252"/>
      <c r="BH35" s="253"/>
      <c r="BO35" s="102"/>
      <c r="BP35" s="103"/>
      <c r="BQ35" s="103"/>
      <c r="BR35" s="359"/>
      <c r="BS35" s="83"/>
      <c r="BT35" s="84"/>
      <c r="BU35" s="84"/>
      <c r="BV35" s="109"/>
      <c r="BW35" s="299"/>
      <c r="BX35" s="142"/>
      <c r="BY35" s="142"/>
      <c r="BZ35" s="143"/>
      <c r="CA35" s="209"/>
      <c r="CB35" s="210"/>
      <c r="CC35" s="210"/>
      <c r="CD35" s="210"/>
      <c r="CE35" s="210"/>
      <c r="CF35" s="211"/>
      <c r="CG35" s="268"/>
      <c r="CH35" s="268"/>
      <c r="CI35" s="268"/>
      <c r="CJ35" s="268"/>
      <c r="CK35" s="298"/>
      <c r="CL35" s="298"/>
      <c r="CM35" s="298"/>
      <c r="CN35" s="298"/>
      <c r="CO35" s="232">
        <f t="shared" si="1"/>
        <v>0</v>
      </c>
      <c r="CP35" s="232"/>
      <c r="CQ35" s="232"/>
      <c r="CR35" s="232"/>
      <c r="CS35" s="262"/>
      <c r="CT35" s="262"/>
      <c r="CU35" s="262"/>
      <c r="CV35" s="262"/>
      <c r="CW35" s="191"/>
      <c r="CX35" s="192"/>
      <c r="CY35" s="192"/>
      <c r="CZ35" s="192"/>
      <c r="DA35" s="192"/>
      <c r="DB35" s="226"/>
      <c r="DC35" s="263"/>
      <c r="DD35" s="263"/>
      <c r="DE35" s="263"/>
      <c r="DF35" s="263"/>
      <c r="DG35" s="263"/>
      <c r="DH35" s="263"/>
      <c r="DI35" s="263"/>
      <c r="DJ35" s="264"/>
      <c r="DK35" s="251"/>
      <c r="DL35" s="252"/>
      <c r="DM35" s="252"/>
      <c r="DN35" s="252"/>
      <c r="DO35" s="252"/>
      <c r="DP35" s="252"/>
      <c r="DQ35" s="252"/>
      <c r="DR35" s="252"/>
      <c r="DS35" s="252"/>
      <c r="DT35" s="253"/>
    </row>
    <row r="36" spans="3:124" ht="17.100000000000001" customHeight="1">
      <c r="C36" s="102"/>
      <c r="D36" s="103"/>
      <c r="E36" s="103"/>
      <c r="F36" s="359"/>
      <c r="G36" s="83"/>
      <c r="H36" s="84"/>
      <c r="I36" s="84"/>
      <c r="J36" s="109"/>
      <c r="K36" s="257"/>
      <c r="L36" s="258"/>
      <c r="M36" s="258"/>
      <c r="N36" s="259"/>
      <c r="O36" s="144"/>
      <c r="P36" s="145"/>
      <c r="Q36" s="145"/>
      <c r="R36" s="145"/>
      <c r="S36" s="145"/>
      <c r="T36" s="146"/>
      <c r="U36" s="362"/>
      <c r="V36" s="363"/>
      <c r="W36" s="363"/>
      <c r="X36" s="364"/>
      <c r="Y36" s="365"/>
      <c r="Z36" s="366"/>
      <c r="AA36" s="366"/>
      <c r="AB36" s="367"/>
      <c r="AC36" s="221">
        <f t="shared" si="0"/>
        <v>0</v>
      </c>
      <c r="AD36" s="221"/>
      <c r="AE36" s="221"/>
      <c r="AF36" s="221"/>
      <c r="AG36" s="222">
        <f>SUM(Y36:AB39)</f>
        <v>0</v>
      </c>
      <c r="AH36" s="222"/>
      <c r="AI36" s="222"/>
      <c r="AJ36" s="222"/>
      <c r="AK36" s="223">
        <f>SUM(AC36:AF39)</f>
        <v>0</v>
      </c>
      <c r="AL36" s="224"/>
      <c r="AM36" s="224"/>
      <c r="AN36" s="224"/>
      <c r="AO36" s="224"/>
      <c r="AP36" s="225"/>
      <c r="AQ36" s="228" t="e">
        <f>ROUND(($AK$45)/$AG$45,0)</f>
        <v>#DIV/0!</v>
      </c>
      <c r="AR36" s="228"/>
      <c r="AS36" s="228"/>
      <c r="AT36" s="228"/>
      <c r="AU36" s="228"/>
      <c r="AV36" s="228"/>
      <c r="AW36" s="228"/>
      <c r="AX36" s="229"/>
      <c r="AY36" s="233"/>
      <c r="AZ36" s="234"/>
      <c r="BA36" s="234"/>
      <c r="BB36" s="234"/>
      <c r="BC36" s="234"/>
      <c r="BD36" s="234"/>
      <c r="BE36" s="234"/>
      <c r="BF36" s="234"/>
      <c r="BG36" s="234"/>
      <c r="BH36" s="235"/>
      <c r="BO36" s="102"/>
      <c r="BP36" s="103"/>
      <c r="BQ36" s="103"/>
      <c r="BR36" s="359"/>
      <c r="BS36" s="83"/>
      <c r="BT36" s="84"/>
      <c r="BU36" s="84"/>
      <c r="BV36" s="109"/>
      <c r="BW36" s="257"/>
      <c r="BX36" s="258"/>
      <c r="BY36" s="258"/>
      <c r="BZ36" s="259"/>
      <c r="CA36" s="144"/>
      <c r="CB36" s="145"/>
      <c r="CC36" s="145"/>
      <c r="CD36" s="145"/>
      <c r="CE36" s="145"/>
      <c r="CF36" s="146"/>
      <c r="CG36" s="219"/>
      <c r="CH36" s="219"/>
      <c r="CI36" s="219"/>
      <c r="CJ36" s="219"/>
      <c r="CK36" s="220"/>
      <c r="CL36" s="220"/>
      <c r="CM36" s="220"/>
      <c r="CN36" s="220"/>
      <c r="CO36" s="221">
        <f t="shared" si="1"/>
        <v>0</v>
      </c>
      <c r="CP36" s="221"/>
      <c r="CQ36" s="221"/>
      <c r="CR36" s="221"/>
      <c r="CS36" s="222">
        <f>SUM(CK36:CN39)</f>
        <v>0</v>
      </c>
      <c r="CT36" s="222"/>
      <c r="CU36" s="222"/>
      <c r="CV36" s="222"/>
      <c r="CW36" s="223">
        <f>SUM(CO36:CR39)</f>
        <v>0</v>
      </c>
      <c r="CX36" s="224"/>
      <c r="CY36" s="224"/>
      <c r="CZ36" s="224"/>
      <c r="DA36" s="224"/>
      <c r="DB36" s="225"/>
      <c r="DC36" s="228" t="e">
        <f>ROUND(($AK$45)/$AG$45,0)</f>
        <v>#DIV/0!</v>
      </c>
      <c r="DD36" s="228"/>
      <c r="DE36" s="228"/>
      <c r="DF36" s="228"/>
      <c r="DG36" s="228"/>
      <c r="DH36" s="228"/>
      <c r="DI36" s="228"/>
      <c r="DJ36" s="229"/>
      <c r="DK36" s="233"/>
      <c r="DL36" s="234"/>
      <c r="DM36" s="234"/>
      <c r="DN36" s="234"/>
      <c r="DO36" s="234"/>
      <c r="DP36" s="234"/>
      <c r="DQ36" s="234"/>
      <c r="DR36" s="234"/>
      <c r="DS36" s="234"/>
      <c r="DT36" s="235"/>
    </row>
    <row r="37" spans="3:124" ht="17.100000000000001" customHeight="1">
      <c r="C37" s="102"/>
      <c r="D37" s="103"/>
      <c r="E37" s="103"/>
      <c r="F37" s="359"/>
      <c r="G37" s="83"/>
      <c r="H37" s="84"/>
      <c r="I37" s="84"/>
      <c r="J37" s="109"/>
      <c r="K37" s="260"/>
      <c r="L37" s="140"/>
      <c r="M37" s="140"/>
      <c r="N37" s="141"/>
      <c r="O37" s="200"/>
      <c r="P37" s="201"/>
      <c r="Q37" s="201"/>
      <c r="R37" s="201"/>
      <c r="S37" s="201"/>
      <c r="T37" s="202"/>
      <c r="U37" s="203"/>
      <c r="V37" s="203"/>
      <c r="W37" s="203"/>
      <c r="X37" s="203"/>
      <c r="Y37" s="204"/>
      <c r="Z37" s="204"/>
      <c r="AA37" s="204"/>
      <c r="AB37" s="204"/>
      <c r="AC37" s="232">
        <f t="shared" si="0"/>
        <v>0</v>
      </c>
      <c r="AD37" s="232"/>
      <c r="AE37" s="232"/>
      <c r="AF37" s="232"/>
      <c r="AG37" s="167"/>
      <c r="AH37" s="167"/>
      <c r="AI37" s="167"/>
      <c r="AJ37" s="167"/>
      <c r="AK37" s="191"/>
      <c r="AL37" s="192"/>
      <c r="AM37" s="192"/>
      <c r="AN37" s="192"/>
      <c r="AO37" s="192"/>
      <c r="AP37" s="226"/>
      <c r="AQ37" s="189"/>
      <c r="AR37" s="189"/>
      <c r="AS37" s="189"/>
      <c r="AT37" s="189"/>
      <c r="AU37" s="189"/>
      <c r="AV37" s="189"/>
      <c r="AW37" s="189"/>
      <c r="AX37" s="230"/>
      <c r="AY37" s="242"/>
      <c r="AZ37" s="243"/>
      <c r="BA37" s="243"/>
      <c r="BB37" s="243"/>
      <c r="BC37" s="243"/>
      <c r="BD37" s="243"/>
      <c r="BE37" s="243"/>
      <c r="BF37" s="243"/>
      <c r="BG37" s="243"/>
      <c r="BH37" s="244"/>
      <c r="BO37" s="102"/>
      <c r="BP37" s="103"/>
      <c r="BQ37" s="103"/>
      <c r="BR37" s="359"/>
      <c r="BS37" s="83"/>
      <c r="BT37" s="84"/>
      <c r="BU37" s="84"/>
      <c r="BV37" s="109"/>
      <c r="BW37" s="260"/>
      <c r="BX37" s="140"/>
      <c r="BY37" s="140"/>
      <c r="BZ37" s="141"/>
      <c r="CA37" s="200"/>
      <c r="CB37" s="201"/>
      <c r="CC37" s="201"/>
      <c r="CD37" s="201"/>
      <c r="CE37" s="201"/>
      <c r="CF37" s="202"/>
      <c r="CG37" s="203"/>
      <c r="CH37" s="203"/>
      <c r="CI37" s="203"/>
      <c r="CJ37" s="203"/>
      <c r="CK37" s="204"/>
      <c r="CL37" s="204"/>
      <c r="CM37" s="204"/>
      <c r="CN37" s="204"/>
      <c r="CO37" s="232">
        <f t="shared" si="1"/>
        <v>0</v>
      </c>
      <c r="CP37" s="232"/>
      <c r="CQ37" s="232"/>
      <c r="CR37" s="232"/>
      <c r="CS37" s="167"/>
      <c r="CT37" s="167"/>
      <c r="CU37" s="167"/>
      <c r="CV37" s="167"/>
      <c r="CW37" s="191"/>
      <c r="CX37" s="192"/>
      <c r="CY37" s="192"/>
      <c r="CZ37" s="192"/>
      <c r="DA37" s="192"/>
      <c r="DB37" s="226"/>
      <c r="DC37" s="189"/>
      <c r="DD37" s="189"/>
      <c r="DE37" s="189"/>
      <c r="DF37" s="189"/>
      <c r="DG37" s="189"/>
      <c r="DH37" s="189"/>
      <c r="DI37" s="189"/>
      <c r="DJ37" s="230"/>
      <c r="DK37" s="242"/>
      <c r="DL37" s="243"/>
      <c r="DM37" s="243"/>
      <c r="DN37" s="243"/>
      <c r="DO37" s="243"/>
      <c r="DP37" s="243"/>
      <c r="DQ37" s="243"/>
      <c r="DR37" s="243"/>
      <c r="DS37" s="243"/>
      <c r="DT37" s="244"/>
    </row>
    <row r="38" spans="3:124" ht="17.100000000000001" customHeight="1">
      <c r="C38" s="102"/>
      <c r="D38" s="103"/>
      <c r="E38" s="103"/>
      <c r="F38" s="359"/>
      <c r="G38" s="83"/>
      <c r="H38" s="84"/>
      <c r="I38" s="84"/>
      <c r="J38" s="109"/>
      <c r="K38" s="260"/>
      <c r="L38" s="140"/>
      <c r="M38" s="140"/>
      <c r="N38" s="141"/>
      <c r="O38" s="200"/>
      <c r="P38" s="201"/>
      <c r="Q38" s="201"/>
      <c r="R38" s="201"/>
      <c r="S38" s="201"/>
      <c r="T38" s="202"/>
      <c r="U38" s="203"/>
      <c r="V38" s="203"/>
      <c r="W38" s="203"/>
      <c r="X38" s="203"/>
      <c r="Y38" s="204"/>
      <c r="Z38" s="204"/>
      <c r="AA38" s="204"/>
      <c r="AB38" s="204"/>
      <c r="AC38" s="232">
        <f t="shared" si="0"/>
        <v>0</v>
      </c>
      <c r="AD38" s="232"/>
      <c r="AE38" s="232"/>
      <c r="AF38" s="232"/>
      <c r="AG38" s="167"/>
      <c r="AH38" s="167"/>
      <c r="AI38" s="167"/>
      <c r="AJ38" s="167"/>
      <c r="AK38" s="191"/>
      <c r="AL38" s="192"/>
      <c r="AM38" s="192"/>
      <c r="AN38" s="192"/>
      <c r="AO38" s="192"/>
      <c r="AP38" s="226"/>
      <c r="AQ38" s="189"/>
      <c r="AR38" s="189"/>
      <c r="AS38" s="189"/>
      <c r="AT38" s="189"/>
      <c r="AU38" s="189"/>
      <c r="AV38" s="189"/>
      <c r="AW38" s="189"/>
      <c r="AX38" s="230"/>
      <c r="AY38" s="242"/>
      <c r="AZ38" s="243"/>
      <c r="BA38" s="243"/>
      <c r="BB38" s="243"/>
      <c r="BC38" s="243"/>
      <c r="BD38" s="243"/>
      <c r="BE38" s="243"/>
      <c r="BF38" s="243"/>
      <c r="BG38" s="243"/>
      <c r="BH38" s="244"/>
      <c r="BO38" s="102"/>
      <c r="BP38" s="103"/>
      <c r="BQ38" s="103"/>
      <c r="BR38" s="359"/>
      <c r="BS38" s="83"/>
      <c r="BT38" s="84"/>
      <c r="BU38" s="84"/>
      <c r="BV38" s="109"/>
      <c r="BW38" s="260"/>
      <c r="BX38" s="140"/>
      <c r="BY38" s="140"/>
      <c r="BZ38" s="141"/>
      <c r="CA38" s="200"/>
      <c r="CB38" s="201"/>
      <c r="CC38" s="201"/>
      <c r="CD38" s="201"/>
      <c r="CE38" s="201"/>
      <c r="CF38" s="202"/>
      <c r="CG38" s="203"/>
      <c r="CH38" s="203"/>
      <c r="CI38" s="203"/>
      <c r="CJ38" s="203"/>
      <c r="CK38" s="204"/>
      <c r="CL38" s="204"/>
      <c r="CM38" s="204"/>
      <c r="CN38" s="204"/>
      <c r="CO38" s="232">
        <f t="shared" si="1"/>
        <v>0</v>
      </c>
      <c r="CP38" s="232"/>
      <c r="CQ38" s="232"/>
      <c r="CR38" s="232"/>
      <c r="CS38" s="167"/>
      <c r="CT38" s="167"/>
      <c r="CU38" s="167"/>
      <c r="CV38" s="167"/>
      <c r="CW38" s="191"/>
      <c r="CX38" s="192"/>
      <c r="CY38" s="192"/>
      <c r="CZ38" s="192"/>
      <c r="DA38" s="192"/>
      <c r="DB38" s="226"/>
      <c r="DC38" s="189"/>
      <c r="DD38" s="189"/>
      <c r="DE38" s="189"/>
      <c r="DF38" s="189"/>
      <c r="DG38" s="189"/>
      <c r="DH38" s="189"/>
      <c r="DI38" s="189"/>
      <c r="DJ38" s="230"/>
      <c r="DK38" s="242"/>
      <c r="DL38" s="243"/>
      <c r="DM38" s="243"/>
      <c r="DN38" s="243"/>
      <c r="DO38" s="243"/>
      <c r="DP38" s="243"/>
      <c r="DQ38" s="243"/>
      <c r="DR38" s="243"/>
      <c r="DS38" s="243"/>
      <c r="DT38" s="244"/>
    </row>
    <row r="39" spans="3:124" ht="17.100000000000001" customHeight="1" thickBot="1">
      <c r="C39" s="102"/>
      <c r="D39" s="103"/>
      <c r="E39" s="103"/>
      <c r="F39" s="359"/>
      <c r="G39" s="83"/>
      <c r="H39" s="84"/>
      <c r="I39" s="84"/>
      <c r="J39" s="109"/>
      <c r="K39" s="299"/>
      <c r="L39" s="142"/>
      <c r="M39" s="142"/>
      <c r="N39" s="143"/>
      <c r="O39" s="209"/>
      <c r="P39" s="210"/>
      <c r="Q39" s="210"/>
      <c r="R39" s="210"/>
      <c r="S39" s="210"/>
      <c r="T39" s="211"/>
      <c r="U39" s="212"/>
      <c r="V39" s="212"/>
      <c r="W39" s="212"/>
      <c r="X39" s="212"/>
      <c r="Y39" s="135"/>
      <c r="Z39" s="135"/>
      <c r="AA39" s="135"/>
      <c r="AB39" s="135"/>
      <c r="AC39" s="136">
        <f t="shared" si="0"/>
        <v>0</v>
      </c>
      <c r="AD39" s="136"/>
      <c r="AE39" s="136"/>
      <c r="AF39" s="136"/>
      <c r="AG39" s="168"/>
      <c r="AH39" s="168"/>
      <c r="AI39" s="168"/>
      <c r="AJ39" s="168"/>
      <c r="AK39" s="194"/>
      <c r="AL39" s="195"/>
      <c r="AM39" s="195"/>
      <c r="AN39" s="195"/>
      <c r="AO39" s="195"/>
      <c r="AP39" s="227"/>
      <c r="AQ39" s="190"/>
      <c r="AR39" s="190"/>
      <c r="AS39" s="190"/>
      <c r="AT39" s="190"/>
      <c r="AU39" s="190"/>
      <c r="AV39" s="190"/>
      <c r="AW39" s="190"/>
      <c r="AX39" s="231"/>
      <c r="AY39" s="251"/>
      <c r="AZ39" s="252"/>
      <c r="BA39" s="252"/>
      <c r="BB39" s="252"/>
      <c r="BC39" s="252"/>
      <c r="BD39" s="252"/>
      <c r="BE39" s="252"/>
      <c r="BF39" s="252"/>
      <c r="BG39" s="252"/>
      <c r="BH39" s="253"/>
      <c r="BO39" s="102"/>
      <c r="BP39" s="103"/>
      <c r="BQ39" s="103"/>
      <c r="BR39" s="359"/>
      <c r="BS39" s="83"/>
      <c r="BT39" s="84"/>
      <c r="BU39" s="84"/>
      <c r="BV39" s="109"/>
      <c r="BW39" s="299"/>
      <c r="BX39" s="142"/>
      <c r="BY39" s="142"/>
      <c r="BZ39" s="143"/>
      <c r="CA39" s="209"/>
      <c r="CB39" s="210"/>
      <c r="CC39" s="210"/>
      <c r="CD39" s="210"/>
      <c r="CE39" s="210"/>
      <c r="CF39" s="211"/>
      <c r="CG39" s="212"/>
      <c r="CH39" s="212"/>
      <c r="CI39" s="212"/>
      <c r="CJ39" s="212"/>
      <c r="CK39" s="135"/>
      <c r="CL39" s="135"/>
      <c r="CM39" s="135"/>
      <c r="CN39" s="135"/>
      <c r="CO39" s="136">
        <f t="shared" si="1"/>
        <v>0</v>
      </c>
      <c r="CP39" s="136"/>
      <c r="CQ39" s="136"/>
      <c r="CR39" s="136"/>
      <c r="CS39" s="168"/>
      <c r="CT39" s="168"/>
      <c r="CU39" s="168"/>
      <c r="CV39" s="168"/>
      <c r="CW39" s="194"/>
      <c r="CX39" s="195"/>
      <c r="CY39" s="195"/>
      <c r="CZ39" s="195"/>
      <c r="DA39" s="195"/>
      <c r="DB39" s="227"/>
      <c r="DC39" s="190"/>
      <c r="DD39" s="190"/>
      <c r="DE39" s="190"/>
      <c r="DF39" s="190"/>
      <c r="DG39" s="190"/>
      <c r="DH39" s="190"/>
      <c r="DI39" s="190"/>
      <c r="DJ39" s="231"/>
      <c r="DK39" s="251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3:124" ht="17.100000000000001" customHeight="1" thickBot="1">
      <c r="C40" s="102"/>
      <c r="D40" s="103"/>
      <c r="E40" s="103"/>
      <c r="F40" s="359"/>
      <c r="G40" s="93"/>
      <c r="H40" s="94"/>
      <c r="I40" s="94"/>
      <c r="J40" s="110"/>
      <c r="K40" s="111" t="s">
        <v>60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4">
        <f>SUM(AG32:AJ39)</f>
        <v>200</v>
      </c>
      <c r="AH40" s="115"/>
      <c r="AI40" s="115"/>
      <c r="AJ40" s="116"/>
      <c r="AK40" s="117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9"/>
      <c r="BO40" s="102"/>
      <c r="BP40" s="103"/>
      <c r="BQ40" s="103"/>
      <c r="BR40" s="359"/>
      <c r="BS40" s="93"/>
      <c r="BT40" s="94"/>
      <c r="BU40" s="94"/>
      <c r="BV40" s="110"/>
      <c r="BW40" s="111" t="s">
        <v>60</v>
      </c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3"/>
      <c r="CS40" s="114">
        <f>SUM(CS32:CV39)</f>
        <v>100</v>
      </c>
      <c r="CT40" s="115"/>
      <c r="CU40" s="115"/>
      <c r="CV40" s="116"/>
      <c r="CW40" s="117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9"/>
    </row>
    <row r="41" spans="3:124">
      <c r="C41" s="102"/>
      <c r="D41" s="103"/>
      <c r="E41" s="103"/>
      <c r="F41" s="359"/>
      <c r="G41" s="361" t="s">
        <v>116</v>
      </c>
      <c r="H41" s="107"/>
      <c r="I41" s="107"/>
      <c r="J41" s="108"/>
      <c r="K41" s="257" t="s">
        <v>68</v>
      </c>
      <c r="L41" s="258"/>
      <c r="M41" s="258"/>
      <c r="N41" s="259"/>
      <c r="O41" s="144">
        <v>44774</v>
      </c>
      <c r="P41" s="145"/>
      <c r="Q41" s="145"/>
      <c r="R41" s="145"/>
      <c r="S41" s="145"/>
      <c r="T41" s="146"/>
      <c r="U41" s="219">
        <v>1500</v>
      </c>
      <c r="V41" s="219"/>
      <c r="W41" s="219"/>
      <c r="X41" s="219"/>
      <c r="Y41" s="220">
        <v>200</v>
      </c>
      <c r="Z41" s="220"/>
      <c r="AA41" s="220"/>
      <c r="AB41" s="220"/>
      <c r="AC41" s="261">
        <f>U41*Y41</f>
        <v>300000</v>
      </c>
      <c r="AD41" s="261"/>
      <c r="AE41" s="261"/>
      <c r="AF41" s="261"/>
      <c r="AG41" s="222">
        <f>SUM(Y41:AB44)</f>
        <v>2000</v>
      </c>
      <c r="AH41" s="222"/>
      <c r="AI41" s="222"/>
      <c r="AJ41" s="222"/>
      <c r="AK41" s="223">
        <f>SUM(AC41:AF44)</f>
        <v>2340000</v>
      </c>
      <c r="AL41" s="224"/>
      <c r="AM41" s="224"/>
      <c r="AN41" s="224"/>
      <c r="AO41" s="224"/>
      <c r="AP41" s="225"/>
      <c r="AQ41" s="228">
        <f>ROUND(($AK$41)/$AG$41,0)</f>
        <v>1170</v>
      </c>
      <c r="AR41" s="228"/>
      <c r="AS41" s="228"/>
      <c r="AT41" s="228"/>
      <c r="AU41" s="228"/>
      <c r="AV41" s="228"/>
      <c r="AW41" s="228"/>
      <c r="AX41" s="229"/>
      <c r="AY41" s="233">
        <v>1600</v>
      </c>
      <c r="AZ41" s="234"/>
      <c r="BA41" s="234"/>
      <c r="BB41" s="234"/>
      <c r="BC41" s="234"/>
      <c r="BD41" s="234"/>
      <c r="BE41" s="234"/>
      <c r="BF41" s="234"/>
      <c r="BG41" s="234"/>
      <c r="BH41" s="235"/>
      <c r="BO41" s="102"/>
      <c r="BP41" s="103"/>
      <c r="BQ41" s="103"/>
      <c r="BR41" s="359"/>
      <c r="BS41" s="361" t="s">
        <v>116</v>
      </c>
      <c r="BT41" s="107"/>
      <c r="BU41" s="107"/>
      <c r="BV41" s="108"/>
      <c r="BW41" s="257" t="s">
        <v>68</v>
      </c>
      <c r="BX41" s="258"/>
      <c r="BY41" s="258"/>
      <c r="BZ41" s="259"/>
      <c r="CA41" s="144">
        <v>44774</v>
      </c>
      <c r="CB41" s="145"/>
      <c r="CC41" s="145"/>
      <c r="CD41" s="145"/>
      <c r="CE41" s="145"/>
      <c r="CF41" s="146"/>
      <c r="CG41" s="219">
        <v>1500</v>
      </c>
      <c r="CH41" s="219"/>
      <c r="CI41" s="219"/>
      <c r="CJ41" s="219"/>
      <c r="CK41" s="220">
        <v>100</v>
      </c>
      <c r="CL41" s="220"/>
      <c r="CM41" s="220"/>
      <c r="CN41" s="220"/>
      <c r="CO41" s="261">
        <f>CG41*CK41</f>
        <v>150000</v>
      </c>
      <c r="CP41" s="261"/>
      <c r="CQ41" s="261"/>
      <c r="CR41" s="261"/>
      <c r="CS41" s="222">
        <f>SUM(CK41:CN44)</f>
        <v>500</v>
      </c>
      <c r="CT41" s="222"/>
      <c r="CU41" s="222"/>
      <c r="CV41" s="222"/>
      <c r="CW41" s="223">
        <f>SUM(CO41:CR44)</f>
        <v>595000</v>
      </c>
      <c r="CX41" s="224"/>
      <c r="CY41" s="224"/>
      <c r="CZ41" s="224"/>
      <c r="DA41" s="224"/>
      <c r="DB41" s="225"/>
      <c r="DC41" s="228">
        <f>ROUND(($AK$41)/$AG$41,0)</f>
        <v>1170</v>
      </c>
      <c r="DD41" s="228"/>
      <c r="DE41" s="228"/>
      <c r="DF41" s="228"/>
      <c r="DG41" s="228"/>
      <c r="DH41" s="228"/>
      <c r="DI41" s="228"/>
      <c r="DJ41" s="229"/>
      <c r="DK41" s="233">
        <v>1600</v>
      </c>
      <c r="DL41" s="234"/>
      <c r="DM41" s="234"/>
      <c r="DN41" s="234"/>
      <c r="DO41" s="234"/>
      <c r="DP41" s="234"/>
      <c r="DQ41" s="234"/>
      <c r="DR41" s="234"/>
      <c r="DS41" s="234"/>
      <c r="DT41" s="235"/>
    </row>
    <row r="42" spans="3:124">
      <c r="C42" s="102"/>
      <c r="D42" s="103"/>
      <c r="E42" s="103"/>
      <c r="F42" s="359"/>
      <c r="G42" s="83"/>
      <c r="H42" s="84"/>
      <c r="I42" s="84"/>
      <c r="J42" s="109"/>
      <c r="K42" s="260"/>
      <c r="L42" s="140"/>
      <c r="M42" s="140"/>
      <c r="N42" s="141"/>
      <c r="O42" s="200">
        <v>44778</v>
      </c>
      <c r="P42" s="201"/>
      <c r="Q42" s="201"/>
      <c r="R42" s="201"/>
      <c r="S42" s="201"/>
      <c r="T42" s="202"/>
      <c r="U42" s="203">
        <v>1300</v>
      </c>
      <c r="V42" s="203"/>
      <c r="W42" s="203"/>
      <c r="X42" s="203"/>
      <c r="Y42" s="204">
        <v>800</v>
      </c>
      <c r="Z42" s="204"/>
      <c r="AA42" s="204"/>
      <c r="AB42" s="204"/>
      <c r="AC42" s="205">
        <f t="shared" ref="AC42:AC66" si="2">U42*Y42</f>
        <v>1040000</v>
      </c>
      <c r="AD42" s="205"/>
      <c r="AE42" s="205"/>
      <c r="AF42" s="205"/>
      <c r="AG42" s="167"/>
      <c r="AH42" s="167"/>
      <c r="AI42" s="167"/>
      <c r="AJ42" s="167"/>
      <c r="AK42" s="191"/>
      <c r="AL42" s="192"/>
      <c r="AM42" s="192"/>
      <c r="AN42" s="192"/>
      <c r="AO42" s="192"/>
      <c r="AP42" s="226"/>
      <c r="AQ42" s="189"/>
      <c r="AR42" s="189"/>
      <c r="AS42" s="189"/>
      <c r="AT42" s="189"/>
      <c r="AU42" s="189"/>
      <c r="AV42" s="189"/>
      <c r="AW42" s="189"/>
      <c r="AX42" s="230"/>
      <c r="AY42" s="242"/>
      <c r="AZ42" s="243"/>
      <c r="BA42" s="243"/>
      <c r="BB42" s="243"/>
      <c r="BC42" s="243"/>
      <c r="BD42" s="243"/>
      <c r="BE42" s="243"/>
      <c r="BF42" s="243"/>
      <c r="BG42" s="243"/>
      <c r="BH42" s="244"/>
      <c r="BO42" s="102"/>
      <c r="BP42" s="103"/>
      <c r="BQ42" s="103"/>
      <c r="BR42" s="359"/>
      <c r="BS42" s="83"/>
      <c r="BT42" s="84"/>
      <c r="BU42" s="84"/>
      <c r="BV42" s="109"/>
      <c r="BW42" s="260"/>
      <c r="BX42" s="140"/>
      <c r="BY42" s="140"/>
      <c r="BZ42" s="141"/>
      <c r="CA42" s="200">
        <v>44778</v>
      </c>
      <c r="CB42" s="201"/>
      <c r="CC42" s="201"/>
      <c r="CD42" s="201"/>
      <c r="CE42" s="201"/>
      <c r="CF42" s="202"/>
      <c r="CG42" s="203">
        <v>1300</v>
      </c>
      <c r="CH42" s="203"/>
      <c r="CI42" s="203"/>
      <c r="CJ42" s="203"/>
      <c r="CK42" s="204">
        <v>150</v>
      </c>
      <c r="CL42" s="204"/>
      <c r="CM42" s="204"/>
      <c r="CN42" s="204"/>
      <c r="CO42" s="205">
        <f t="shared" ref="CO42:CO48" si="3">CG42*CK42</f>
        <v>195000</v>
      </c>
      <c r="CP42" s="205"/>
      <c r="CQ42" s="205"/>
      <c r="CR42" s="205"/>
      <c r="CS42" s="167"/>
      <c r="CT42" s="167"/>
      <c r="CU42" s="167"/>
      <c r="CV42" s="167"/>
      <c r="CW42" s="191"/>
      <c r="CX42" s="192"/>
      <c r="CY42" s="192"/>
      <c r="CZ42" s="192"/>
      <c r="DA42" s="192"/>
      <c r="DB42" s="226"/>
      <c r="DC42" s="189"/>
      <c r="DD42" s="189"/>
      <c r="DE42" s="189"/>
      <c r="DF42" s="189"/>
      <c r="DG42" s="189"/>
      <c r="DH42" s="189"/>
      <c r="DI42" s="189"/>
      <c r="DJ42" s="230"/>
      <c r="DK42" s="242"/>
      <c r="DL42" s="243"/>
      <c r="DM42" s="243"/>
      <c r="DN42" s="243"/>
      <c r="DO42" s="243"/>
      <c r="DP42" s="243"/>
      <c r="DQ42" s="243"/>
      <c r="DR42" s="243"/>
      <c r="DS42" s="243"/>
      <c r="DT42" s="244"/>
    </row>
    <row r="43" spans="3:124">
      <c r="C43" s="102"/>
      <c r="D43" s="103"/>
      <c r="E43" s="103"/>
      <c r="F43" s="359"/>
      <c r="G43" s="83"/>
      <c r="H43" s="84"/>
      <c r="I43" s="84"/>
      <c r="J43" s="109"/>
      <c r="K43" s="260"/>
      <c r="L43" s="140"/>
      <c r="M43" s="140"/>
      <c r="N43" s="141"/>
      <c r="O43" s="200">
        <v>44793</v>
      </c>
      <c r="P43" s="201"/>
      <c r="Q43" s="201"/>
      <c r="R43" s="201"/>
      <c r="S43" s="201"/>
      <c r="T43" s="202"/>
      <c r="U43" s="203">
        <v>1000</v>
      </c>
      <c r="V43" s="203"/>
      <c r="W43" s="203"/>
      <c r="X43" s="203"/>
      <c r="Y43" s="204">
        <v>1000</v>
      </c>
      <c r="Z43" s="204"/>
      <c r="AA43" s="204"/>
      <c r="AB43" s="204"/>
      <c r="AC43" s="205">
        <f t="shared" si="2"/>
        <v>1000000</v>
      </c>
      <c r="AD43" s="205"/>
      <c r="AE43" s="205"/>
      <c r="AF43" s="205"/>
      <c r="AG43" s="167"/>
      <c r="AH43" s="167"/>
      <c r="AI43" s="167"/>
      <c r="AJ43" s="167"/>
      <c r="AK43" s="191"/>
      <c r="AL43" s="192"/>
      <c r="AM43" s="192"/>
      <c r="AN43" s="192"/>
      <c r="AO43" s="192"/>
      <c r="AP43" s="226"/>
      <c r="AQ43" s="189"/>
      <c r="AR43" s="189"/>
      <c r="AS43" s="189"/>
      <c r="AT43" s="189"/>
      <c r="AU43" s="189"/>
      <c r="AV43" s="189"/>
      <c r="AW43" s="189"/>
      <c r="AX43" s="230"/>
      <c r="AY43" s="242"/>
      <c r="AZ43" s="243"/>
      <c r="BA43" s="243"/>
      <c r="BB43" s="243"/>
      <c r="BC43" s="243"/>
      <c r="BD43" s="243"/>
      <c r="BE43" s="243"/>
      <c r="BF43" s="243"/>
      <c r="BG43" s="243"/>
      <c r="BH43" s="244"/>
      <c r="BO43" s="102"/>
      <c r="BP43" s="103"/>
      <c r="BQ43" s="103"/>
      <c r="BR43" s="359"/>
      <c r="BS43" s="83"/>
      <c r="BT43" s="84"/>
      <c r="BU43" s="84"/>
      <c r="BV43" s="109"/>
      <c r="BW43" s="260"/>
      <c r="BX43" s="140"/>
      <c r="BY43" s="140"/>
      <c r="BZ43" s="141"/>
      <c r="CA43" s="200">
        <v>44793</v>
      </c>
      <c r="CB43" s="201"/>
      <c r="CC43" s="201"/>
      <c r="CD43" s="201"/>
      <c r="CE43" s="201"/>
      <c r="CF43" s="202"/>
      <c r="CG43" s="203">
        <v>1000</v>
      </c>
      <c r="CH43" s="203"/>
      <c r="CI43" s="203"/>
      <c r="CJ43" s="203"/>
      <c r="CK43" s="204">
        <v>250</v>
      </c>
      <c r="CL43" s="204"/>
      <c r="CM43" s="204"/>
      <c r="CN43" s="204"/>
      <c r="CO43" s="205">
        <f t="shared" si="3"/>
        <v>250000</v>
      </c>
      <c r="CP43" s="205"/>
      <c r="CQ43" s="205"/>
      <c r="CR43" s="205"/>
      <c r="CS43" s="167"/>
      <c r="CT43" s="167"/>
      <c r="CU43" s="167"/>
      <c r="CV43" s="167"/>
      <c r="CW43" s="191"/>
      <c r="CX43" s="192"/>
      <c r="CY43" s="192"/>
      <c r="CZ43" s="192"/>
      <c r="DA43" s="192"/>
      <c r="DB43" s="226"/>
      <c r="DC43" s="189"/>
      <c r="DD43" s="189"/>
      <c r="DE43" s="189"/>
      <c r="DF43" s="189"/>
      <c r="DG43" s="189"/>
      <c r="DH43" s="189"/>
      <c r="DI43" s="189"/>
      <c r="DJ43" s="230"/>
      <c r="DK43" s="242"/>
      <c r="DL43" s="243"/>
      <c r="DM43" s="243"/>
      <c r="DN43" s="243"/>
      <c r="DO43" s="243"/>
      <c r="DP43" s="243"/>
      <c r="DQ43" s="243"/>
      <c r="DR43" s="243"/>
      <c r="DS43" s="243"/>
      <c r="DT43" s="244"/>
    </row>
    <row r="44" spans="3:124" ht="19.5" thickBot="1">
      <c r="C44" s="102"/>
      <c r="D44" s="103"/>
      <c r="E44" s="103"/>
      <c r="F44" s="359"/>
      <c r="G44" s="83"/>
      <c r="H44" s="84"/>
      <c r="I44" s="84"/>
      <c r="J44" s="109"/>
      <c r="K44" s="299"/>
      <c r="L44" s="142"/>
      <c r="M44" s="142"/>
      <c r="N44" s="143"/>
      <c r="O44" s="209"/>
      <c r="P44" s="210"/>
      <c r="Q44" s="210"/>
      <c r="R44" s="210"/>
      <c r="S44" s="210"/>
      <c r="T44" s="211"/>
      <c r="U44" s="268"/>
      <c r="V44" s="268"/>
      <c r="W44" s="268"/>
      <c r="X44" s="268"/>
      <c r="Y44" s="298"/>
      <c r="Z44" s="298"/>
      <c r="AA44" s="298"/>
      <c r="AB44" s="298"/>
      <c r="AC44" s="232">
        <f t="shared" si="2"/>
        <v>0</v>
      </c>
      <c r="AD44" s="232"/>
      <c r="AE44" s="232"/>
      <c r="AF44" s="232"/>
      <c r="AG44" s="262"/>
      <c r="AH44" s="262"/>
      <c r="AI44" s="262"/>
      <c r="AJ44" s="262"/>
      <c r="AK44" s="191"/>
      <c r="AL44" s="192"/>
      <c r="AM44" s="192"/>
      <c r="AN44" s="192"/>
      <c r="AO44" s="192"/>
      <c r="AP44" s="226"/>
      <c r="AQ44" s="263"/>
      <c r="AR44" s="263"/>
      <c r="AS44" s="263"/>
      <c r="AT44" s="263"/>
      <c r="AU44" s="263"/>
      <c r="AV44" s="263"/>
      <c r="AW44" s="263"/>
      <c r="AX44" s="264"/>
      <c r="AY44" s="251"/>
      <c r="AZ44" s="252"/>
      <c r="BA44" s="252"/>
      <c r="BB44" s="252"/>
      <c r="BC44" s="252"/>
      <c r="BD44" s="252"/>
      <c r="BE44" s="252"/>
      <c r="BF44" s="252"/>
      <c r="BG44" s="252"/>
      <c r="BH44" s="253"/>
      <c r="BO44" s="102"/>
      <c r="BP44" s="103"/>
      <c r="BQ44" s="103"/>
      <c r="BR44" s="359"/>
      <c r="BS44" s="83"/>
      <c r="BT44" s="84"/>
      <c r="BU44" s="84"/>
      <c r="BV44" s="109"/>
      <c r="BW44" s="299"/>
      <c r="BX44" s="142"/>
      <c r="BY44" s="142"/>
      <c r="BZ44" s="143"/>
      <c r="CA44" s="209"/>
      <c r="CB44" s="210"/>
      <c r="CC44" s="210"/>
      <c r="CD44" s="210"/>
      <c r="CE44" s="210"/>
      <c r="CF44" s="211"/>
      <c r="CG44" s="268"/>
      <c r="CH44" s="268"/>
      <c r="CI44" s="268"/>
      <c r="CJ44" s="268"/>
      <c r="CK44" s="298"/>
      <c r="CL44" s="298"/>
      <c r="CM44" s="298"/>
      <c r="CN44" s="298"/>
      <c r="CO44" s="232">
        <f t="shared" si="3"/>
        <v>0</v>
      </c>
      <c r="CP44" s="232"/>
      <c r="CQ44" s="232"/>
      <c r="CR44" s="232"/>
      <c r="CS44" s="262"/>
      <c r="CT44" s="262"/>
      <c r="CU44" s="262"/>
      <c r="CV44" s="262"/>
      <c r="CW44" s="191"/>
      <c r="CX44" s="192"/>
      <c r="CY44" s="192"/>
      <c r="CZ44" s="192"/>
      <c r="DA44" s="192"/>
      <c r="DB44" s="226"/>
      <c r="DC44" s="263"/>
      <c r="DD44" s="263"/>
      <c r="DE44" s="263"/>
      <c r="DF44" s="263"/>
      <c r="DG44" s="263"/>
      <c r="DH44" s="263"/>
      <c r="DI44" s="263"/>
      <c r="DJ44" s="264"/>
      <c r="DK44" s="251"/>
      <c r="DL44" s="252"/>
      <c r="DM44" s="252"/>
      <c r="DN44" s="252"/>
      <c r="DO44" s="252"/>
      <c r="DP44" s="252"/>
      <c r="DQ44" s="252"/>
      <c r="DR44" s="252"/>
      <c r="DS44" s="252"/>
      <c r="DT44" s="253"/>
    </row>
    <row r="45" spans="3:124">
      <c r="C45" s="102"/>
      <c r="D45" s="103"/>
      <c r="E45" s="103"/>
      <c r="F45" s="359"/>
      <c r="G45" s="83"/>
      <c r="H45" s="84"/>
      <c r="I45" s="84"/>
      <c r="J45" s="109"/>
      <c r="K45" s="257"/>
      <c r="L45" s="258"/>
      <c r="M45" s="258"/>
      <c r="N45" s="259"/>
      <c r="O45" s="144"/>
      <c r="P45" s="145"/>
      <c r="Q45" s="145"/>
      <c r="R45" s="145"/>
      <c r="S45" s="145"/>
      <c r="T45" s="146"/>
      <c r="U45" s="219"/>
      <c r="V45" s="219"/>
      <c r="W45" s="219"/>
      <c r="X45" s="219"/>
      <c r="Y45" s="220"/>
      <c r="Z45" s="220"/>
      <c r="AA45" s="220"/>
      <c r="AB45" s="220"/>
      <c r="AC45" s="221">
        <f t="shared" si="2"/>
        <v>0</v>
      </c>
      <c r="AD45" s="221"/>
      <c r="AE45" s="221"/>
      <c r="AF45" s="221"/>
      <c r="AG45" s="222">
        <f>SUM(Y45:AB48)</f>
        <v>0</v>
      </c>
      <c r="AH45" s="222"/>
      <c r="AI45" s="222"/>
      <c r="AJ45" s="222"/>
      <c r="AK45" s="223">
        <f>SUM(AC45:AF48)</f>
        <v>0</v>
      </c>
      <c r="AL45" s="224"/>
      <c r="AM45" s="224"/>
      <c r="AN45" s="224"/>
      <c r="AO45" s="224"/>
      <c r="AP45" s="225"/>
      <c r="AQ45" s="228" t="e">
        <f>ROUND(($AK$45)/$AG$45,0)</f>
        <v>#DIV/0!</v>
      </c>
      <c r="AR45" s="228"/>
      <c r="AS45" s="228"/>
      <c r="AT45" s="228"/>
      <c r="AU45" s="228"/>
      <c r="AV45" s="228"/>
      <c r="AW45" s="228"/>
      <c r="AX45" s="229"/>
      <c r="AY45" s="233"/>
      <c r="AZ45" s="234"/>
      <c r="BA45" s="234"/>
      <c r="BB45" s="234"/>
      <c r="BC45" s="234"/>
      <c r="BD45" s="234"/>
      <c r="BE45" s="234"/>
      <c r="BF45" s="234"/>
      <c r="BG45" s="234"/>
      <c r="BH45" s="235"/>
      <c r="BO45" s="102"/>
      <c r="BP45" s="103"/>
      <c r="BQ45" s="103"/>
      <c r="BR45" s="359"/>
      <c r="BS45" s="83"/>
      <c r="BT45" s="84"/>
      <c r="BU45" s="84"/>
      <c r="BV45" s="109"/>
      <c r="BW45" s="257"/>
      <c r="BX45" s="258"/>
      <c r="BY45" s="258"/>
      <c r="BZ45" s="259"/>
      <c r="CA45" s="144"/>
      <c r="CB45" s="145"/>
      <c r="CC45" s="145"/>
      <c r="CD45" s="145"/>
      <c r="CE45" s="145"/>
      <c r="CF45" s="146"/>
      <c r="CG45" s="219"/>
      <c r="CH45" s="219"/>
      <c r="CI45" s="219"/>
      <c r="CJ45" s="219"/>
      <c r="CK45" s="220"/>
      <c r="CL45" s="220"/>
      <c r="CM45" s="220"/>
      <c r="CN45" s="220"/>
      <c r="CO45" s="221">
        <f t="shared" si="3"/>
        <v>0</v>
      </c>
      <c r="CP45" s="221"/>
      <c r="CQ45" s="221"/>
      <c r="CR45" s="221"/>
      <c r="CS45" s="222">
        <f>SUM(CK45:CN48)</f>
        <v>0</v>
      </c>
      <c r="CT45" s="222"/>
      <c r="CU45" s="222"/>
      <c r="CV45" s="222"/>
      <c r="CW45" s="223">
        <f>SUM(CO45:CR48)</f>
        <v>0</v>
      </c>
      <c r="CX45" s="224"/>
      <c r="CY45" s="224"/>
      <c r="CZ45" s="224"/>
      <c r="DA45" s="224"/>
      <c r="DB45" s="225"/>
      <c r="DC45" s="228" t="e">
        <f>ROUND(($AK$45)/$AG$45,0)</f>
        <v>#DIV/0!</v>
      </c>
      <c r="DD45" s="228"/>
      <c r="DE45" s="228"/>
      <c r="DF45" s="228"/>
      <c r="DG45" s="228"/>
      <c r="DH45" s="228"/>
      <c r="DI45" s="228"/>
      <c r="DJ45" s="229"/>
      <c r="DK45" s="233"/>
      <c r="DL45" s="234"/>
      <c r="DM45" s="234"/>
      <c r="DN45" s="234"/>
      <c r="DO45" s="234"/>
      <c r="DP45" s="234"/>
      <c r="DQ45" s="234"/>
      <c r="DR45" s="234"/>
      <c r="DS45" s="234"/>
      <c r="DT45" s="235"/>
    </row>
    <row r="46" spans="3:124">
      <c r="C46" s="102"/>
      <c r="D46" s="103"/>
      <c r="E46" s="103"/>
      <c r="F46" s="359"/>
      <c r="G46" s="83"/>
      <c r="H46" s="84"/>
      <c r="I46" s="84"/>
      <c r="J46" s="109"/>
      <c r="K46" s="260"/>
      <c r="L46" s="140"/>
      <c r="M46" s="140"/>
      <c r="N46" s="141"/>
      <c r="O46" s="200"/>
      <c r="P46" s="201"/>
      <c r="Q46" s="201"/>
      <c r="R46" s="201"/>
      <c r="S46" s="201"/>
      <c r="T46" s="202"/>
      <c r="U46" s="203"/>
      <c r="V46" s="203"/>
      <c r="W46" s="203"/>
      <c r="X46" s="203"/>
      <c r="Y46" s="204"/>
      <c r="Z46" s="204"/>
      <c r="AA46" s="204"/>
      <c r="AB46" s="204"/>
      <c r="AC46" s="232">
        <f t="shared" si="2"/>
        <v>0</v>
      </c>
      <c r="AD46" s="232"/>
      <c r="AE46" s="232"/>
      <c r="AF46" s="232"/>
      <c r="AG46" s="167"/>
      <c r="AH46" s="167"/>
      <c r="AI46" s="167"/>
      <c r="AJ46" s="167"/>
      <c r="AK46" s="191"/>
      <c r="AL46" s="192"/>
      <c r="AM46" s="192"/>
      <c r="AN46" s="192"/>
      <c r="AO46" s="192"/>
      <c r="AP46" s="226"/>
      <c r="AQ46" s="189"/>
      <c r="AR46" s="189"/>
      <c r="AS46" s="189"/>
      <c r="AT46" s="189"/>
      <c r="AU46" s="189"/>
      <c r="AV46" s="189"/>
      <c r="AW46" s="189"/>
      <c r="AX46" s="230"/>
      <c r="AY46" s="242"/>
      <c r="AZ46" s="243"/>
      <c r="BA46" s="243"/>
      <c r="BB46" s="243"/>
      <c r="BC46" s="243"/>
      <c r="BD46" s="243"/>
      <c r="BE46" s="243"/>
      <c r="BF46" s="243"/>
      <c r="BG46" s="243"/>
      <c r="BH46" s="244"/>
      <c r="BO46" s="102"/>
      <c r="BP46" s="103"/>
      <c r="BQ46" s="103"/>
      <c r="BR46" s="359"/>
      <c r="BS46" s="83"/>
      <c r="BT46" s="84"/>
      <c r="BU46" s="84"/>
      <c r="BV46" s="109"/>
      <c r="BW46" s="260"/>
      <c r="BX46" s="140"/>
      <c r="BY46" s="140"/>
      <c r="BZ46" s="141"/>
      <c r="CA46" s="200"/>
      <c r="CB46" s="201"/>
      <c r="CC46" s="201"/>
      <c r="CD46" s="201"/>
      <c r="CE46" s="201"/>
      <c r="CF46" s="202"/>
      <c r="CG46" s="203"/>
      <c r="CH46" s="203"/>
      <c r="CI46" s="203"/>
      <c r="CJ46" s="203"/>
      <c r="CK46" s="204"/>
      <c r="CL46" s="204"/>
      <c r="CM46" s="204"/>
      <c r="CN46" s="204"/>
      <c r="CO46" s="232">
        <f t="shared" si="3"/>
        <v>0</v>
      </c>
      <c r="CP46" s="232"/>
      <c r="CQ46" s="232"/>
      <c r="CR46" s="232"/>
      <c r="CS46" s="167"/>
      <c r="CT46" s="167"/>
      <c r="CU46" s="167"/>
      <c r="CV46" s="167"/>
      <c r="CW46" s="191"/>
      <c r="CX46" s="192"/>
      <c r="CY46" s="192"/>
      <c r="CZ46" s="192"/>
      <c r="DA46" s="192"/>
      <c r="DB46" s="226"/>
      <c r="DC46" s="189"/>
      <c r="DD46" s="189"/>
      <c r="DE46" s="189"/>
      <c r="DF46" s="189"/>
      <c r="DG46" s="189"/>
      <c r="DH46" s="189"/>
      <c r="DI46" s="189"/>
      <c r="DJ46" s="230"/>
      <c r="DK46" s="242"/>
      <c r="DL46" s="243"/>
      <c r="DM46" s="243"/>
      <c r="DN46" s="243"/>
      <c r="DO46" s="243"/>
      <c r="DP46" s="243"/>
      <c r="DQ46" s="243"/>
      <c r="DR46" s="243"/>
      <c r="DS46" s="243"/>
      <c r="DT46" s="244"/>
    </row>
    <row r="47" spans="3:124">
      <c r="C47" s="102"/>
      <c r="D47" s="103"/>
      <c r="E47" s="103"/>
      <c r="F47" s="359"/>
      <c r="G47" s="83"/>
      <c r="H47" s="84"/>
      <c r="I47" s="84"/>
      <c r="J47" s="109"/>
      <c r="K47" s="260"/>
      <c r="L47" s="140"/>
      <c r="M47" s="140"/>
      <c r="N47" s="141"/>
      <c r="O47" s="200"/>
      <c r="P47" s="201"/>
      <c r="Q47" s="201"/>
      <c r="R47" s="201"/>
      <c r="S47" s="201"/>
      <c r="T47" s="202"/>
      <c r="U47" s="203"/>
      <c r="V47" s="203"/>
      <c r="W47" s="203"/>
      <c r="X47" s="203"/>
      <c r="Y47" s="204"/>
      <c r="Z47" s="204"/>
      <c r="AA47" s="204"/>
      <c r="AB47" s="204"/>
      <c r="AC47" s="232">
        <f t="shared" si="2"/>
        <v>0</v>
      </c>
      <c r="AD47" s="232"/>
      <c r="AE47" s="232"/>
      <c r="AF47" s="232"/>
      <c r="AG47" s="167"/>
      <c r="AH47" s="167"/>
      <c r="AI47" s="167"/>
      <c r="AJ47" s="167"/>
      <c r="AK47" s="191"/>
      <c r="AL47" s="192"/>
      <c r="AM47" s="192"/>
      <c r="AN47" s="192"/>
      <c r="AO47" s="192"/>
      <c r="AP47" s="226"/>
      <c r="AQ47" s="189"/>
      <c r="AR47" s="189"/>
      <c r="AS47" s="189"/>
      <c r="AT47" s="189"/>
      <c r="AU47" s="189"/>
      <c r="AV47" s="189"/>
      <c r="AW47" s="189"/>
      <c r="AX47" s="230"/>
      <c r="AY47" s="242"/>
      <c r="AZ47" s="243"/>
      <c r="BA47" s="243"/>
      <c r="BB47" s="243"/>
      <c r="BC47" s="243"/>
      <c r="BD47" s="243"/>
      <c r="BE47" s="243"/>
      <c r="BF47" s="243"/>
      <c r="BG47" s="243"/>
      <c r="BH47" s="244"/>
      <c r="BO47" s="102"/>
      <c r="BP47" s="103"/>
      <c r="BQ47" s="103"/>
      <c r="BR47" s="359"/>
      <c r="BS47" s="83"/>
      <c r="BT47" s="84"/>
      <c r="BU47" s="84"/>
      <c r="BV47" s="109"/>
      <c r="BW47" s="260"/>
      <c r="BX47" s="140"/>
      <c r="BY47" s="140"/>
      <c r="BZ47" s="141"/>
      <c r="CA47" s="200"/>
      <c r="CB47" s="201"/>
      <c r="CC47" s="201"/>
      <c r="CD47" s="201"/>
      <c r="CE47" s="201"/>
      <c r="CF47" s="202"/>
      <c r="CG47" s="203"/>
      <c r="CH47" s="203"/>
      <c r="CI47" s="203"/>
      <c r="CJ47" s="203"/>
      <c r="CK47" s="204"/>
      <c r="CL47" s="204"/>
      <c r="CM47" s="204"/>
      <c r="CN47" s="204"/>
      <c r="CO47" s="232">
        <f t="shared" si="3"/>
        <v>0</v>
      </c>
      <c r="CP47" s="232"/>
      <c r="CQ47" s="232"/>
      <c r="CR47" s="232"/>
      <c r="CS47" s="167"/>
      <c r="CT47" s="167"/>
      <c r="CU47" s="167"/>
      <c r="CV47" s="167"/>
      <c r="CW47" s="191"/>
      <c r="CX47" s="192"/>
      <c r="CY47" s="192"/>
      <c r="CZ47" s="192"/>
      <c r="DA47" s="192"/>
      <c r="DB47" s="226"/>
      <c r="DC47" s="189"/>
      <c r="DD47" s="189"/>
      <c r="DE47" s="189"/>
      <c r="DF47" s="189"/>
      <c r="DG47" s="189"/>
      <c r="DH47" s="189"/>
      <c r="DI47" s="189"/>
      <c r="DJ47" s="230"/>
      <c r="DK47" s="242"/>
      <c r="DL47" s="243"/>
      <c r="DM47" s="243"/>
      <c r="DN47" s="243"/>
      <c r="DO47" s="243"/>
      <c r="DP47" s="243"/>
      <c r="DQ47" s="243"/>
      <c r="DR47" s="243"/>
      <c r="DS47" s="243"/>
      <c r="DT47" s="244"/>
    </row>
    <row r="48" spans="3:124" ht="19.5" thickBot="1">
      <c r="C48" s="102"/>
      <c r="D48" s="103"/>
      <c r="E48" s="103"/>
      <c r="F48" s="359"/>
      <c r="G48" s="83"/>
      <c r="H48" s="84"/>
      <c r="I48" s="84"/>
      <c r="J48" s="109"/>
      <c r="K48" s="299"/>
      <c r="L48" s="142"/>
      <c r="M48" s="142"/>
      <c r="N48" s="143"/>
      <c r="O48" s="209"/>
      <c r="P48" s="210"/>
      <c r="Q48" s="210"/>
      <c r="R48" s="210"/>
      <c r="S48" s="210"/>
      <c r="T48" s="211"/>
      <c r="U48" s="212"/>
      <c r="V48" s="212"/>
      <c r="W48" s="212"/>
      <c r="X48" s="212"/>
      <c r="Y48" s="135"/>
      <c r="Z48" s="135"/>
      <c r="AA48" s="135"/>
      <c r="AB48" s="135"/>
      <c r="AC48" s="136">
        <f t="shared" si="2"/>
        <v>0</v>
      </c>
      <c r="AD48" s="136"/>
      <c r="AE48" s="136"/>
      <c r="AF48" s="136"/>
      <c r="AG48" s="168"/>
      <c r="AH48" s="168"/>
      <c r="AI48" s="168"/>
      <c r="AJ48" s="168"/>
      <c r="AK48" s="194"/>
      <c r="AL48" s="195"/>
      <c r="AM48" s="195"/>
      <c r="AN48" s="195"/>
      <c r="AO48" s="195"/>
      <c r="AP48" s="227"/>
      <c r="AQ48" s="190"/>
      <c r="AR48" s="190"/>
      <c r="AS48" s="190"/>
      <c r="AT48" s="190"/>
      <c r="AU48" s="190"/>
      <c r="AV48" s="190"/>
      <c r="AW48" s="190"/>
      <c r="AX48" s="231"/>
      <c r="AY48" s="251"/>
      <c r="AZ48" s="252"/>
      <c r="BA48" s="252"/>
      <c r="BB48" s="252"/>
      <c r="BC48" s="252"/>
      <c r="BD48" s="252"/>
      <c r="BE48" s="252"/>
      <c r="BF48" s="252"/>
      <c r="BG48" s="252"/>
      <c r="BH48" s="253"/>
      <c r="BO48" s="102"/>
      <c r="BP48" s="103"/>
      <c r="BQ48" s="103"/>
      <c r="BR48" s="359"/>
      <c r="BS48" s="83"/>
      <c r="BT48" s="84"/>
      <c r="BU48" s="84"/>
      <c r="BV48" s="109"/>
      <c r="BW48" s="299"/>
      <c r="BX48" s="142"/>
      <c r="BY48" s="142"/>
      <c r="BZ48" s="143"/>
      <c r="CA48" s="209"/>
      <c r="CB48" s="210"/>
      <c r="CC48" s="210"/>
      <c r="CD48" s="210"/>
      <c r="CE48" s="210"/>
      <c r="CF48" s="211"/>
      <c r="CG48" s="212"/>
      <c r="CH48" s="212"/>
      <c r="CI48" s="212"/>
      <c r="CJ48" s="212"/>
      <c r="CK48" s="135"/>
      <c r="CL48" s="135"/>
      <c r="CM48" s="135"/>
      <c r="CN48" s="135"/>
      <c r="CO48" s="136">
        <f t="shared" si="3"/>
        <v>0</v>
      </c>
      <c r="CP48" s="136"/>
      <c r="CQ48" s="136"/>
      <c r="CR48" s="136"/>
      <c r="CS48" s="168"/>
      <c r="CT48" s="168"/>
      <c r="CU48" s="168"/>
      <c r="CV48" s="168"/>
      <c r="CW48" s="194"/>
      <c r="CX48" s="195"/>
      <c r="CY48" s="195"/>
      <c r="CZ48" s="195"/>
      <c r="DA48" s="195"/>
      <c r="DB48" s="227"/>
      <c r="DC48" s="190"/>
      <c r="DD48" s="190"/>
      <c r="DE48" s="190"/>
      <c r="DF48" s="190"/>
      <c r="DG48" s="190"/>
      <c r="DH48" s="190"/>
      <c r="DI48" s="190"/>
      <c r="DJ48" s="231"/>
      <c r="DK48" s="251"/>
      <c r="DL48" s="252"/>
      <c r="DM48" s="252"/>
      <c r="DN48" s="252"/>
      <c r="DO48" s="252"/>
      <c r="DP48" s="252"/>
      <c r="DQ48" s="252"/>
      <c r="DR48" s="252"/>
      <c r="DS48" s="252"/>
      <c r="DT48" s="253"/>
    </row>
    <row r="49" spans="3:124" ht="19.5" thickBot="1">
      <c r="C49" s="102"/>
      <c r="D49" s="103"/>
      <c r="E49" s="103"/>
      <c r="F49" s="359"/>
      <c r="G49" s="93"/>
      <c r="H49" s="94"/>
      <c r="I49" s="94"/>
      <c r="J49" s="110"/>
      <c r="K49" s="111" t="s">
        <v>60</v>
      </c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4">
        <f>SUM(AG41:AJ48)</f>
        <v>2000</v>
      </c>
      <c r="AH49" s="115"/>
      <c r="AI49" s="115"/>
      <c r="AJ49" s="116"/>
      <c r="AK49" s="117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  <c r="BO49" s="102"/>
      <c r="BP49" s="103"/>
      <c r="BQ49" s="103"/>
      <c r="BR49" s="359"/>
      <c r="BS49" s="93"/>
      <c r="BT49" s="94"/>
      <c r="BU49" s="94"/>
      <c r="BV49" s="110"/>
      <c r="BW49" s="111" t="s">
        <v>60</v>
      </c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3"/>
      <c r="CS49" s="114">
        <f>SUM(CS41:CV48)</f>
        <v>500</v>
      </c>
      <c r="CT49" s="115"/>
      <c r="CU49" s="115"/>
      <c r="CV49" s="116"/>
      <c r="CW49" s="117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9"/>
    </row>
    <row r="50" spans="3:124">
      <c r="C50" s="102"/>
      <c r="D50" s="103"/>
      <c r="E50" s="103"/>
      <c r="F50" s="359"/>
      <c r="G50" s="120" t="s">
        <v>119</v>
      </c>
      <c r="H50" s="121"/>
      <c r="I50" s="121"/>
      <c r="J50" s="122"/>
      <c r="K50" s="313" t="s">
        <v>69</v>
      </c>
      <c r="L50" s="313"/>
      <c r="M50" s="313"/>
      <c r="N50" s="314"/>
      <c r="O50" s="144">
        <v>44747</v>
      </c>
      <c r="P50" s="145"/>
      <c r="Q50" s="145"/>
      <c r="R50" s="145"/>
      <c r="S50" s="145"/>
      <c r="T50" s="146"/>
      <c r="U50" s="219">
        <v>5000</v>
      </c>
      <c r="V50" s="219"/>
      <c r="W50" s="219"/>
      <c r="X50" s="219"/>
      <c r="Y50" s="220">
        <v>400</v>
      </c>
      <c r="Z50" s="220"/>
      <c r="AA50" s="220"/>
      <c r="AB50" s="220"/>
      <c r="AC50" s="221">
        <f t="shared" ref="AC50:AC57" si="4">U50*Y50</f>
        <v>2000000</v>
      </c>
      <c r="AD50" s="221"/>
      <c r="AE50" s="221"/>
      <c r="AF50" s="221"/>
      <c r="AG50" s="222">
        <f>SUM(Y50:AB53)</f>
        <v>700</v>
      </c>
      <c r="AH50" s="222"/>
      <c r="AI50" s="222"/>
      <c r="AJ50" s="222"/>
      <c r="AK50" s="223">
        <f t="shared" ref="AK50" si="5">SUM(AC50:AF53)</f>
        <v>4100000</v>
      </c>
      <c r="AL50" s="224"/>
      <c r="AM50" s="224"/>
      <c r="AN50" s="224"/>
      <c r="AO50" s="224"/>
      <c r="AP50" s="225"/>
      <c r="AQ50" s="228">
        <f>ROUND(($AK$59)/$AG$59,0)</f>
        <v>7000</v>
      </c>
      <c r="AR50" s="228"/>
      <c r="AS50" s="228"/>
      <c r="AT50" s="228"/>
      <c r="AU50" s="228"/>
      <c r="AV50" s="228"/>
      <c r="AW50" s="228"/>
      <c r="AX50" s="229"/>
      <c r="AY50" s="233"/>
      <c r="AZ50" s="234"/>
      <c r="BA50" s="234"/>
      <c r="BB50" s="234"/>
      <c r="BC50" s="234"/>
      <c r="BD50" s="234"/>
      <c r="BE50" s="234"/>
      <c r="BF50" s="234"/>
      <c r="BG50" s="234"/>
      <c r="BH50" s="235"/>
      <c r="BO50" s="102"/>
      <c r="BP50" s="103"/>
      <c r="BQ50" s="103"/>
      <c r="BR50" s="359"/>
      <c r="BS50" s="120" t="s">
        <v>119</v>
      </c>
      <c r="BT50" s="121"/>
      <c r="BU50" s="121"/>
      <c r="BV50" s="122"/>
      <c r="BW50" s="313" t="s">
        <v>69</v>
      </c>
      <c r="BX50" s="313"/>
      <c r="BY50" s="313"/>
      <c r="BZ50" s="314"/>
      <c r="CA50" s="144">
        <v>44747</v>
      </c>
      <c r="CB50" s="145"/>
      <c r="CC50" s="145"/>
      <c r="CD50" s="145"/>
      <c r="CE50" s="145"/>
      <c r="CF50" s="146"/>
      <c r="CG50" s="219">
        <v>5000</v>
      </c>
      <c r="CH50" s="219"/>
      <c r="CI50" s="219"/>
      <c r="CJ50" s="219"/>
      <c r="CK50" s="220">
        <v>200</v>
      </c>
      <c r="CL50" s="220"/>
      <c r="CM50" s="220"/>
      <c r="CN50" s="220"/>
      <c r="CO50" s="221">
        <f t="shared" ref="CO50:CO57" si="6">CG50*CK50</f>
        <v>1000000</v>
      </c>
      <c r="CP50" s="221"/>
      <c r="CQ50" s="221"/>
      <c r="CR50" s="221"/>
      <c r="CS50" s="222">
        <f>SUM(CK50:CN53)</f>
        <v>300</v>
      </c>
      <c r="CT50" s="222"/>
      <c r="CU50" s="222"/>
      <c r="CV50" s="222"/>
      <c r="CW50" s="223">
        <f t="shared" ref="CW50" si="7">SUM(CO50:CR53)</f>
        <v>1700000</v>
      </c>
      <c r="CX50" s="224"/>
      <c r="CY50" s="224"/>
      <c r="CZ50" s="224"/>
      <c r="DA50" s="224"/>
      <c r="DB50" s="225"/>
      <c r="DC50" s="228">
        <f>ROUND(($AK$59)/$AG$59,0)</f>
        <v>7000</v>
      </c>
      <c r="DD50" s="228"/>
      <c r="DE50" s="228"/>
      <c r="DF50" s="228"/>
      <c r="DG50" s="228"/>
      <c r="DH50" s="228"/>
      <c r="DI50" s="228"/>
      <c r="DJ50" s="229"/>
      <c r="DK50" s="233"/>
      <c r="DL50" s="234"/>
      <c r="DM50" s="234"/>
      <c r="DN50" s="234"/>
      <c r="DO50" s="234"/>
      <c r="DP50" s="234"/>
      <c r="DQ50" s="234"/>
      <c r="DR50" s="234"/>
      <c r="DS50" s="234"/>
      <c r="DT50" s="235"/>
    </row>
    <row r="51" spans="3:124">
      <c r="C51" s="102"/>
      <c r="D51" s="103"/>
      <c r="E51" s="103"/>
      <c r="F51" s="359"/>
      <c r="G51" s="123"/>
      <c r="H51" s="124"/>
      <c r="I51" s="124"/>
      <c r="J51" s="125"/>
      <c r="K51" s="315"/>
      <c r="L51" s="315"/>
      <c r="M51" s="315"/>
      <c r="N51" s="316"/>
      <c r="O51" s="200">
        <v>44752</v>
      </c>
      <c r="P51" s="201"/>
      <c r="Q51" s="201"/>
      <c r="R51" s="201"/>
      <c r="S51" s="201"/>
      <c r="T51" s="202"/>
      <c r="U51" s="203">
        <v>7000</v>
      </c>
      <c r="V51" s="203"/>
      <c r="W51" s="203"/>
      <c r="X51" s="203"/>
      <c r="Y51" s="204">
        <v>300</v>
      </c>
      <c r="Z51" s="204"/>
      <c r="AA51" s="204"/>
      <c r="AB51" s="204"/>
      <c r="AC51" s="232">
        <f t="shared" si="4"/>
        <v>2100000</v>
      </c>
      <c r="AD51" s="232"/>
      <c r="AE51" s="232"/>
      <c r="AF51" s="232"/>
      <c r="AG51" s="167"/>
      <c r="AH51" s="167"/>
      <c r="AI51" s="167"/>
      <c r="AJ51" s="167"/>
      <c r="AK51" s="191"/>
      <c r="AL51" s="192"/>
      <c r="AM51" s="192"/>
      <c r="AN51" s="192"/>
      <c r="AO51" s="192"/>
      <c r="AP51" s="226"/>
      <c r="AQ51" s="189"/>
      <c r="AR51" s="189"/>
      <c r="AS51" s="189"/>
      <c r="AT51" s="189"/>
      <c r="AU51" s="189"/>
      <c r="AV51" s="189"/>
      <c r="AW51" s="189"/>
      <c r="AX51" s="230"/>
      <c r="AY51" s="242"/>
      <c r="AZ51" s="243"/>
      <c r="BA51" s="243"/>
      <c r="BB51" s="243"/>
      <c r="BC51" s="243"/>
      <c r="BD51" s="243"/>
      <c r="BE51" s="243"/>
      <c r="BF51" s="243"/>
      <c r="BG51" s="243"/>
      <c r="BH51" s="244"/>
      <c r="BO51" s="102"/>
      <c r="BP51" s="103"/>
      <c r="BQ51" s="103"/>
      <c r="BR51" s="359"/>
      <c r="BS51" s="123"/>
      <c r="BT51" s="124"/>
      <c r="BU51" s="124"/>
      <c r="BV51" s="125"/>
      <c r="BW51" s="315"/>
      <c r="BX51" s="315"/>
      <c r="BY51" s="315"/>
      <c r="BZ51" s="316"/>
      <c r="CA51" s="200">
        <v>44752</v>
      </c>
      <c r="CB51" s="201"/>
      <c r="CC51" s="201"/>
      <c r="CD51" s="201"/>
      <c r="CE51" s="201"/>
      <c r="CF51" s="202"/>
      <c r="CG51" s="203">
        <v>7000</v>
      </c>
      <c r="CH51" s="203"/>
      <c r="CI51" s="203"/>
      <c r="CJ51" s="203"/>
      <c r="CK51" s="204">
        <v>100</v>
      </c>
      <c r="CL51" s="204"/>
      <c r="CM51" s="204"/>
      <c r="CN51" s="204"/>
      <c r="CO51" s="232">
        <f t="shared" si="6"/>
        <v>700000</v>
      </c>
      <c r="CP51" s="232"/>
      <c r="CQ51" s="232"/>
      <c r="CR51" s="232"/>
      <c r="CS51" s="167"/>
      <c r="CT51" s="167"/>
      <c r="CU51" s="167"/>
      <c r="CV51" s="167"/>
      <c r="CW51" s="191"/>
      <c r="CX51" s="192"/>
      <c r="CY51" s="192"/>
      <c r="CZ51" s="192"/>
      <c r="DA51" s="192"/>
      <c r="DB51" s="226"/>
      <c r="DC51" s="189"/>
      <c r="DD51" s="189"/>
      <c r="DE51" s="189"/>
      <c r="DF51" s="189"/>
      <c r="DG51" s="189"/>
      <c r="DH51" s="189"/>
      <c r="DI51" s="189"/>
      <c r="DJ51" s="230"/>
      <c r="DK51" s="242"/>
      <c r="DL51" s="243"/>
      <c r="DM51" s="243"/>
      <c r="DN51" s="243"/>
      <c r="DO51" s="243"/>
      <c r="DP51" s="243"/>
      <c r="DQ51" s="243"/>
      <c r="DR51" s="243"/>
      <c r="DS51" s="243"/>
      <c r="DT51" s="244"/>
    </row>
    <row r="52" spans="3:124">
      <c r="C52" s="102"/>
      <c r="D52" s="103"/>
      <c r="E52" s="103"/>
      <c r="F52" s="359"/>
      <c r="G52" s="123"/>
      <c r="H52" s="124"/>
      <c r="I52" s="124"/>
      <c r="J52" s="125"/>
      <c r="K52" s="315"/>
      <c r="L52" s="315"/>
      <c r="M52" s="315"/>
      <c r="N52" s="316"/>
      <c r="O52" s="200"/>
      <c r="P52" s="201"/>
      <c r="Q52" s="201"/>
      <c r="R52" s="201"/>
      <c r="S52" s="201"/>
      <c r="T52" s="202"/>
      <c r="U52" s="203"/>
      <c r="V52" s="203"/>
      <c r="W52" s="203"/>
      <c r="X52" s="203"/>
      <c r="Y52" s="204"/>
      <c r="Z52" s="204"/>
      <c r="AA52" s="204"/>
      <c r="AB52" s="204"/>
      <c r="AC52" s="232">
        <f t="shared" si="4"/>
        <v>0</v>
      </c>
      <c r="AD52" s="232"/>
      <c r="AE52" s="232"/>
      <c r="AF52" s="232"/>
      <c r="AG52" s="167"/>
      <c r="AH52" s="167"/>
      <c r="AI52" s="167"/>
      <c r="AJ52" s="167"/>
      <c r="AK52" s="191"/>
      <c r="AL52" s="192"/>
      <c r="AM52" s="192"/>
      <c r="AN52" s="192"/>
      <c r="AO52" s="192"/>
      <c r="AP52" s="226"/>
      <c r="AQ52" s="189"/>
      <c r="AR52" s="189"/>
      <c r="AS52" s="189"/>
      <c r="AT52" s="189"/>
      <c r="AU52" s="189"/>
      <c r="AV52" s="189"/>
      <c r="AW52" s="189"/>
      <c r="AX52" s="230"/>
      <c r="AY52" s="242"/>
      <c r="AZ52" s="243"/>
      <c r="BA52" s="243"/>
      <c r="BB52" s="243"/>
      <c r="BC52" s="243"/>
      <c r="BD52" s="243"/>
      <c r="BE52" s="243"/>
      <c r="BF52" s="243"/>
      <c r="BG52" s="243"/>
      <c r="BH52" s="244"/>
      <c r="BO52" s="102"/>
      <c r="BP52" s="103"/>
      <c r="BQ52" s="103"/>
      <c r="BR52" s="359"/>
      <c r="BS52" s="123"/>
      <c r="BT52" s="124"/>
      <c r="BU52" s="124"/>
      <c r="BV52" s="125"/>
      <c r="BW52" s="315"/>
      <c r="BX52" s="315"/>
      <c r="BY52" s="315"/>
      <c r="BZ52" s="316"/>
      <c r="CA52" s="200"/>
      <c r="CB52" s="201"/>
      <c r="CC52" s="201"/>
      <c r="CD52" s="201"/>
      <c r="CE52" s="201"/>
      <c r="CF52" s="202"/>
      <c r="CG52" s="203"/>
      <c r="CH52" s="203"/>
      <c r="CI52" s="203"/>
      <c r="CJ52" s="203"/>
      <c r="CK52" s="204"/>
      <c r="CL52" s="204"/>
      <c r="CM52" s="204"/>
      <c r="CN52" s="204"/>
      <c r="CO52" s="232">
        <f t="shared" si="6"/>
        <v>0</v>
      </c>
      <c r="CP52" s="232"/>
      <c r="CQ52" s="232"/>
      <c r="CR52" s="232"/>
      <c r="CS52" s="167"/>
      <c r="CT52" s="167"/>
      <c r="CU52" s="167"/>
      <c r="CV52" s="167"/>
      <c r="CW52" s="191"/>
      <c r="CX52" s="192"/>
      <c r="CY52" s="192"/>
      <c r="CZ52" s="192"/>
      <c r="DA52" s="192"/>
      <c r="DB52" s="226"/>
      <c r="DC52" s="189"/>
      <c r="DD52" s="189"/>
      <c r="DE52" s="189"/>
      <c r="DF52" s="189"/>
      <c r="DG52" s="189"/>
      <c r="DH52" s="189"/>
      <c r="DI52" s="189"/>
      <c r="DJ52" s="230"/>
      <c r="DK52" s="242"/>
      <c r="DL52" s="243"/>
      <c r="DM52" s="243"/>
      <c r="DN52" s="243"/>
      <c r="DO52" s="243"/>
      <c r="DP52" s="243"/>
      <c r="DQ52" s="243"/>
      <c r="DR52" s="243"/>
      <c r="DS52" s="243"/>
      <c r="DT52" s="244"/>
    </row>
    <row r="53" spans="3:124" ht="19.5" thickBot="1">
      <c r="C53" s="102"/>
      <c r="D53" s="103"/>
      <c r="E53" s="103"/>
      <c r="F53" s="359"/>
      <c r="G53" s="123"/>
      <c r="H53" s="124"/>
      <c r="I53" s="124"/>
      <c r="J53" s="125"/>
      <c r="K53" s="317"/>
      <c r="L53" s="317"/>
      <c r="M53" s="317"/>
      <c r="N53" s="318"/>
      <c r="O53" s="209"/>
      <c r="P53" s="210"/>
      <c r="Q53" s="210"/>
      <c r="R53" s="210"/>
      <c r="S53" s="210"/>
      <c r="T53" s="211"/>
      <c r="U53" s="212"/>
      <c r="V53" s="212"/>
      <c r="W53" s="212"/>
      <c r="X53" s="212"/>
      <c r="Y53" s="135"/>
      <c r="Z53" s="135"/>
      <c r="AA53" s="135"/>
      <c r="AB53" s="135"/>
      <c r="AC53" s="136">
        <f t="shared" si="4"/>
        <v>0</v>
      </c>
      <c r="AD53" s="136"/>
      <c r="AE53" s="136"/>
      <c r="AF53" s="136"/>
      <c r="AG53" s="168"/>
      <c r="AH53" s="168"/>
      <c r="AI53" s="168"/>
      <c r="AJ53" s="168"/>
      <c r="AK53" s="194"/>
      <c r="AL53" s="195"/>
      <c r="AM53" s="195"/>
      <c r="AN53" s="195"/>
      <c r="AO53" s="195"/>
      <c r="AP53" s="227"/>
      <c r="AQ53" s="190"/>
      <c r="AR53" s="190"/>
      <c r="AS53" s="190"/>
      <c r="AT53" s="190"/>
      <c r="AU53" s="190"/>
      <c r="AV53" s="190"/>
      <c r="AW53" s="190"/>
      <c r="AX53" s="231"/>
      <c r="AY53" s="251"/>
      <c r="AZ53" s="252"/>
      <c r="BA53" s="252"/>
      <c r="BB53" s="252"/>
      <c r="BC53" s="252"/>
      <c r="BD53" s="252"/>
      <c r="BE53" s="252"/>
      <c r="BF53" s="252"/>
      <c r="BG53" s="252"/>
      <c r="BH53" s="253"/>
      <c r="BO53" s="102"/>
      <c r="BP53" s="103"/>
      <c r="BQ53" s="103"/>
      <c r="BR53" s="359"/>
      <c r="BS53" s="123"/>
      <c r="BT53" s="124"/>
      <c r="BU53" s="124"/>
      <c r="BV53" s="125"/>
      <c r="BW53" s="317"/>
      <c r="BX53" s="317"/>
      <c r="BY53" s="317"/>
      <c r="BZ53" s="318"/>
      <c r="CA53" s="209"/>
      <c r="CB53" s="210"/>
      <c r="CC53" s="210"/>
      <c r="CD53" s="210"/>
      <c r="CE53" s="210"/>
      <c r="CF53" s="211"/>
      <c r="CG53" s="212"/>
      <c r="CH53" s="212"/>
      <c r="CI53" s="212"/>
      <c r="CJ53" s="212"/>
      <c r="CK53" s="135"/>
      <c r="CL53" s="135"/>
      <c r="CM53" s="135"/>
      <c r="CN53" s="135"/>
      <c r="CO53" s="136">
        <f t="shared" si="6"/>
        <v>0</v>
      </c>
      <c r="CP53" s="136"/>
      <c r="CQ53" s="136"/>
      <c r="CR53" s="136"/>
      <c r="CS53" s="168"/>
      <c r="CT53" s="168"/>
      <c r="CU53" s="168"/>
      <c r="CV53" s="168"/>
      <c r="CW53" s="194"/>
      <c r="CX53" s="195"/>
      <c r="CY53" s="195"/>
      <c r="CZ53" s="195"/>
      <c r="DA53" s="195"/>
      <c r="DB53" s="227"/>
      <c r="DC53" s="190"/>
      <c r="DD53" s="190"/>
      <c r="DE53" s="190"/>
      <c r="DF53" s="190"/>
      <c r="DG53" s="190"/>
      <c r="DH53" s="190"/>
      <c r="DI53" s="190"/>
      <c r="DJ53" s="231"/>
      <c r="DK53" s="251"/>
      <c r="DL53" s="252"/>
      <c r="DM53" s="252"/>
      <c r="DN53" s="252"/>
      <c r="DO53" s="252"/>
      <c r="DP53" s="252"/>
      <c r="DQ53" s="252"/>
      <c r="DR53" s="252"/>
      <c r="DS53" s="252"/>
      <c r="DT53" s="253"/>
    </row>
    <row r="54" spans="3:124">
      <c r="C54" s="102"/>
      <c r="D54" s="103"/>
      <c r="E54" s="103"/>
      <c r="F54" s="359"/>
      <c r="G54" s="123"/>
      <c r="H54" s="124"/>
      <c r="I54" s="124"/>
      <c r="J54" s="125"/>
      <c r="K54" s="140" t="s">
        <v>70</v>
      </c>
      <c r="L54" s="140"/>
      <c r="M54" s="140"/>
      <c r="N54" s="141"/>
      <c r="O54" s="144">
        <v>44762</v>
      </c>
      <c r="P54" s="145"/>
      <c r="Q54" s="145"/>
      <c r="R54" s="145"/>
      <c r="S54" s="145"/>
      <c r="T54" s="146"/>
      <c r="U54" s="163">
        <v>6000</v>
      </c>
      <c r="V54" s="163"/>
      <c r="W54" s="163"/>
      <c r="X54" s="163"/>
      <c r="Y54" s="164">
        <v>800</v>
      </c>
      <c r="Z54" s="164"/>
      <c r="AA54" s="164"/>
      <c r="AB54" s="164"/>
      <c r="AC54" s="165">
        <f t="shared" si="4"/>
        <v>4800000</v>
      </c>
      <c r="AD54" s="165"/>
      <c r="AE54" s="165"/>
      <c r="AF54" s="165"/>
      <c r="AG54" s="166">
        <f>SUM(Y54:AB57)</f>
        <v>800</v>
      </c>
      <c r="AH54" s="166"/>
      <c r="AI54" s="166"/>
      <c r="AJ54" s="166"/>
      <c r="AK54" s="188">
        <f>SUM(AC54:AF57)</f>
        <v>4800000</v>
      </c>
      <c r="AL54" s="188"/>
      <c r="AM54" s="188"/>
      <c r="AN54" s="188"/>
      <c r="AO54" s="188"/>
      <c r="AP54" s="188"/>
      <c r="AQ54" s="191">
        <f>ROUND(($AK$63)/($AG$63),0)</f>
        <v>6000</v>
      </c>
      <c r="AR54" s="192"/>
      <c r="AS54" s="192"/>
      <c r="AT54" s="192"/>
      <c r="AU54" s="192"/>
      <c r="AV54" s="192"/>
      <c r="AW54" s="192"/>
      <c r="AX54" s="193"/>
      <c r="AY54" s="233"/>
      <c r="AZ54" s="234"/>
      <c r="BA54" s="234"/>
      <c r="BB54" s="234"/>
      <c r="BC54" s="234"/>
      <c r="BD54" s="234"/>
      <c r="BE54" s="234"/>
      <c r="BF54" s="234"/>
      <c r="BG54" s="234"/>
      <c r="BH54" s="235"/>
      <c r="BO54" s="102"/>
      <c r="BP54" s="103"/>
      <c r="BQ54" s="103"/>
      <c r="BR54" s="359"/>
      <c r="BS54" s="123"/>
      <c r="BT54" s="124"/>
      <c r="BU54" s="124"/>
      <c r="BV54" s="125"/>
      <c r="BW54" s="140" t="s">
        <v>70</v>
      </c>
      <c r="BX54" s="140"/>
      <c r="BY54" s="140"/>
      <c r="BZ54" s="141"/>
      <c r="CA54" s="144">
        <v>44762</v>
      </c>
      <c r="CB54" s="145"/>
      <c r="CC54" s="145"/>
      <c r="CD54" s="145"/>
      <c r="CE54" s="145"/>
      <c r="CF54" s="146"/>
      <c r="CG54" s="163">
        <v>6000</v>
      </c>
      <c r="CH54" s="163"/>
      <c r="CI54" s="163"/>
      <c r="CJ54" s="163"/>
      <c r="CK54" s="164">
        <v>300</v>
      </c>
      <c r="CL54" s="164"/>
      <c r="CM54" s="164"/>
      <c r="CN54" s="164"/>
      <c r="CO54" s="165">
        <f t="shared" si="6"/>
        <v>1800000</v>
      </c>
      <c r="CP54" s="165"/>
      <c r="CQ54" s="165"/>
      <c r="CR54" s="165"/>
      <c r="CS54" s="166">
        <f>SUM(CK54:CN57)</f>
        <v>300</v>
      </c>
      <c r="CT54" s="166"/>
      <c r="CU54" s="166"/>
      <c r="CV54" s="166"/>
      <c r="CW54" s="188">
        <f>SUM(CO54:CR57)</f>
        <v>1800000</v>
      </c>
      <c r="CX54" s="188"/>
      <c r="CY54" s="188"/>
      <c r="CZ54" s="188"/>
      <c r="DA54" s="188"/>
      <c r="DB54" s="188"/>
      <c r="DC54" s="191">
        <f>ROUND(($AK$63)/($AG$63),0)</f>
        <v>6000</v>
      </c>
      <c r="DD54" s="192"/>
      <c r="DE54" s="192"/>
      <c r="DF54" s="192"/>
      <c r="DG54" s="192"/>
      <c r="DH54" s="192"/>
      <c r="DI54" s="192"/>
      <c r="DJ54" s="193"/>
      <c r="DK54" s="233"/>
      <c r="DL54" s="234"/>
      <c r="DM54" s="234"/>
      <c r="DN54" s="234"/>
      <c r="DO54" s="234"/>
      <c r="DP54" s="234"/>
      <c r="DQ54" s="234"/>
      <c r="DR54" s="234"/>
      <c r="DS54" s="234"/>
      <c r="DT54" s="235"/>
    </row>
    <row r="55" spans="3:124">
      <c r="C55" s="102"/>
      <c r="D55" s="103"/>
      <c r="E55" s="103"/>
      <c r="F55" s="359"/>
      <c r="G55" s="123"/>
      <c r="H55" s="124"/>
      <c r="I55" s="124"/>
      <c r="J55" s="125"/>
      <c r="K55" s="140"/>
      <c r="L55" s="140"/>
      <c r="M55" s="140"/>
      <c r="N55" s="141"/>
      <c r="O55" s="200"/>
      <c r="P55" s="201"/>
      <c r="Q55" s="201"/>
      <c r="R55" s="201"/>
      <c r="S55" s="201"/>
      <c r="T55" s="202"/>
      <c r="U55" s="203"/>
      <c r="V55" s="203"/>
      <c r="W55" s="203"/>
      <c r="X55" s="203"/>
      <c r="Y55" s="204"/>
      <c r="Z55" s="204"/>
      <c r="AA55" s="204"/>
      <c r="AB55" s="204"/>
      <c r="AC55" s="205">
        <f t="shared" si="4"/>
        <v>0</v>
      </c>
      <c r="AD55" s="205"/>
      <c r="AE55" s="205"/>
      <c r="AF55" s="205"/>
      <c r="AG55" s="167"/>
      <c r="AH55" s="167"/>
      <c r="AI55" s="167"/>
      <c r="AJ55" s="167"/>
      <c r="AK55" s="189"/>
      <c r="AL55" s="189"/>
      <c r="AM55" s="189"/>
      <c r="AN55" s="189"/>
      <c r="AO55" s="189"/>
      <c r="AP55" s="189"/>
      <c r="AQ55" s="191"/>
      <c r="AR55" s="192"/>
      <c r="AS55" s="192"/>
      <c r="AT55" s="192"/>
      <c r="AU55" s="192"/>
      <c r="AV55" s="192"/>
      <c r="AW55" s="192"/>
      <c r="AX55" s="193"/>
      <c r="AY55" s="242"/>
      <c r="AZ55" s="243"/>
      <c r="BA55" s="243"/>
      <c r="BB55" s="243"/>
      <c r="BC55" s="243"/>
      <c r="BD55" s="243"/>
      <c r="BE55" s="243"/>
      <c r="BF55" s="243"/>
      <c r="BG55" s="243"/>
      <c r="BH55" s="244"/>
      <c r="BO55" s="102"/>
      <c r="BP55" s="103"/>
      <c r="BQ55" s="103"/>
      <c r="BR55" s="359"/>
      <c r="BS55" s="123"/>
      <c r="BT55" s="124"/>
      <c r="BU55" s="124"/>
      <c r="BV55" s="125"/>
      <c r="BW55" s="140"/>
      <c r="BX55" s="140"/>
      <c r="BY55" s="140"/>
      <c r="BZ55" s="141"/>
      <c r="CA55" s="200"/>
      <c r="CB55" s="201"/>
      <c r="CC55" s="201"/>
      <c r="CD55" s="201"/>
      <c r="CE55" s="201"/>
      <c r="CF55" s="202"/>
      <c r="CG55" s="203"/>
      <c r="CH55" s="203"/>
      <c r="CI55" s="203"/>
      <c r="CJ55" s="203"/>
      <c r="CK55" s="204"/>
      <c r="CL55" s="204"/>
      <c r="CM55" s="204"/>
      <c r="CN55" s="204"/>
      <c r="CO55" s="205">
        <f t="shared" si="6"/>
        <v>0</v>
      </c>
      <c r="CP55" s="205"/>
      <c r="CQ55" s="205"/>
      <c r="CR55" s="205"/>
      <c r="CS55" s="167"/>
      <c r="CT55" s="167"/>
      <c r="CU55" s="167"/>
      <c r="CV55" s="167"/>
      <c r="CW55" s="189"/>
      <c r="CX55" s="189"/>
      <c r="CY55" s="189"/>
      <c r="CZ55" s="189"/>
      <c r="DA55" s="189"/>
      <c r="DB55" s="189"/>
      <c r="DC55" s="191"/>
      <c r="DD55" s="192"/>
      <c r="DE55" s="192"/>
      <c r="DF55" s="192"/>
      <c r="DG55" s="192"/>
      <c r="DH55" s="192"/>
      <c r="DI55" s="192"/>
      <c r="DJ55" s="193"/>
      <c r="DK55" s="242"/>
      <c r="DL55" s="243"/>
      <c r="DM55" s="243"/>
      <c r="DN55" s="243"/>
      <c r="DO55" s="243"/>
      <c r="DP55" s="243"/>
      <c r="DQ55" s="243"/>
      <c r="DR55" s="243"/>
      <c r="DS55" s="243"/>
      <c r="DT55" s="244"/>
    </row>
    <row r="56" spans="3:124">
      <c r="C56" s="102"/>
      <c r="D56" s="103"/>
      <c r="E56" s="103"/>
      <c r="F56" s="359"/>
      <c r="G56" s="123"/>
      <c r="H56" s="124"/>
      <c r="I56" s="124"/>
      <c r="J56" s="125"/>
      <c r="K56" s="140"/>
      <c r="L56" s="140"/>
      <c r="M56" s="140"/>
      <c r="N56" s="141"/>
      <c r="O56" s="200"/>
      <c r="P56" s="201"/>
      <c r="Q56" s="201"/>
      <c r="R56" s="201"/>
      <c r="S56" s="201"/>
      <c r="T56" s="202"/>
      <c r="U56" s="203"/>
      <c r="V56" s="203"/>
      <c r="W56" s="203"/>
      <c r="X56" s="203"/>
      <c r="Y56" s="204"/>
      <c r="Z56" s="204"/>
      <c r="AA56" s="204"/>
      <c r="AB56" s="204"/>
      <c r="AC56" s="205">
        <f t="shared" si="4"/>
        <v>0</v>
      </c>
      <c r="AD56" s="205"/>
      <c r="AE56" s="205"/>
      <c r="AF56" s="205"/>
      <c r="AG56" s="167"/>
      <c r="AH56" s="167"/>
      <c r="AI56" s="167"/>
      <c r="AJ56" s="167"/>
      <c r="AK56" s="189"/>
      <c r="AL56" s="189"/>
      <c r="AM56" s="189"/>
      <c r="AN56" s="189"/>
      <c r="AO56" s="189"/>
      <c r="AP56" s="189"/>
      <c r="AQ56" s="191"/>
      <c r="AR56" s="192"/>
      <c r="AS56" s="192"/>
      <c r="AT56" s="192"/>
      <c r="AU56" s="192"/>
      <c r="AV56" s="192"/>
      <c r="AW56" s="192"/>
      <c r="AX56" s="193"/>
      <c r="AY56" s="242"/>
      <c r="AZ56" s="243"/>
      <c r="BA56" s="243"/>
      <c r="BB56" s="243"/>
      <c r="BC56" s="243"/>
      <c r="BD56" s="243"/>
      <c r="BE56" s="243"/>
      <c r="BF56" s="243"/>
      <c r="BG56" s="243"/>
      <c r="BH56" s="244"/>
      <c r="BO56" s="102"/>
      <c r="BP56" s="103"/>
      <c r="BQ56" s="103"/>
      <c r="BR56" s="359"/>
      <c r="BS56" s="123"/>
      <c r="BT56" s="124"/>
      <c r="BU56" s="124"/>
      <c r="BV56" s="125"/>
      <c r="BW56" s="140"/>
      <c r="BX56" s="140"/>
      <c r="BY56" s="140"/>
      <c r="BZ56" s="141"/>
      <c r="CA56" s="200"/>
      <c r="CB56" s="201"/>
      <c r="CC56" s="201"/>
      <c r="CD56" s="201"/>
      <c r="CE56" s="201"/>
      <c r="CF56" s="202"/>
      <c r="CG56" s="203"/>
      <c r="CH56" s="203"/>
      <c r="CI56" s="203"/>
      <c r="CJ56" s="203"/>
      <c r="CK56" s="204"/>
      <c r="CL56" s="204"/>
      <c r="CM56" s="204"/>
      <c r="CN56" s="204"/>
      <c r="CO56" s="205">
        <f t="shared" si="6"/>
        <v>0</v>
      </c>
      <c r="CP56" s="205"/>
      <c r="CQ56" s="205"/>
      <c r="CR56" s="205"/>
      <c r="CS56" s="167"/>
      <c r="CT56" s="167"/>
      <c r="CU56" s="167"/>
      <c r="CV56" s="167"/>
      <c r="CW56" s="189"/>
      <c r="CX56" s="189"/>
      <c r="CY56" s="189"/>
      <c r="CZ56" s="189"/>
      <c r="DA56" s="189"/>
      <c r="DB56" s="189"/>
      <c r="DC56" s="191"/>
      <c r="DD56" s="192"/>
      <c r="DE56" s="192"/>
      <c r="DF56" s="192"/>
      <c r="DG56" s="192"/>
      <c r="DH56" s="192"/>
      <c r="DI56" s="192"/>
      <c r="DJ56" s="193"/>
      <c r="DK56" s="242"/>
      <c r="DL56" s="243"/>
      <c r="DM56" s="243"/>
      <c r="DN56" s="243"/>
      <c r="DO56" s="243"/>
      <c r="DP56" s="243"/>
      <c r="DQ56" s="243"/>
      <c r="DR56" s="243"/>
      <c r="DS56" s="243"/>
      <c r="DT56" s="244"/>
    </row>
    <row r="57" spans="3:124" ht="19.5" thickBot="1">
      <c r="C57" s="102"/>
      <c r="D57" s="103"/>
      <c r="E57" s="103"/>
      <c r="F57" s="359"/>
      <c r="G57" s="123"/>
      <c r="H57" s="124"/>
      <c r="I57" s="124"/>
      <c r="J57" s="125"/>
      <c r="K57" s="142"/>
      <c r="L57" s="142"/>
      <c r="M57" s="142"/>
      <c r="N57" s="143"/>
      <c r="O57" s="209"/>
      <c r="P57" s="210"/>
      <c r="Q57" s="210"/>
      <c r="R57" s="210"/>
      <c r="S57" s="210"/>
      <c r="T57" s="211"/>
      <c r="U57" s="212"/>
      <c r="V57" s="212"/>
      <c r="W57" s="212"/>
      <c r="X57" s="212"/>
      <c r="Y57" s="135"/>
      <c r="Z57" s="135"/>
      <c r="AA57" s="135"/>
      <c r="AB57" s="135"/>
      <c r="AC57" s="136">
        <f t="shared" si="4"/>
        <v>0</v>
      </c>
      <c r="AD57" s="136"/>
      <c r="AE57" s="136"/>
      <c r="AF57" s="136"/>
      <c r="AG57" s="168"/>
      <c r="AH57" s="168"/>
      <c r="AI57" s="168"/>
      <c r="AJ57" s="168"/>
      <c r="AK57" s="190"/>
      <c r="AL57" s="190"/>
      <c r="AM57" s="190"/>
      <c r="AN57" s="190"/>
      <c r="AO57" s="190"/>
      <c r="AP57" s="190"/>
      <c r="AQ57" s="194"/>
      <c r="AR57" s="195"/>
      <c r="AS57" s="195"/>
      <c r="AT57" s="195"/>
      <c r="AU57" s="195"/>
      <c r="AV57" s="195"/>
      <c r="AW57" s="195"/>
      <c r="AX57" s="196"/>
      <c r="AY57" s="251"/>
      <c r="AZ57" s="252"/>
      <c r="BA57" s="252"/>
      <c r="BB57" s="252"/>
      <c r="BC57" s="252"/>
      <c r="BD57" s="252"/>
      <c r="BE57" s="252"/>
      <c r="BF57" s="252"/>
      <c r="BG57" s="252"/>
      <c r="BH57" s="253"/>
      <c r="BO57" s="102"/>
      <c r="BP57" s="103"/>
      <c r="BQ57" s="103"/>
      <c r="BR57" s="359"/>
      <c r="BS57" s="123"/>
      <c r="BT57" s="124"/>
      <c r="BU57" s="124"/>
      <c r="BV57" s="125"/>
      <c r="BW57" s="142"/>
      <c r="BX57" s="142"/>
      <c r="BY57" s="142"/>
      <c r="BZ57" s="143"/>
      <c r="CA57" s="209"/>
      <c r="CB57" s="210"/>
      <c r="CC57" s="210"/>
      <c r="CD57" s="210"/>
      <c r="CE57" s="210"/>
      <c r="CF57" s="211"/>
      <c r="CG57" s="212"/>
      <c r="CH57" s="212"/>
      <c r="CI57" s="212"/>
      <c r="CJ57" s="212"/>
      <c r="CK57" s="135"/>
      <c r="CL57" s="135"/>
      <c r="CM57" s="135"/>
      <c r="CN57" s="135"/>
      <c r="CO57" s="136">
        <f t="shared" si="6"/>
        <v>0</v>
      </c>
      <c r="CP57" s="136"/>
      <c r="CQ57" s="136"/>
      <c r="CR57" s="136"/>
      <c r="CS57" s="168"/>
      <c r="CT57" s="168"/>
      <c r="CU57" s="168"/>
      <c r="CV57" s="168"/>
      <c r="CW57" s="190"/>
      <c r="CX57" s="190"/>
      <c r="CY57" s="190"/>
      <c r="CZ57" s="190"/>
      <c r="DA57" s="190"/>
      <c r="DB57" s="190"/>
      <c r="DC57" s="194"/>
      <c r="DD57" s="195"/>
      <c r="DE57" s="195"/>
      <c r="DF57" s="195"/>
      <c r="DG57" s="195"/>
      <c r="DH57" s="195"/>
      <c r="DI57" s="195"/>
      <c r="DJ57" s="196"/>
      <c r="DK57" s="251"/>
      <c r="DL57" s="252"/>
      <c r="DM57" s="252"/>
      <c r="DN57" s="252"/>
      <c r="DO57" s="252"/>
      <c r="DP57" s="252"/>
      <c r="DQ57" s="252"/>
      <c r="DR57" s="252"/>
      <c r="DS57" s="252"/>
      <c r="DT57" s="253"/>
    </row>
    <row r="58" spans="3:124" ht="19.5" thickBot="1">
      <c r="C58" s="102"/>
      <c r="D58" s="103"/>
      <c r="E58" s="103"/>
      <c r="F58" s="359"/>
      <c r="G58" s="126"/>
      <c r="H58" s="127"/>
      <c r="I58" s="127"/>
      <c r="J58" s="128"/>
      <c r="K58" s="112" t="s">
        <v>60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29">
        <f>SUM(AG50:AJ57)</f>
        <v>1500</v>
      </c>
      <c r="AH58" s="130"/>
      <c r="AI58" s="130"/>
      <c r="AJ58" s="131"/>
      <c r="AK58" s="117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9"/>
      <c r="BO58" s="102"/>
      <c r="BP58" s="103"/>
      <c r="BQ58" s="103"/>
      <c r="BR58" s="359"/>
      <c r="BS58" s="126"/>
      <c r="BT58" s="127"/>
      <c r="BU58" s="127"/>
      <c r="BV58" s="128"/>
      <c r="BW58" s="112" t="s">
        <v>60</v>
      </c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29">
        <f>SUM(CS50:CV57)</f>
        <v>600</v>
      </c>
      <c r="CT58" s="130"/>
      <c r="CU58" s="130"/>
      <c r="CV58" s="131"/>
      <c r="CW58" s="117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9"/>
    </row>
    <row r="59" spans="3:124" ht="17.649999999999999" customHeight="1">
      <c r="C59" s="102"/>
      <c r="D59" s="103"/>
      <c r="E59" s="103"/>
      <c r="F59" s="359"/>
      <c r="G59" s="120" t="s">
        <v>117</v>
      </c>
      <c r="H59" s="121"/>
      <c r="I59" s="121"/>
      <c r="J59" s="122"/>
      <c r="K59" s="313" t="s">
        <v>69</v>
      </c>
      <c r="L59" s="313"/>
      <c r="M59" s="313"/>
      <c r="N59" s="314"/>
      <c r="O59" s="144">
        <v>44774</v>
      </c>
      <c r="P59" s="145"/>
      <c r="Q59" s="145"/>
      <c r="R59" s="145"/>
      <c r="S59" s="145"/>
      <c r="T59" s="146"/>
      <c r="U59" s="219">
        <v>7000</v>
      </c>
      <c r="V59" s="219"/>
      <c r="W59" s="219"/>
      <c r="X59" s="219"/>
      <c r="Y59" s="220">
        <v>300</v>
      </c>
      <c r="Z59" s="220"/>
      <c r="AA59" s="220"/>
      <c r="AB59" s="220"/>
      <c r="AC59" s="221">
        <f t="shared" si="2"/>
        <v>2100000</v>
      </c>
      <c r="AD59" s="221"/>
      <c r="AE59" s="221"/>
      <c r="AF59" s="221"/>
      <c r="AG59" s="222">
        <f>SUM(Y59:AB62)</f>
        <v>300</v>
      </c>
      <c r="AH59" s="222"/>
      <c r="AI59" s="222"/>
      <c r="AJ59" s="222"/>
      <c r="AK59" s="223">
        <f t="shared" ref="AK59" si="8">SUM(AC59:AF62)</f>
        <v>2100000</v>
      </c>
      <c r="AL59" s="224"/>
      <c r="AM59" s="224"/>
      <c r="AN59" s="224"/>
      <c r="AO59" s="224"/>
      <c r="AP59" s="225"/>
      <c r="AQ59" s="228">
        <f>ROUND(($AK$59)/$AG$59,0)</f>
        <v>7000</v>
      </c>
      <c r="AR59" s="228"/>
      <c r="AS59" s="228"/>
      <c r="AT59" s="228"/>
      <c r="AU59" s="228"/>
      <c r="AV59" s="228"/>
      <c r="AW59" s="228"/>
      <c r="AX59" s="229"/>
      <c r="AY59" s="197"/>
      <c r="AZ59" s="198"/>
      <c r="BA59" s="198"/>
      <c r="BB59" s="198"/>
      <c r="BC59" s="198"/>
      <c r="BD59" s="198"/>
      <c r="BE59" s="198"/>
      <c r="BF59" s="198"/>
      <c r="BG59" s="198"/>
      <c r="BH59" s="199"/>
      <c r="BO59" s="102"/>
      <c r="BP59" s="103"/>
      <c r="BQ59" s="103"/>
      <c r="BR59" s="359"/>
      <c r="BS59" s="120" t="s">
        <v>117</v>
      </c>
      <c r="BT59" s="121"/>
      <c r="BU59" s="121"/>
      <c r="BV59" s="122"/>
      <c r="BW59" s="313" t="s">
        <v>69</v>
      </c>
      <c r="BX59" s="313"/>
      <c r="BY59" s="313"/>
      <c r="BZ59" s="314"/>
      <c r="CA59" s="144">
        <v>44774</v>
      </c>
      <c r="CB59" s="145"/>
      <c r="CC59" s="145"/>
      <c r="CD59" s="145"/>
      <c r="CE59" s="145"/>
      <c r="CF59" s="146"/>
      <c r="CG59" s="219">
        <v>5000</v>
      </c>
      <c r="CH59" s="219"/>
      <c r="CI59" s="219"/>
      <c r="CJ59" s="219"/>
      <c r="CK59" s="220">
        <v>100</v>
      </c>
      <c r="CL59" s="220"/>
      <c r="CM59" s="220"/>
      <c r="CN59" s="220"/>
      <c r="CO59" s="221">
        <f t="shared" ref="CO59:CO66" si="9">CG59*CK59</f>
        <v>500000</v>
      </c>
      <c r="CP59" s="221"/>
      <c r="CQ59" s="221"/>
      <c r="CR59" s="221"/>
      <c r="CS59" s="222">
        <f>SUM(CK59:CN62)</f>
        <v>100</v>
      </c>
      <c r="CT59" s="222"/>
      <c r="CU59" s="222"/>
      <c r="CV59" s="222"/>
      <c r="CW59" s="223">
        <f t="shared" ref="CW59" si="10">SUM(CO59:CR62)</f>
        <v>500000</v>
      </c>
      <c r="CX59" s="224"/>
      <c r="CY59" s="224"/>
      <c r="CZ59" s="224"/>
      <c r="DA59" s="224"/>
      <c r="DB59" s="225"/>
      <c r="DC59" s="228">
        <f>ROUND(($AK$59)/$AG$59,0)</f>
        <v>7000</v>
      </c>
      <c r="DD59" s="228"/>
      <c r="DE59" s="228"/>
      <c r="DF59" s="228"/>
      <c r="DG59" s="228"/>
      <c r="DH59" s="228"/>
      <c r="DI59" s="228"/>
      <c r="DJ59" s="229"/>
      <c r="DK59" s="197"/>
      <c r="DL59" s="198"/>
      <c r="DM59" s="198"/>
      <c r="DN59" s="198"/>
      <c r="DO59" s="198"/>
      <c r="DP59" s="198"/>
      <c r="DQ59" s="198"/>
      <c r="DR59" s="198"/>
      <c r="DS59" s="198"/>
      <c r="DT59" s="199"/>
    </row>
    <row r="60" spans="3:124">
      <c r="C60" s="102"/>
      <c r="D60" s="103"/>
      <c r="E60" s="103"/>
      <c r="F60" s="359"/>
      <c r="G60" s="123"/>
      <c r="H60" s="124"/>
      <c r="I60" s="124"/>
      <c r="J60" s="125"/>
      <c r="K60" s="315"/>
      <c r="L60" s="315"/>
      <c r="M60" s="315"/>
      <c r="N60" s="316"/>
      <c r="O60" s="200"/>
      <c r="P60" s="201"/>
      <c r="Q60" s="201"/>
      <c r="R60" s="201"/>
      <c r="S60" s="201"/>
      <c r="T60" s="202"/>
      <c r="U60" s="203"/>
      <c r="V60" s="203"/>
      <c r="W60" s="203"/>
      <c r="X60" s="203"/>
      <c r="Y60" s="204"/>
      <c r="Z60" s="204"/>
      <c r="AA60" s="204"/>
      <c r="AB60" s="204"/>
      <c r="AC60" s="232">
        <f t="shared" si="2"/>
        <v>0</v>
      </c>
      <c r="AD60" s="232"/>
      <c r="AE60" s="232"/>
      <c r="AF60" s="232"/>
      <c r="AG60" s="167"/>
      <c r="AH60" s="167"/>
      <c r="AI60" s="167"/>
      <c r="AJ60" s="167"/>
      <c r="AK60" s="191"/>
      <c r="AL60" s="192"/>
      <c r="AM60" s="192"/>
      <c r="AN60" s="192"/>
      <c r="AO60" s="192"/>
      <c r="AP60" s="226"/>
      <c r="AQ60" s="189"/>
      <c r="AR60" s="189"/>
      <c r="AS60" s="189"/>
      <c r="AT60" s="189"/>
      <c r="AU60" s="189"/>
      <c r="AV60" s="189"/>
      <c r="AW60" s="189"/>
      <c r="AX60" s="230"/>
      <c r="AY60" s="206"/>
      <c r="AZ60" s="207"/>
      <c r="BA60" s="207"/>
      <c r="BB60" s="207"/>
      <c r="BC60" s="207"/>
      <c r="BD60" s="207"/>
      <c r="BE60" s="207"/>
      <c r="BF60" s="207"/>
      <c r="BG60" s="207"/>
      <c r="BH60" s="208"/>
      <c r="BO60" s="102"/>
      <c r="BP60" s="103"/>
      <c r="BQ60" s="103"/>
      <c r="BR60" s="359"/>
      <c r="BS60" s="123"/>
      <c r="BT60" s="124"/>
      <c r="BU60" s="124"/>
      <c r="BV60" s="125"/>
      <c r="BW60" s="315"/>
      <c r="BX60" s="315"/>
      <c r="BY60" s="315"/>
      <c r="BZ60" s="316"/>
      <c r="CA60" s="200"/>
      <c r="CB60" s="201"/>
      <c r="CC60" s="201"/>
      <c r="CD60" s="201"/>
      <c r="CE60" s="201"/>
      <c r="CF60" s="202"/>
      <c r="CG60" s="203"/>
      <c r="CH60" s="203"/>
      <c r="CI60" s="203"/>
      <c r="CJ60" s="203"/>
      <c r="CK60" s="204"/>
      <c r="CL60" s="204"/>
      <c r="CM60" s="204"/>
      <c r="CN60" s="204"/>
      <c r="CO60" s="232">
        <f t="shared" si="9"/>
        <v>0</v>
      </c>
      <c r="CP60" s="232"/>
      <c r="CQ60" s="232"/>
      <c r="CR60" s="232"/>
      <c r="CS60" s="167"/>
      <c r="CT60" s="167"/>
      <c r="CU60" s="167"/>
      <c r="CV60" s="167"/>
      <c r="CW60" s="191"/>
      <c r="CX60" s="192"/>
      <c r="CY60" s="192"/>
      <c r="CZ60" s="192"/>
      <c r="DA60" s="192"/>
      <c r="DB60" s="226"/>
      <c r="DC60" s="189"/>
      <c r="DD60" s="189"/>
      <c r="DE60" s="189"/>
      <c r="DF60" s="189"/>
      <c r="DG60" s="189"/>
      <c r="DH60" s="189"/>
      <c r="DI60" s="189"/>
      <c r="DJ60" s="230"/>
      <c r="DK60" s="206"/>
      <c r="DL60" s="207"/>
      <c r="DM60" s="207"/>
      <c r="DN60" s="207"/>
      <c r="DO60" s="207"/>
      <c r="DP60" s="207"/>
      <c r="DQ60" s="207"/>
      <c r="DR60" s="207"/>
      <c r="DS60" s="207"/>
      <c r="DT60" s="208"/>
    </row>
    <row r="61" spans="3:124">
      <c r="C61" s="102"/>
      <c r="D61" s="103"/>
      <c r="E61" s="103"/>
      <c r="F61" s="359"/>
      <c r="G61" s="123"/>
      <c r="H61" s="124"/>
      <c r="I61" s="124"/>
      <c r="J61" s="125"/>
      <c r="K61" s="315"/>
      <c r="L61" s="315"/>
      <c r="M61" s="315"/>
      <c r="N61" s="316"/>
      <c r="O61" s="200"/>
      <c r="P61" s="201"/>
      <c r="Q61" s="201"/>
      <c r="R61" s="201"/>
      <c r="S61" s="201"/>
      <c r="T61" s="202"/>
      <c r="U61" s="203"/>
      <c r="V61" s="203"/>
      <c r="W61" s="203"/>
      <c r="X61" s="203"/>
      <c r="Y61" s="204"/>
      <c r="Z61" s="204"/>
      <c r="AA61" s="204"/>
      <c r="AB61" s="204"/>
      <c r="AC61" s="232">
        <f t="shared" si="2"/>
        <v>0</v>
      </c>
      <c r="AD61" s="232"/>
      <c r="AE61" s="232"/>
      <c r="AF61" s="232"/>
      <c r="AG61" s="167"/>
      <c r="AH61" s="167"/>
      <c r="AI61" s="167"/>
      <c r="AJ61" s="167"/>
      <c r="AK61" s="191"/>
      <c r="AL61" s="192"/>
      <c r="AM61" s="192"/>
      <c r="AN61" s="192"/>
      <c r="AO61" s="192"/>
      <c r="AP61" s="226"/>
      <c r="AQ61" s="189"/>
      <c r="AR61" s="189"/>
      <c r="AS61" s="189"/>
      <c r="AT61" s="189"/>
      <c r="AU61" s="189"/>
      <c r="AV61" s="189"/>
      <c r="AW61" s="189"/>
      <c r="AX61" s="230"/>
      <c r="AY61" s="206"/>
      <c r="AZ61" s="207"/>
      <c r="BA61" s="207"/>
      <c r="BB61" s="207"/>
      <c r="BC61" s="207"/>
      <c r="BD61" s="207"/>
      <c r="BE61" s="207"/>
      <c r="BF61" s="207"/>
      <c r="BG61" s="207"/>
      <c r="BH61" s="208"/>
      <c r="BO61" s="102"/>
      <c r="BP61" s="103"/>
      <c r="BQ61" s="103"/>
      <c r="BR61" s="359"/>
      <c r="BS61" s="123"/>
      <c r="BT61" s="124"/>
      <c r="BU61" s="124"/>
      <c r="BV61" s="125"/>
      <c r="BW61" s="315"/>
      <c r="BX61" s="315"/>
      <c r="BY61" s="315"/>
      <c r="BZ61" s="316"/>
      <c r="CA61" s="200"/>
      <c r="CB61" s="201"/>
      <c r="CC61" s="201"/>
      <c r="CD61" s="201"/>
      <c r="CE61" s="201"/>
      <c r="CF61" s="202"/>
      <c r="CG61" s="203"/>
      <c r="CH61" s="203"/>
      <c r="CI61" s="203"/>
      <c r="CJ61" s="203"/>
      <c r="CK61" s="204"/>
      <c r="CL61" s="204"/>
      <c r="CM61" s="204"/>
      <c r="CN61" s="204"/>
      <c r="CO61" s="232">
        <f t="shared" si="9"/>
        <v>0</v>
      </c>
      <c r="CP61" s="232"/>
      <c r="CQ61" s="232"/>
      <c r="CR61" s="232"/>
      <c r="CS61" s="167"/>
      <c r="CT61" s="167"/>
      <c r="CU61" s="167"/>
      <c r="CV61" s="167"/>
      <c r="CW61" s="191"/>
      <c r="CX61" s="192"/>
      <c r="CY61" s="192"/>
      <c r="CZ61" s="192"/>
      <c r="DA61" s="192"/>
      <c r="DB61" s="226"/>
      <c r="DC61" s="189"/>
      <c r="DD61" s="189"/>
      <c r="DE61" s="189"/>
      <c r="DF61" s="189"/>
      <c r="DG61" s="189"/>
      <c r="DH61" s="189"/>
      <c r="DI61" s="189"/>
      <c r="DJ61" s="230"/>
      <c r="DK61" s="206"/>
      <c r="DL61" s="207"/>
      <c r="DM61" s="207"/>
      <c r="DN61" s="207"/>
      <c r="DO61" s="207"/>
      <c r="DP61" s="207"/>
      <c r="DQ61" s="207"/>
      <c r="DR61" s="207"/>
      <c r="DS61" s="207"/>
      <c r="DT61" s="208"/>
    </row>
    <row r="62" spans="3:124" ht="19.5" thickBot="1">
      <c r="C62" s="102"/>
      <c r="D62" s="103"/>
      <c r="E62" s="103"/>
      <c r="F62" s="359"/>
      <c r="G62" s="123"/>
      <c r="H62" s="124"/>
      <c r="I62" s="124"/>
      <c r="J62" s="125"/>
      <c r="K62" s="317"/>
      <c r="L62" s="317"/>
      <c r="M62" s="317"/>
      <c r="N62" s="318"/>
      <c r="O62" s="209"/>
      <c r="P62" s="210"/>
      <c r="Q62" s="210"/>
      <c r="R62" s="210"/>
      <c r="S62" s="210"/>
      <c r="T62" s="211"/>
      <c r="U62" s="212"/>
      <c r="V62" s="212"/>
      <c r="W62" s="212"/>
      <c r="X62" s="212"/>
      <c r="Y62" s="135"/>
      <c r="Z62" s="135"/>
      <c r="AA62" s="135"/>
      <c r="AB62" s="135"/>
      <c r="AC62" s="136">
        <f t="shared" si="2"/>
        <v>0</v>
      </c>
      <c r="AD62" s="136"/>
      <c r="AE62" s="136"/>
      <c r="AF62" s="136"/>
      <c r="AG62" s="168"/>
      <c r="AH62" s="168"/>
      <c r="AI62" s="168"/>
      <c r="AJ62" s="168"/>
      <c r="AK62" s="194"/>
      <c r="AL62" s="195"/>
      <c r="AM62" s="195"/>
      <c r="AN62" s="195"/>
      <c r="AO62" s="195"/>
      <c r="AP62" s="227"/>
      <c r="AQ62" s="190"/>
      <c r="AR62" s="190"/>
      <c r="AS62" s="190"/>
      <c r="AT62" s="190"/>
      <c r="AU62" s="190"/>
      <c r="AV62" s="190"/>
      <c r="AW62" s="190"/>
      <c r="AX62" s="231"/>
      <c r="AY62" s="137"/>
      <c r="AZ62" s="138"/>
      <c r="BA62" s="138"/>
      <c r="BB62" s="138"/>
      <c r="BC62" s="138"/>
      <c r="BD62" s="138"/>
      <c r="BE62" s="138"/>
      <c r="BF62" s="138"/>
      <c r="BG62" s="138"/>
      <c r="BH62" s="139"/>
      <c r="BO62" s="102"/>
      <c r="BP62" s="103"/>
      <c r="BQ62" s="103"/>
      <c r="BR62" s="359"/>
      <c r="BS62" s="123"/>
      <c r="BT62" s="124"/>
      <c r="BU62" s="124"/>
      <c r="BV62" s="125"/>
      <c r="BW62" s="317"/>
      <c r="BX62" s="317"/>
      <c r="BY62" s="317"/>
      <c r="BZ62" s="318"/>
      <c r="CA62" s="209"/>
      <c r="CB62" s="210"/>
      <c r="CC62" s="210"/>
      <c r="CD62" s="210"/>
      <c r="CE62" s="210"/>
      <c r="CF62" s="211"/>
      <c r="CG62" s="212"/>
      <c r="CH62" s="212"/>
      <c r="CI62" s="212"/>
      <c r="CJ62" s="212"/>
      <c r="CK62" s="135"/>
      <c r="CL62" s="135"/>
      <c r="CM62" s="135"/>
      <c r="CN62" s="135"/>
      <c r="CO62" s="136">
        <f t="shared" si="9"/>
        <v>0</v>
      </c>
      <c r="CP62" s="136"/>
      <c r="CQ62" s="136"/>
      <c r="CR62" s="136"/>
      <c r="CS62" s="168"/>
      <c r="CT62" s="168"/>
      <c r="CU62" s="168"/>
      <c r="CV62" s="168"/>
      <c r="CW62" s="194"/>
      <c r="CX62" s="195"/>
      <c r="CY62" s="195"/>
      <c r="CZ62" s="195"/>
      <c r="DA62" s="195"/>
      <c r="DB62" s="227"/>
      <c r="DC62" s="190"/>
      <c r="DD62" s="190"/>
      <c r="DE62" s="190"/>
      <c r="DF62" s="190"/>
      <c r="DG62" s="190"/>
      <c r="DH62" s="190"/>
      <c r="DI62" s="190"/>
      <c r="DJ62" s="231"/>
      <c r="DK62" s="137"/>
      <c r="DL62" s="138"/>
      <c r="DM62" s="138"/>
      <c r="DN62" s="138"/>
      <c r="DO62" s="138"/>
      <c r="DP62" s="138"/>
      <c r="DQ62" s="138"/>
      <c r="DR62" s="138"/>
      <c r="DS62" s="138"/>
      <c r="DT62" s="139"/>
    </row>
    <row r="63" spans="3:124">
      <c r="C63" s="102"/>
      <c r="D63" s="103"/>
      <c r="E63" s="103"/>
      <c r="F63" s="359"/>
      <c r="G63" s="123"/>
      <c r="H63" s="124"/>
      <c r="I63" s="124"/>
      <c r="J63" s="125"/>
      <c r="K63" s="140" t="s">
        <v>70</v>
      </c>
      <c r="L63" s="140"/>
      <c r="M63" s="140"/>
      <c r="N63" s="141"/>
      <c r="O63" s="144">
        <v>44793</v>
      </c>
      <c r="P63" s="145"/>
      <c r="Q63" s="145"/>
      <c r="R63" s="145"/>
      <c r="S63" s="145"/>
      <c r="T63" s="146"/>
      <c r="U63" s="163">
        <v>6000</v>
      </c>
      <c r="V63" s="163"/>
      <c r="W63" s="163"/>
      <c r="X63" s="163"/>
      <c r="Y63" s="164">
        <v>500</v>
      </c>
      <c r="Z63" s="164"/>
      <c r="AA63" s="164"/>
      <c r="AB63" s="164"/>
      <c r="AC63" s="165">
        <f t="shared" si="2"/>
        <v>3000000</v>
      </c>
      <c r="AD63" s="165"/>
      <c r="AE63" s="165"/>
      <c r="AF63" s="165"/>
      <c r="AG63" s="166">
        <f>SUM(Y63:AB66)</f>
        <v>500</v>
      </c>
      <c r="AH63" s="166"/>
      <c r="AI63" s="166"/>
      <c r="AJ63" s="166"/>
      <c r="AK63" s="188">
        <f>SUM(AC63:AF66)</f>
        <v>3000000</v>
      </c>
      <c r="AL63" s="188"/>
      <c r="AM63" s="188"/>
      <c r="AN63" s="188"/>
      <c r="AO63" s="188"/>
      <c r="AP63" s="188"/>
      <c r="AQ63" s="191">
        <f>ROUND(($AK$63)/($AG$63),0)</f>
        <v>6000</v>
      </c>
      <c r="AR63" s="192"/>
      <c r="AS63" s="192"/>
      <c r="AT63" s="192"/>
      <c r="AU63" s="192"/>
      <c r="AV63" s="192"/>
      <c r="AW63" s="192"/>
      <c r="AX63" s="193"/>
      <c r="AY63" s="197"/>
      <c r="AZ63" s="198"/>
      <c r="BA63" s="198"/>
      <c r="BB63" s="198"/>
      <c r="BC63" s="198"/>
      <c r="BD63" s="198"/>
      <c r="BE63" s="198"/>
      <c r="BF63" s="198"/>
      <c r="BG63" s="198"/>
      <c r="BH63" s="199"/>
      <c r="BO63" s="102"/>
      <c r="BP63" s="103"/>
      <c r="BQ63" s="103"/>
      <c r="BR63" s="359"/>
      <c r="BS63" s="123"/>
      <c r="BT63" s="124"/>
      <c r="BU63" s="124"/>
      <c r="BV63" s="125"/>
      <c r="BW63" s="140" t="s">
        <v>70</v>
      </c>
      <c r="BX63" s="140"/>
      <c r="BY63" s="140"/>
      <c r="BZ63" s="141"/>
      <c r="CA63" s="144">
        <v>44793</v>
      </c>
      <c r="CB63" s="145"/>
      <c r="CC63" s="145"/>
      <c r="CD63" s="145"/>
      <c r="CE63" s="145"/>
      <c r="CF63" s="146"/>
      <c r="CG63" s="163">
        <v>6000</v>
      </c>
      <c r="CH63" s="163"/>
      <c r="CI63" s="163"/>
      <c r="CJ63" s="163"/>
      <c r="CK63" s="164">
        <v>300</v>
      </c>
      <c r="CL63" s="164"/>
      <c r="CM63" s="164"/>
      <c r="CN63" s="164"/>
      <c r="CO63" s="165">
        <f t="shared" si="9"/>
        <v>1800000</v>
      </c>
      <c r="CP63" s="165"/>
      <c r="CQ63" s="165"/>
      <c r="CR63" s="165"/>
      <c r="CS63" s="166">
        <f>SUM(CK63:CN66)</f>
        <v>300</v>
      </c>
      <c r="CT63" s="166"/>
      <c r="CU63" s="166"/>
      <c r="CV63" s="166"/>
      <c r="CW63" s="188">
        <f>SUM(CO63:CR66)</f>
        <v>1800000</v>
      </c>
      <c r="CX63" s="188"/>
      <c r="CY63" s="188"/>
      <c r="CZ63" s="188"/>
      <c r="DA63" s="188"/>
      <c r="DB63" s="188"/>
      <c r="DC63" s="191">
        <f>ROUND(($AK$63)/($AG$63),0)</f>
        <v>6000</v>
      </c>
      <c r="DD63" s="192"/>
      <c r="DE63" s="192"/>
      <c r="DF63" s="192"/>
      <c r="DG63" s="192"/>
      <c r="DH63" s="192"/>
      <c r="DI63" s="192"/>
      <c r="DJ63" s="193"/>
      <c r="DK63" s="197"/>
      <c r="DL63" s="198"/>
      <c r="DM63" s="198"/>
      <c r="DN63" s="198"/>
      <c r="DO63" s="198"/>
      <c r="DP63" s="198"/>
      <c r="DQ63" s="198"/>
      <c r="DR63" s="198"/>
      <c r="DS63" s="198"/>
      <c r="DT63" s="199"/>
    </row>
    <row r="64" spans="3:124">
      <c r="C64" s="102"/>
      <c r="D64" s="103"/>
      <c r="E64" s="103"/>
      <c r="F64" s="359"/>
      <c r="G64" s="123"/>
      <c r="H64" s="124"/>
      <c r="I64" s="124"/>
      <c r="J64" s="125"/>
      <c r="K64" s="140"/>
      <c r="L64" s="140"/>
      <c r="M64" s="140"/>
      <c r="N64" s="141"/>
      <c r="O64" s="200"/>
      <c r="P64" s="201"/>
      <c r="Q64" s="201"/>
      <c r="R64" s="201"/>
      <c r="S64" s="201"/>
      <c r="T64" s="202"/>
      <c r="U64" s="203"/>
      <c r="V64" s="203"/>
      <c r="W64" s="203"/>
      <c r="X64" s="203"/>
      <c r="Y64" s="204"/>
      <c r="Z64" s="204"/>
      <c r="AA64" s="204"/>
      <c r="AB64" s="204"/>
      <c r="AC64" s="205">
        <f t="shared" si="2"/>
        <v>0</v>
      </c>
      <c r="AD64" s="205"/>
      <c r="AE64" s="205"/>
      <c r="AF64" s="205"/>
      <c r="AG64" s="167"/>
      <c r="AH64" s="167"/>
      <c r="AI64" s="167"/>
      <c r="AJ64" s="167"/>
      <c r="AK64" s="189"/>
      <c r="AL64" s="189"/>
      <c r="AM64" s="189"/>
      <c r="AN64" s="189"/>
      <c r="AO64" s="189"/>
      <c r="AP64" s="189"/>
      <c r="AQ64" s="191"/>
      <c r="AR64" s="192"/>
      <c r="AS64" s="192"/>
      <c r="AT64" s="192"/>
      <c r="AU64" s="192"/>
      <c r="AV64" s="192"/>
      <c r="AW64" s="192"/>
      <c r="AX64" s="193"/>
      <c r="AY64" s="206"/>
      <c r="AZ64" s="207"/>
      <c r="BA64" s="207"/>
      <c r="BB64" s="207"/>
      <c r="BC64" s="207"/>
      <c r="BD64" s="207"/>
      <c r="BE64" s="207"/>
      <c r="BF64" s="207"/>
      <c r="BG64" s="207"/>
      <c r="BH64" s="208"/>
      <c r="BO64" s="102"/>
      <c r="BP64" s="103"/>
      <c r="BQ64" s="103"/>
      <c r="BR64" s="359"/>
      <c r="BS64" s="123"/>
      <c r="BT64" s="124"/>
      <c r="BU64" s="124"/>
      <c r="BV64" s="125"/>
      <c r="BW64" s="140"/>
      <c r="BX64" s="140"/>
      <c r="BY64" s="140"/>
      <c r="BZ64" s="141"/>
      <c r="CA64" s="200"/>
      <c r="CB64" s="201"/>
      <c r="CC64" s="201"/>
      <c r="CD64" s="201"/>
      <c r="CE64" s="201"/>
      <c r="CF64" s="202"/>
      <c r="CG64" s="203"/>
      <c r="CH64" s="203"/>
      <c r="CI64" s="203"/>
      <c r="CJ64" s="203"/>
      <c r="CK64" s="204"/>
      <c r="CL64" s="204"/>
      <c r="CM64" s="204"/>
      <c r="CN64" s="204"/>
      <c r="CO64" s="205">
        <f t="shared" si="9"/>
        <v>0</v>
      </c>
      <c r="CP64" s="205"/>
      <c r="CQ64" s="205"/>
      <c r="CR64" s="205"/>
      <c r="CS64" s="167"/>
      <c r="CT64" s="167"/>
      <c r="CU64" s="167"/>
      <c r="CV64" s="167"/>
      <c r="CW64" s="189"/>
      <c r="CX64" s="189"/>
      <c r="CY64" s="189"/>
      <c r="CZ64" s="189"/>
      <c r="DA64" s="189"/>
      <c r="DB64" s="189"/>
      <c r="DC64" s="191"/>
      <c r="DD64" s="192"/>
      <c r="DE64" s="192"/>
      <c r="DF64" s="192"/>
      <c r="DG64" s="192"/>
      <c r="DH64" s="192"/>
      <c r="DI64" s="192"/>
      <c r="DJ64" s="193"/>
      <c r="DK64" s="206"/>
      <c r="DL64" s="207"/>
      <c r="DM64" s="207"/>
      <c r="DN64" s="207"/>
      <c r="DO64" s="207"/>
      <c r="DP64" s="207"/>
      <c r="DQ64" s="207"/>
      <c r="DR64" s="207"/>
      <c r="DS64" s="207"/>
      <c r="DT64" s="208"/>
    </row>
    <row r="65" spans="2:129">
      <c r="C65" s="102"/>
      <c r="D65" s="103"/>
      <c r="E65" s="103"/>
      <c r="F65" s="359"/>
      <c r="G65" s="123"/>
      <c r="H65" s="124"/>
      <c r="I65" s="124"/>
      <c r="J65" s="125"/>
      <c r="K65" s="140"/>
      <c r="L65" s="140"/>
      <c r="M65" s="140"/>
      <c r="N65" s="141"/>
      <c r="O65" s="200"/>
      <c r="P65" s="201"/>
      <c r="Q65" s="201"/>
      <c r="R65" s="201"/>
      <c r="S65" s="201"/>
      <c r="T65" s="202"/>
      <c r="U65" s="203"/>
      <c r="V65" s="203"/>
      <c r="W65" s="203"/>
      <c r="X65" s="203"/>
      <c r="Y65" s="204"/>
      <c r="Z65" s="204"/>
      <c r="AA65" s="204"/>
      <c r="AB65" s="204"/>
      <c r="AC65" s="205">
        <f t="shared" si="2"/>
        <v>0</v>
      </c>
      <c r="AD65" s="205"/>
      <c r="AE65" s="205"/>
      <c r="AF65" s="205"/>
      <c r="AG65" s="167"/>
      <c r="AH65" s="167"/>
      <c r="AI65" s="167"/>
      <c r="AJ65" s="167"/>
      <c r="AK65" s="189"/>
      <c r="AL65" s="189"/>
      <c r="AM65" s="189"/>
      <c r="AN65" s="189"/>
      <c r="AO65" s="189"/>
      <c r="AP65" s="189"/>
      <c r="AQ65" s="191"/>
      <c r="AR65" s="192"/>
      <c r="AS65" s="192"/>
      <c r="AT65" s="192"/>
      <c r="AU65" s="192"/>
      <c r="AV65" s="192"/>
      <c r="AW65" s="192"/>
      <c r="AX65" s="193"/>
      <c r="AY65" s="206"/>
      <c r="AZ65" s="207"/>
      <c r="BA65" s="207"/>
      <c r="BB65" s="207"/>
      <c r="BC65" s="207"/>
      <c r="BD65" s="207"/>
      <c r="BE65" s="207"/>
      <c r="BF65" s="207"/>
      <c r="BG65" s="207"/>
      <c r="BH65" s="208"/>
      <c r="BO65" s="102"/>
      <c r="BP65" s="103"/>
      <c r="BQ65" s="103"/>
      <c r="BR65" s="359"/>
      <c r="BS65" s="123"/>
      <c r="BT65" s="124"/>
      <c r="BU65" s="124"/>
      <c r="BV65" s="125"/>
      <c r="BW65" s="140"/>
      <c r="BX65" s="140"/>
      <c r="BY65" s="140"/>
      <c r="BZ65" s="141"/>
      <c r="CA65" s="200"/>
      <c r="CB65" s="201"/>
      <c r="CC65" s="201"/>
      <c r="CD65" s="201"/>
      <c r="CE65" s="201"/>
      <c r="CF65" s="202"/>
      <c r="CG65" s="203"/>
      <c r="CH65" s="203"/>
      <c r="CI65" s="203"/>
      <c r="CJ65" s="203"/>
      <c r="CK65" s="204"/>
      <c r="CL65" s="204"/>
      <c r="CM65" s="204"/>
      <c r="CN65" s="204"/>
      <c r="CO65" s="205">
        <f t="shared" si="9"/>
        <v>0</v>
      </c>
      <c r="CP65" s="205"/>
      <c r="CQ65" s="205"/>
      <c r="CR65" s="205"/>
      <c r="CS65" s="167"/>
      <c r="CT65" s="167"/>
      <c r="CU65" s="167"/>
      <c r="CV65" s="167"/>
      <c r="CW65" s="189"/>
      <c r="CX65" s="189"/>
      <c r="CY65" s="189"/>
      <c r="CZ65" s="189"/>
      <c r="DA65" s="189"/>
      <c r="DB65" s="189"/>
      <c r="DC65" s="191"/>
      <c r="DD65" s="192"/>
      <c r="DE65" s="192"/>
      <c r="DF65" s="192"/>
      <c r="DG65" s="192"/>
      <c r="DH65" s="192"/>
      <c r="DI65" s="192"/>
      <c r="DJ65" s="193"/>
      <c r="DK65" s="206"/>
      <c r="DL65" s="207"/>
      <c r="DM65" s="207"/>
      <c r="DN65" s="207"/>
      <c r="DO65" s="207"/>
      <c r="DP65" s="207"/>
      <c r="DQ65" s="207"/>
      <c r="DR65" s="207"/>
      <c r="DS65" s="207"/>
      <c r="DT65" s="208"/>
    </row>
    <row r="66" spans="2:129" ht="19.5" thickBot="1">
      <c r="C66" s="102"/>
      <c r="D66" s="103"/>
      <c r="E66" s="103"/>
      <c r="F66" s="359"/>
      <c r="G66" s="123"/>
      <c r="H66" s="124"/>
      <c r="I66" s="124"/>
      <c r="J66" s="125"/>
      <c r="K66" s="142"/>
      <c r="L66" s="142"/>
      <c r="M66" s="142"/>
      <c r="N66" s="143"/>
      <c r="O66" s="209"/>
      <c r="P66" s="210"/>
      <c r="Q66" s="210"/>
      <c r="R66" s="210"/>
      <c r="S66" s="210"/>
      <c r="T66" s="211"/>
      <c r="U66" s="212"/>
      <c r="V66" s="212"/>
      <c r="W66" s="212"/>
      <c r="X66" s="212"/>
      <c r="Y66" s="135"/>
      <c r="Z66" s="135"/>
      <c r="AA66" s="135"/>
      <c r="AB66" s="135"/>
      <c r="AC66" s="136">
        <f t="shared" si="2"/>
        <v>0</v>
      </c>
      <c r="AD66" s="136"/>
      <c r="AE66" s="136"/>
      <c r="AF66" s="136"/>
      <c r="AG66" s="168"/>
      <c r="AH66" s="168"/>
      <c r="AI66" s="168"/>
      <c r="AJ66" s="168"/>
      <c r="AK66" s="190"/>
      <c r="AL66" s="190"/>
      <c r="AM66" s="190"/>
      <c r="AN66" s="190"/>
      <c r="AO66" s="190"/>
      <c r="AP66" s="190"/>
      <c r="AQ66" s="194"/>
      <c r="AR66" s="195"/>
      <c r="AS66" s="195"/>
      <c r="AT66" s="195"/>
      <c r="AU66" s="195"/>
      <c r="AV66" s="195"/>
      <c r="AW66" s="195"/>
      <c r="AX66" s="196"/>
      <c r="AY66" s="137"/>
      <c r="AZ66" s="138"/>
      <c r="BA66" s="138"/>
      <c r="BB66" s="138"/>
      <c r="BC66" s="138"/>
      <c r="BD66" s="138"/>
      <c r="BE66" s="138"/>
      <c r="BF66" s="138"/>
      <c r="BG66" s="138"/>
      <c r="BH66" s="139"/>
      <c r="BO66" s="102"/>
      <c r="BP66" s="103"/>
      <c r="BQ66" s="103"/>
      <c r="BR66" s="359"/>
      <c r="BS66" s="123"/>
      <c r="BT66" s="124"/>
      <c r="BU66" s="124"/>
      <c r="BV66" s="125"/>
      <c r="BW66" s="142"/>
      <c r="BX66" s="142"/>
      <c r="BY66" s="142"/>
      <c r="BZ66" s="143"/>
      <c r="CA66" s="209"/>
      <c r="CB66" s="210"/>
      <c r="CC66" s="210"/>
      <c r="CD66" s="210"/>
      <c r="CE66" s="210"/>
      <c r="CF66" s="211"/>
      <c r="CG66" s="212"/>
      <c r="CH66" s="212"/>
      <c r="CI66" s="212"/>
      <c r="CJ66" s="212"/>
      <c r="CK66" s="135"/>
      <c r="CL66" s="135"/>
      <c r="CM66" s="135"/>
      <c r="CN66" s="135"/>
      <c r="CO66" s="136">
        <f t="shared" si="9"/>
        <v>0</v>
      </c>
      <c r="CP66" s="136"/>
      <c r="CQ66" s="136"/>
      <c r="CR66" s="136"/>
      <c r="CS66" s="168"/>
      <c r="CT66" s="168"/>
      <c r="CU66" s="168"/>
      <c r="CV66" s="168"/>
      <c r="CW66" s="190"/>
      <c r="CX66" s="190"/>
      <c r="CY66" s="190"/>
      <c r="CZ66" s="190"/>
      <c r="DA66" s="190"/>
      <c r="DB66" s="190"/>
      <c r="DC66" s="194"/>
      <c r="DD66" s="195"/>
      <c r="DE66" s="195"/>
      <c r="DF66" s="195"/>
      <c r="DG66" s="195"/>
      <c r="DH66" s="195"/>
      <c r="DI66" s="195"/>
      <c r="DJ66" s="196"/>
      <c r="DK66" s="137"/>
      <c r="DL66" s="138"/>
      <c r="DM66" s="138"/>
      <c r="DN66" s="138"/>
      <c r="DO66" s="138"/>
      <c r="DP66" s="138"/>
      <c r="DQ66" s="138"/>
      <c r="DR66" s="138"/>
      <c r="DS66" s="138"/>
      <c r="DT66" s="139"/>
    </row>
    <row r="67" spans="2:129" ht="19.5" thickBot="1">
      <c r="C67" s="104"/>
      <c r="D67" s="105"/>
      <c r="E67" s="105"/>
      <c r="F67" s="360"/>
      <c r="G67" s="126"/>
      <c r="H67" s="127"/>
      <c r="I67" s="127"/>
      <c r="J67" s="128"/>
      <c r="K67" s="112" t="s">
        <v>60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29">
        <f>SUM(AG59:AJ66)</f>
        <v>800</v>
      </c>
      <c r="AH67" s="130"/>
      <c r="AI67" s="130"/>
      <c r="AJ67" s="131"/>
      <c r="AK67" s="117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9"/>
      <c r="BO67" s="104"/>
      <c r="BP67" s="105"/>
      <c r="BQ67" s="105"/>
      <c r="BR67" s="360"/>
      <c r="BS67" s="126"/>
      <c r="BT67" s="127"/>
      <c r="BU67" s="127"/>
      <c r="BV67" s="128"/>
      <c r="BW67" s="112" t="s">
        <v>60</v>
      </c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29">
        <f>SUM(CS59:CV66)</f>
        <v>400</v>
      </c>
      <c r="CT67" s="130"/>
      <c r="CU67" s="130"/>
      <c r="CV67" s="131"/>
      <c r="CW67" s="117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9"/>
    </row>
    <row r="68" spans="2:129" ht="18" customHeight="1" thickBot="1">
      <c r="C68" s="73"/>
      <c r="D68" s="73"/>
      <c r="E68" s="73"/>
      <c r="F68" s="73"/>
      <c r="G68" s="21"/>
      <c r="H68" s="21"/>
      <c r="I68" s="21"/>
      <c r="J68" s="21"/>
      <c r="K68" s="21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AC68" s="132" t="s">
        <v>16</v>
      </c>
      <c r="AD68" s="133"/>
      <c r="AE68" s="133"/>
      <c r="AF68" s="134"/>
      <c r="AG68" s="98">
        <f>AG40+AG49+AG58+AG67</f>
        <v>4500</v>
      </c>
      <c r="AH68" s="99"/>
      <c r="AI68" s="99"/>
      <c r="AJ68" s="99"/>
      <c r="AK68" s="65" t="s">
        <v>8</v>
      </c>
      <c r="AL68" s="17"/>
      <c r="AM68" s="17"/>
      <c r="AN68" s="17"/>
      <c r="AO68" s="17"/>
      <c r="AP68" s="17"/>
      <c r="AQ68" s="17"/>
      <c r="AR68" s="17"/>
      <c r="BO68" s="73"/>
      <c r="BP68" s="73"/>
      <c r="BQ68" s="73"/>
      <c r="BR68" s="73"/>
      <c r="BS68" s="21"/>
      <c r="BT68" s="21"/>
      <c r="BU68" s="21"/>
      <c r="BV68" s="21"/>
      <c r="BW68" s="21"/>
      <c r="BX68" s="21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O68" s="132" t="s">
        <v>16</v>
      </c>
      <c r="CP68" s="133"/>
      <c r="CQ68" s="133"/>
      <c r="CR68" s="134"/>
      <c r="CS68" s="98">
        <f>CS40+CS49+CS58+CS67</f>
        <v>1600</v>
      </c>
      <c r="CT68" s="99"/>
      <c r="CU68" s="99"/>
      <c r="CV68" s="99"/>
      <c r="CW68" s="65" t="s">
        <v>8</v>
      </c>
      <c r="CX68" s="17"/>
      <c r="CY68" s="17"/>
      <c r="CZ68" s="17"/>
      <c r="DA68" s="17"/>
      <c r="DB68" s="17"/>
      <c r="DC68" s="17"/>
      <c r="DD68" s="17"/>
    </row>
    <row r="69" spans="2:129" ht="18" customHeight="1">
      <c r="C69" s="73"/>
      <c r="D69" s="73"/>
      <c r="E69" s="73"/>
      <c r="F69" s="73"/>
      <c r="G69" s="21"/>
      <c r="H69" s="21"/>
      <c r="I69" s="21"/>
      <c r="J69" s="21"/>
      <c r="K69" s="21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73"/>
      <c r="W69" s="73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BO69" s="73"/>
      <c r="BP69" s="73"/>
      <c r="BQ69" s="73"/>
      <c r="BR69" s="73"/>
      <c r="BS69" s="21"/>
      <c r="BT69" s="21"/>
      <c r="BU69" s="21"/>
      <c r="BV69" s="21"/>
      <c r="BW69" s="21"/>
      <c r="BX69" s="21"/>
      <c r="BY69" s="22"/>
      <c r="BZ69" s="22"/>
      <c r="CA69" s="22"/>
      <c r="CB69" s="22"/>
      <c r="CC69" s="22"/>
      <c r="CD69" s="22"/>
      <c r="CE69" s="22"/>
      <c r="CF69" s="22"/>
      <c r="CG69" s="22"/>
      <c r="CH69" s="73"/>
      <c r="CI69" s="73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</row>
    <row r="70" spans="2:129" ht="18" customHeight="1">
      <c r="C70" s="73"/>
      <c r="D70" s="73"/>
      <c r="E70" s="73"/>
      <c r="F70" s="73"/>
      <c r="G70" s="21"/>
      <c r="H70" s="21"/>
      <c r="I70" s="21"/>
      <c r="J70" s="21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73"/>
      <c r="W70" s="73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BO70" s="73"/>
      <c r="BP70" s="73"/>
      <c r="BQ70" s="73"/>
      <c r="BR70" s="73"/>
      <c r="BS70" s="21"/>
      <c r="BT70" s="21"/>
      <c r="BU70" s="21"/>
      <c r="BV70" s="21"/>
      <c r="BW70" s="21"/>
      <c r="BX70" s="21"/>
      <c r="BY70" s="22"/>
      <c r="BZ70" s="22"/>
      <c r="CA70" s="22"/>
      <c r="CB70" s="22"/>
      <c r="CC70" s="22"/>
      <c r="CD70" s="22"/>
      <c r="CE70" s="22"/>
      <c r="CF70" s="22"/>
      <c r="CG70" s="22"/>
      <c r="CH70" s="73"/>
      <c r="CI70" s="73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</row>
    <row r="71" spans="2:129" ht="18" customHeight="1">
      <c r="C71" s="73"/>
      <c r="D71" s="73"/>
      <c r="E71" s="73"/>
      <c r="F71" s="73"/>
      <c r="G71" s="21"/>
      <c r="H71" s="21"/>
      <c r="I71" s="21"/>
      <c r="J71" s="21"/>
      <c r="K71" s="21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73"/>
      <c r="W71" s="73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BO71" s="73"/>
      <c r="BP71" s="73"/>
      <c r="BQ71" s="73"/>
      <c r="BR71" s="73"/>
      <c r="BS71" s="21"/>
      <c r="BT71" s="21"/>
      <c r="BU71" s="21"/>
      <c r="BV71" s="21"/>
      <c r="BW71" s="21"/>
      <c r="BX71" s="21"/>
      <c r="BY71" s="22"/>
      <c r="BZ71" s="22"/>
      <c r="CA71" s="22"/>
      <c r="CB71" s="22"/>
      <c r="CC71" s="22"/>
      <c r="CD71" s="22"/>
      <c r="CE71" s="22"/>
      <c r="CF71" s="22"/>
      <c r="CG71" s="22"/>
      <c r="CH71" s="73"/>
      <c r="CI71" s="73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</row>
    <row r="72" spans="2:129" ht="18" customHeight="1">
      <c r="C72" s="73"/>
      <c r="D72" s="73"/>
      <c r="E72" s="73"/>
      <c r="F72" s="73"/>
      <c r="G72" s="21"/>
      <c r="H72" s="21"/>
      <c r="I72" s="21"/>
      <c r="J72" s="21"/>
      <c r="K72" s="21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73"/>
      <c r="W72" s="73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BO72" s="73"/>
      <c r="BP72" s="73"/>
      <c r="BQ72" s="73"/>
      <c r="BR72" s="73"/>
      <c r="BS72" s="21"/>
      <c r="BT72" s="21"/>
      <c r="BU72" s="21"/>
      <c r="BV72" s="21"/>
      <c r="BW72" s="21"/>
      <c r="BX72" s="21"/>
      <c r="BY72" s="22"/>
      <c r="BZ72" s="22"/>
      <c r="CA72" s="22"/>
      <c r="CB72" s="22"/>
      <c r="CC72" s="22"/>
      <c r="CD72" s="22"/>
      <c r="CE72" s="22"/>
      <c r="CF72" s="22"/>
      <c r="CG72" s="22"/>
      <c r="CH72" s="73"/>
      <c r="CI72" s="73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</row>
    <row r="73" spans="2:129" ht="18" customHeight="1">
      <c r="C73" s="73"/>
      <c r="D73" s="73"/>
      <c r="E73" s="73"/>
      <c r="F73" s="73"/>
      <c r="G73" s="21"/>
      <c r="H73" s="21"/>
      <c r="I73" s="21"/>
      <c r="J73" s="21"/>
      <c r="K73" s="21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73"/>
      <c r="W73" s="73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BO73" s="73"/>
      <c r="BP73" s="73"/>
      <c r="BQ73" s="73"/>
      <c r="BR73" s="73"/>
      <c r="BS73" s="21"/>
      <c r="BT73" s="21"/>
      <c r="BU73" s="21"/>
      <c r="BV73" s="21"/>
      <c r="BW73" s="21"/>
      <c r="BX73" s="21"/>
      <c r="BY73" s="22"/>
      <c r="BZ73" s="22"/>
      <c r="CA73" s="22"/>
      <c r="CB73" s="22"/>
      <c r="CC73" s="22"/>
      <c r="CD73" s="22"/>
      <c r="CE73" s="22"/>
      <c r="CF73" s="22"/>
      <c r="CG73" s="22"/>
      <c r="CH73" s="73"/>
      <c r="CI73" s="73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</row>
    <row r="74" spans="2:129" ht="18" customHeight="1">
      <c r="C74" s="73"/>
      <c r="D74" s="73"/>
      <c r="E74" s="73"/>
      <c r="F74" s="73"/>
      <c r="G74" s="21"/>
      <c r="H74" s="21"/>
      <c r="I74" s="21"/>
      <c r="J74" s="21"/>
      <c r="K74" s="21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73"/>
      <c r="W74" s="73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BO74" s="73"/>
      <c r="BP74" s="73"/>
      <c r="BQ74" s="73"/>
      <c r="BR74" s="73"/>
      <c r="BS74" s="21"/>
      <c r="BT74" s="21"/>
      <c r="BU74" s="21"/>
      <c r="BV74" s="21"/>
      <c r="BW74" s="21"/>
      <c r="BX74" s="21"/>
      <c r="BY74" s="22"/>
      <c r="BZ74" s="22"/>
      <c r="CA74" s="22"/>
      <c r="CB74" s="22"/>
      <c r="CC74" s="22"/>
      <c r="CD74" s="22"/>
      <c r="CE74" s="22"/>
      <c r="CF74" s="22"/>
      <c r="CG74" s="22"/>
      <c r="CH74" s="73"/>
      <c r="CI74" s="73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</row>
    <row r="75" spans="2:129" ht="18" customHeight="1">
      <c r="C75" s="73"/>
      <c r="D75" s="73"/>
      <c r="E75" s="73"/>
      <c r="F75" s="73"/>
      <c r="G75" s="21"/>
      <c r="H75" s="21"/>
      <c r="I75" s="21"/>
      <c r="J75" s="21"/>
      <c r="K75" s="21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73"/>
      <c r="W75" s="73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BO75" s="73"/>
      <c r="BP75" s="73"/>
      <c r="BQ75" s="73"/>
      <c r="BR75" s="73"/>
      <c r="BS75" s="21"/>
      <c r="BT75" s="21"/>
      <c r="BU75" s="21"/>
      <c r="BV75" s="21"/>
      <c r="BW75" s="21"/>
      <c r="BX75" s="21"/>
      <c r="BY75" s="22"/>
      <c r="BZ75" s="22"/>
      <c r="CA75" s="22"/>
      <c r="CB75" s="22"/>
      <c r="CC75" s="22"/>
      <c r="CD75" s="22"/>
      <c r="CE75" s="22"/>
      <c r="CF75" s="22"/>
      <c r="CG75" s="22"/>
      <c r="CH75" s="73"/>
      <c r="CI75" s="73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</row>
    <row r="76" spans="2:129" ht="18" customHeight="1">
      <c r="C76" s="73"/>
      <c r="D76" s="73"/>
      <c r="E76" s="73"/>
      <c r="F76" s="73"/>
      <c r="G76" s="21"/>
      <c r="H76" s="21"/>
      <c r="I76" s="21"/>
      <c r="J76" s="21"/>
      <c r="K76" s="21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73"/>
      <c r="W76" s="73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BO76" s="73"/>
      <c r="BP76" s="73"/>
      <c r="BQ76" s="73"/>
      <c r="BR76" s="73"/>
      <c r="BS76" s="21"/>
      <c r="BT76" s="21"/>
      <c r="BU76" s="21"/>
      <c r="BV76" s="21"/>
      <c r="BW76" s="21"/>
      <c r="BX76" s="21"/>
      <c r="BY76" s="22"/>
      <c r="BZ76" s="22"/>
      <c r="CA76" s="22"/>
      <c r="CB76" s="22"/>
      <c r="CC76" s="22"/>
      <c r="CD76" s="22"/>
      <c r="CE76" s="22"/>
      <c r="CF76" s="22"/>
      <c r="CG76" s="22"/>
      <c r="CH76" s="73"/>
      <c r="CI76" s="73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</row>
    <row r="77" spans="2:129" ht="18" customHeight="1">
      <c r="C77" s="73"/>
      <c r="D77" s="73"/>
      <c r="E77" s="73"/>
      <c r="F77" s="73"/>
      <c r="G77" s="21"/>
      <c r="H77" s="21"/>
      <c r="I77" s="21"/>
      <c r="J77" s="21"/>
      <c r="K77" s="21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73"/>
      <c r="W77" s="73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BO77" s="73"/>
      <c r="BP77" s="73"/>
      <c r="BQ77" s="73"/>
      <c r="BR77" s="73"/>
      <c r="BS77" s="21"/>
      <c r="BT77" s="21"/>
      <c r="BU77" s="21"/>
      <c r="BV77" s="21"/>
      <c r="BW77" s="21"/>
      <c r="BX77" s="21"/>
      <c r="BY77" s="22"/>
      <c r="BZ77" s="22"/>
      <c r="CA77" s="22"/>
      <c r="CB77" s="22"/>
      <c r="CC77" s="22"/>
      <c r="CD77" s="22"/>
      <c r="CE77" s="22"/>
      <c r="CF77" s="22"/>
      <c r="CG77" s="22"/>
      <c r="CH77" s="73"/>
      <c r="CI77" s="73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</row>
    <row r="78" spans="2:129" ht="18" customHeight="1">
      <c r="C78" s="73"/>
      <c r="D78" s="73"/>
      <c r="E78" s="73"/>
      <c r="F78" s="73"/>
      <c r="G78" s="21"/>
      <c r="H78" s="21"/>
      <c r="I78" s="21"/>
      <c r="J78" s="21"/>
      <c r="K78" s="21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73"/>
      <c r="W78" s="73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BO78" s="73"/>
      <c r="BP78" s="73"/>
      <c r="BQ78" s="73"/>
      <c r="BR78" s="73"/>
      <c r="BS78" s="21"/>
      <c r="BT78" s="21"/>
      <c r="BU78" s="21"/>
      <c r="BV78" s="21"/>
      <c r="BW78" s="21"/>
      <c r="BX78" s="21"/>
      <c r="BY78" s="22"/>
      <c r="BZ78" s="22"/>
      <c r="CA78" s="22"/>
      <c r="CB78" s="22"/>
      <c r="CC78" s="22"/>
      <c r="CD78" s="22"/>
      <c r="CE78" s="22"/>
      <c r="CF78" s="22"/>
      <c r="CG78" s="22"/>
      <c r="CH78" s="73"/>
      <c r="CI78" s="73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</row>
    <row r="79" spans="2:129" ht="18" customHeight="1">
      <c r="C79" s="73"/>
      <c r="D79" s="73"/>
      <c r="E79" s="73"/>
      <c r="F79" s="73"/>
      <c r="G79" s="21"/>
      <c r="H79" s="21"/>
      <c r="I79" s="21"/>
      <c r="J79" s="21"/>
      <c r="K79" s="21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73"/>
      <c r="W79" s="73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BO79" s="73"/>
      <c r="BP79" s="73"/>
      <c r="BQ79" s="73"/>
      <c r="BR79" s="73"/>
      <c r="BS79" s="21"/>
      <c r="BT79" s="21"/>
      <c r="BU79" s="21"/>
      <c r="BV79" s="21"/>
      <c r="BW79" s="21"/>
      <c r="BX79" s="21"/>
      <c r="BY79" s="22"/>
      <c r="BZ79" s="22"/>
      <c r="CA79" s="22"/>
      <c r="CB79" s="22"/>
      <c r="CC79" s="22"/>
      <c r="CD79" s="22"/>
      <c r="CE79" s="22"/>
      <c r="CF79" s="22"/>
      <c r="CG79" s="22"/>
      <c r="CH79" s="73"/>
      <c r="CI79" s="73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</row>
    <row r="80" spans="2:129" ht="33.950000000000003" customHeight="1">
      <c r="B80" s="157" t="s">
        <v>96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9"/>
      <c r="BM80" s="59"/>
      <c r="BN80" s="157" t="s">
        <v>97</v>
      </c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9"/>
    </row>
    <row r="81" spans="2:162">
      <c r="BM81" s="59"/>
    </row>
    <row r="82" spans="2:162">
      <c r="B82" s="14" t="s">
        <v>36</v>
      </c>
      <c r="C82" s="14" t="s">
        <v>11</v>
      </c>
      <c r="D82" s="14"/>
      <c r="E82" s="14"/>
      <c r="F82" s="14"/>
      <c r="G82" s="14"/>
      <c r="H82" s="14"/>
      <c r="I82" s="14"/>
      <c r="J82" s="14"/>
      <c r="AE82" s="14" t="s">
        <v>37</v>
      </c>
      <c r="AF82" s="14" t="s">
        <v>18</v>
      </c>
      <c r="AG82" s="14"/>
      <c r="AH82" s="14"/>
      <c r="AI82" s="14"/>
      <c r="AJ82" s="14"/>
      <c r="AK82" s="14"/>
      <c r="AL82" s="15"/>
      <c r="AX82" t="s">
        <v>96</v>
      </c>
      <c r="BA82" t="s">
        <v>103</v>
      </c>
      <c r="BE82" s="2" t="s">
        <v>123</v>
      </c>
      <c r="BM82" s="59"/>
      <c r="BN82" s="14" t="s">
        <v>36</v>
      </c>
      <c r="BO82" s="14" t="s">
        <v>11</v>
      </c>
      <c r="BP82" s="14"/>
      <c r="BQ82" s="14"/>
      <c r="BR82" s="14"/>
      <c r="BS82" s="14"/>
      <c r="BT82" s="14"/>
      <c r="BU82" s="14"/>
      <c r="BV82" s="14"/>
      <c r="CQ82" s="14" t="s">
        <v>37</v>
      </c>
      <c r="CR82" s="14" t="s">
        <v>18</v>
      </c>
      <c r="CS82" s="14"/>
      <c r="CT82" s="14"/>
      <c r="CU82" s="14"/>
      <c r="CV82" s="14"/>
      <c r="CW82" s="14"/>
      <c r="CX82" s="15"/>
      <c r="DJ82" t="s">
        <v>111</v>
      </c>
      <c r="DM82" t="s">
        <v>103</v>
      </c>
      <c r="DQ82" s="2" t="s">
        <v>123</v>
      </c>
    </row>
    <row r="83" spans="2:162">
      <c r="B83" s="68"/>
      <c r="C83" s="357" t="s">
        <v>120</v>
      </c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2"/>
      <c r="U83" s="2"/>
      <c r="V83" s="2"/>
      <c r="W83" s="2"/>
      <c r="X83" s="2"/>
      <c r="Y83" s="2"/>
      <c r="Z83" s="2"/>
      <c r="AA83" s="2"/>
      <c r="AB83" s="2"/>
      <c r="AF83" s="11">
        <v>1</v>
      </c>
      <c r="AG83" s="11" t="s">
        <v>122</v>
      </c>
      <c r="AH83" s="10"/>
      <c r="AI83" s="10"/>
      <c r="AJ83" s="10"/>
      <c r="AK83" s="10"/>
      <c r="AX83" t="s">
        <v>104</v>
      </c>
      <c r="BA83" t="s">
        <v>104</v>
      </c>
      <c r="BM83" s="59"/>
      <c r="BN83" s="68"/>
      <c r="BO83" s="357" t="s">
        <v>120</v>
      </c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2"/>
      <c r="CG83" s="2"/>
      <c r="CH83" s="2"/>
      <c r="CI83" s="2"/>
      <c r="CJ83" s="2"/>
      <c r="CK83" s="2"/>
      <c r="CL83" s="2"/>
      <c r="CM83" s="2"/>
      <c r="CN83" s="2"/>
      <c r="CR83" s="11">
        <v>1</v>
      </c>
      <c r="CS83" s="11" t="s">
        <v>122</v>
      </c>
      <c r="CT83" s="10"/>
      <c r="CU83" s="10"/>
      <c r="CV83" s="10"/>
      <c r="CW83" s="10"/>
      <c r="DJ83" t="s">
        <v>104</v>
      </c>
      <c r="DM83" t="s">
        <v>104</v>
      </c>
    </row>
    <row r="84" spans="2:162">
      <c r="B84" s="68"/>
      <c r="D84" t="s">
        <v>56</v>
      </c>
      <c r="G84" s="181">
        <f>O32</f>
        <v>44762</v>
      </c>
      <c r="H84" s="181"/>
      <c r="I84" s="181"/>
      <c r="J84" s="181"/>
      <c r="K84" s="25" t="s">
        <v>63</v>
      </c>
      <c r="L84" s="2"/>
      <c r="M84" s="2" t="s">
        <v>13</v>
      </c>
      <c r="N84" s="2"/>
      <c r="O84" s="2" t="s">
        <v>33</v>
      </c>
      <c r="P84" s="2"/>
      <c r="Q84" s="2"/>
      <c r="R84" s="2"/>
      <c r="S84" s="2"/>
      <c r="T84" s="2"/>
      <c r="U84" s="2" t="s">
        <v>15</v>
      </c>
      <c r="V84" s="2"/>
      <c r="W84" s="96" t="s">
        <v>30</v>
      </c>
      <c r="X84" s="96"/>
      <c r="Y84" s="96"/>
      <c r="Z84" s="96"/>
      <c r="AA84" s="96"/>
      <c r="AB84" s="96"/>
      <c r="AG84" s="2" t="s">
        <v>0</v>
      </c>
      <c r="AH84" s="2" t="s">
        <v>41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 t="s">
        <v>32</v>
      </c>
      <c r="AX84" s="2" t="s">
        <v>72</v>
      </c>
      <c r="AY84" s="2"/>
      <c r="AZ84" s="2" t="s">
        <v>21</v>
      </c>
      <c r="BA84" s="2" t="s">
        <v>16</v>
      </c>
      <c r="BB84" s="2"/>
      <c r="BC84" s="2"/>
      <c r="BD84" s="2" t="s">
        <v>40</v>
      </c>
      <c r="BF84" s="2"/>
      <c r="BG84" s="2"/>
      <c r="BH84" s="2"/>
      <c r="BI84" s="2"/>
      <c r="BJ84" s="2"/>
      <c r="BM84" s="61"/>
      <c r="BN84" s="68"/>
      <c r="BP84" t="s">
        <v>56</v>
      </c>
      <c r="BS84" s="181">
        <f>CA32</f>
        <v>44762</v>
      </c>
      <c r="BT84" s="181"/>
      <c r="BU84" s="181"/>
      <c r="BV84" s="181"/>
      <c r="BW84" s="25" t="s">
        <v>63</v>
      </c>
      <c r="BX84" s="2"/>
      <c r="BY84" s="2" t="s">
        <v>13</v>
      </c>
      <c r="BZ84" s="2"/>
      <c r="CA84" s="2" t="s">
        <v>33</v>
      </c>
      <c r="CB84" s="2"/>
      <c r="CC84" s="2"/>
      <c r="CD84" s="2"/>
      <c r="CE84" s="2"/>
      <c r="CF84" s="2"/>
      <c r="CG84" s="2" t="s">
        <v>15</v>
      </c>
      <c r="CH84" s="2"/>
      <c r="CI84" s="96" t="s">
        <v>30</v>
      </c>
      <c r="CJ84" s="96"/>
      <c r="CK84" s="96"/>
      <c r="CL84" s="96"/>
      <c r="CM84" s="96"/>
      <c r="CN84" s="96"/>
      <c r="CS84" s="2" t="s">
        <v>0</v>
      </c>
      <c r="CT84" s="2" t="s">
        <v>41</v>
      </c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 t="s">
        <v>32</v>
      </c>
      <c r="DJ84" s="2" t="s">
        <v>72</v>
      </c>
      <c r="DK84" s="2"/>
      <c r="DL84" s="2" t="s">
        <v>21</v>
      </c>
      <c r="DM84" s="2" t="s">
        <v>16</v>
      </c>
      <c r="DN84" s="2"/>
      <c r="DO84" s="2"/>
      <c r="DP84" s="2" t="s">
        <v>40</v>
      </c>
      <c r="DQ84" s="2"/>
      <c r="DR84" s="2"/>
      <c r="DS84" s="2"/>
      <c r="DT84" s="2"/>
      <c r="DU84" s="2"/>
      <c r="DV84" s="2"/>
      <c r="FC84" s="2"/>
      <c r="FD84" s="2"/>
    </row>
    <row r="85" spans="2:162">
      <c r="B85" s="68"/>
      <c r="D85" s="97">
        <f>IF(U32&gt;=1500,1500,U32)</f>
        <v>1500</v>
      </c>
      <c r="E85" s="97"/>
      <c r="F85" s="97"/>
      <c r="G85" s="97"/>
      <c r="H85" s="97"/>
      <c r="I85" s="97"/>
      <c r="J85" s="97" t="s">
        <v>12</v>
      </c>
      <c r="K85" s="97"/>
      <c r="L85" s="8"/>
      <c r="M85" s="8" t="s">
        <v>13</v>
      </c>
      <c r="N85" s="8"/>
      <c r="O85" s="97">
        <f>Y32</f>
        <v>200</v>
      </c>
      <c r="P85" s="97"/>
      <c r="Q85" s="97"/>
      <c r="R85" s="97"/>
      <c r="S85" s="2" t="s">
        <v>14</v>
      </c>
      <c r="T85" s="2"/>
      <c r="U85" s="2" t="s">
        <v>15</v>
      </c>
      <c r="V85" s="2"/>
      <c r="W85" s="96">
        <f>ROUND(D85*O85,0)</f>
        <v>300000</v>
      </c>
      <c r="X85" s="96"/>
      <c r="Y85" s="96"/>
      <c r="Z85" s="96"/>
      <c r="AA85" s="96"/>
      <c r="AB85" s="2" t="s">
        <v>12</v>
      </c>
      <c r="AG85" s="2"/>
      <c r="AH85" s="2" t="s">
        <v>9</v>
      </c>
      <c r="AI85" s="96">
        <v>50</v>
      </c>
      <c r="AJ85" s="96"/>
      <c r="AK85" s="96"/>
      <c r="AL85" s="2" t="s">
        <v>14</v>
      </c>
      <c r="AM85" s="2"/>
      <c r="AN85" s="2" t="s">
        <v>13</v>
      </c>
      <c r="AO85" s="2"/>
      <c r="AP85" s="185">
        <f>$T$13</f>
        <v>26</v>
      </c>
      <c r="AQ85" s="185"/>
      <c r="AR85" s="2" t="s">
        <v>10</v>
      </c>
      <c r="AS85" s="2"/>
      <c r="AU85" s="2" t="s">
        <v>13</v>
      </c>
      <c r="AV85" s="2"/>
      <c r="AW85" t="s">
        <v>32</v>
      </c>
      <c r="AX85" s="186">
        <f>SUM(AG59:AJ66)</f>
        <v>800</v>
      </c>
      <c r="AY85" s="187"/>
      <c r="AZ85" t="s">
        <v>21</v>
      </c>
      <c r="BA85" s="186">
        <f>AG49+AG67+CS49+CS67</f>
        <v>3700</v>
      </c>
      <c r="BB85" s="187"/>
      <c r="BC85" s="187"/>
      <c r="BD85" s="2" t="s">
        <v>40</v>
      </c>
      <c r="BE85" s="2" t="s">
        <v>15</v>
      </c>
      <c r="BF85" s="2"/>
      <c r="BG85" s="182">
        <f>ROUNDDOWN(AI85*AP85*(AX85/BA85),0)</f>
        <v>281</v>
      </c>
      <c r="BH85" s="182"/>
      <c r="BI85" s="182"/>
      <c r="BJ85" s="182"/>
      <c r="BK85" t="s">
        <v>14</v>
      </c>
      <c r="BM85" s="61"/>
      <c r="BN85" s="68"/>
      <c r="BP85" s="97">
        <f>IF(CG32&gt;=1500,1500,CG32)</f>
        <v>1500</v>
      </c>
      <c r="BQ85" s="97"/>
      <c r="BR85" s="97"/>
      <c r="BS85" s="97"/>
      <c r="BT85" s="97"/>
      <c r="BU85" s="97"/>
      <c r="BV85" s="97" t="s">
        <v>12</v>
      </c>
      <c r="BW85" s="97"/>
      <c r="BX85" s="8"/>
      <c r="BY85" s="8" t="s">
        <v>13</v>
      </c>
      <c r="BZ85" s="8"/>
      <c r="CA85" s="97">
        <f>CK32</f>
        <v>100</v>
      </c>
      <c r="CB85" s="97"/>
      <c r="CC85" s="97"/>
      <c r="CD85" s="97"/>
      <c r="CE85" s="2" t="s">
        <v>14</v>
      </c>
      <c r="CF85" s="2"/>
      <c r="CG85" s="2" t="s">
        <v>15</v>
      </c>
      <c r="CH85" s="2"/>
      <c r="CI85" s="96">
        <f>ROUND(BP85*CA85,0)</f>
        <v>150000</v>
      </c>
      <c r="CJ85" s="96"/>
      <c r="CK85" s="96"/>
      <c r="CL85" s="96"/>
      <c r="CM85" s="96"/>
      <c r="CN85" s="2" t="s">
        <v>12</v>
      </c>
      <c r="CS85" s="2"/>
      <c r="CT85" s="2" t="s">
        <v>9</v>
      </c>
      <c r="CU85" s="96">
        <v>50</v>
      </c>
      <c r="CV85" s="96"/>
      <c r="CW85" s="96"/>
      <c r="CX85" s="2" t="s">
        <v>14</v>
      </c>
      <c r="CY85" s="2"/>
      <c r="CZ85" s="2" t="s">
        <v>13</v>
      </c>
      <c r="DA85" s="2"/>
      <c r="DB85" s="185">
        <f>$T$13</f>
        <v>26</v>
      </c>
      <c r="DC85" s="185"/>
      <c r="DD85" s="2" t="s">
        <v>10</v>
      </c>
      <c r="DE85" s="2"/>
      <c r="DG85" s="2" t="s">
        <v>13</v>
      </c>
      <c r="DH85" s="2"/>
      <c r="DI85" t="s">
        <v>32</v>
      </c>
      <c r="DJ85" s="186">
        <f>SUM(CS59:CV66)</f>
        <v>400</v>
      </c>
      <c r="DK85" s="187"/>
      <c r="DL85" t="s">
        <v>21</v>
      </c>
      <c r="DM85" s="186">
        <f>AG49+AG67+CS49+CS67</f>
        <v>3700</v>
      </c>
      <c r="DN85" s="187"/>
      <c r="DO85" s="187"/>
      <c r="DP85" s="2" t="s">
        <v>40</v>
      </c>
      <c r="DQ85" s="2" t="s">
        <v>15</v>
      </c>
      <c r="DR85" s="2"/>
      <c r="DS85" s="182">
        <f>ROUNDDOWN(CU85*DB85*(DJ85/DM85),0)</f>
        <v>140</v>
      </c>
      <c r="DT85" s="182"/>
      <c r="DU85" s="182"/>
      <c r="DV85" s="182"/>
      <c r="DW85" t="s">
        <v>14</v>
      </c>
      <c r="FC85" s="2"/>
      <c r="FD85" s="2"/>
    </row>
    <row r="86" spans="2:162">
      <c r="B86" s="6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2"/>
      <c r="T86" s="2"/>
      <c r="U86" s="2"/>
      <c r="V86" s="2"/>
      <c r="W86" s="2"/>
      <c r="X86" s="2"/>
      <c r="Y86" s="2"/>
      <c r="Z86" s="2"/>
      <c r="AA86" s="2"/>
      <c r="AB86" s="2"/>
      <c r="AG86" s="2" t="s">
        <v>17</v>
      </c>
      <c r="AH86" s="2" t="s">
        <v>42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M86" s="61"/>
      <c r="BN86" s="6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2"/>
      <c r="CF86" s="2"/>
      <c r="CG86" s="2"/>
      <c r="CH86" s="2"/>
      <c r="CI86" s="2"/>
      <c r="CJ86" s="2"/>
      <c r="CK86" s="2"/>
      <c r="CL86" s="2"/>
      <c r="CM86" s="2"/>
      <c r="CN86" s="2"/>
      <c r="CS86" s="2" t="s">
        <v>17</v>
      </c>
      <c r="CT86" s="2" t="s">
        <v>42</v>
      </c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FC86" s="2"/>
      <c r="FD86" s="2"/>
    </row>
    <row r="87" spans="2:162">
      <c r="B87" s="68"/>
      <c r="D87" s="24" t="s">
        <v>56</v>
      </c>
      <c r="E87" s="24"/>
      <c r="F87" s="24"/>
      <c r="G87" s="172">
        <f>O33</f>
        <v>0</v>
      </c>
      <c r="H87" s="172"/>
      <c r="I87" s="172"/>
      <c r="J87" s="172"/>
      <c r="K87" s="28" t="s">
        <v>63</v>
      </c>
      <c r="L87" s="8"/>
      <c r="M87" s="8" t="s">
        <v>13</v>
      </c>
      <c r="N87" s="8"/>
      <c r="O87" s="8" t="s">
        <v>33</v>
      </c>
      <c r="P87" s="8"/>
      <c r="Q87" s="8"/>
      <c r="R87" s="8"/>
      <c r="S87" s="2"/>
      <c r="T87" s="2"/>
      <c r="U87" s="2" t="s">
        <v>15</v>
      </c>
      <c r="V87" s="2"/>
      <c r="W87" s="96" t="s">
        <v>31</v>
      </c>
      <c r="X87" s="96"/>
      <c r="Y87" s="96"/>
      <c r="Z87" s="96"/>
      <c r="AA87" s="96"/>
      <c r="AB87" s="96"/>
      <c r="AG87" s="2"/>
      <c r="AH87" s="2" t="s">
        <v>9</v>
      </c>
      <c r="AI87" s="96">
        <v>100</v>
      </c>
      <c r="AJ87" s="96"/>
      <c r="AK87" s="96"/>
      <c r="AL87" s="2" t="s">
        <v>14</v>
      </c>
      <c r="AM87" s="2"/>
      <c r="AN87" s="2" t="s">
        <v>13</v>
      </c>
      <c r="AO87" s="2"/>
      <c r="AP87" s="185">
        <f>$T$13</f>
        <v>26</v>
      </c>
      <c r="AQ87" s="185"/>
      <c r="AR87" s="2" t="s">
        <v>10</v>
      </c>
      <c r="AS87" s="2"/>
      <c r="AU87" s="2" t="s">
        <v>13</v>
      </c>
      <c r="AV87" s="2"/>
      <c r="AW87" t="s">
        <v>32</v>
      </c>
      <c r="AX87" s="186">
        <f>AX85</f>
        <v>800</v>
      </c>
      <c r="AY87" s="187"/>
      <c r="AZ87" t="s">
        <v>21</v>
      </c>
      <c r="BA87" s="186">
        <f>BA85</f>
        <v>3700</v>
      </c>
      <c r="BB87" s="187"/>
      <c r="BC87" s="187"/>
      <c r="BD87" s="2" t="s">
        <v>40</v>
      </c>
      <c r="BE87" s="2" t="s">
        <v>15</v>
      </c>
      <c r="BF87" s="2"/>
      <c r="BG87" s="182">
        <f>ROUNDDOWN(AI87*AP87*(AX87/BA87),0)</f>
        <v>562</v>
      </c>
      <c r="BH87" s="182"/>
      <c r="BI87" s="182"/>
      <c r="BJ87" s="182"/>
      <c r="BK87" t="s">
        <v>14</v>
      </c>
      <c r="BM87" s="61"/>
      <c r="BN87" s="68"/>
      <c r="BP87" s="24" t="s">
        <v>56</v>
      </c>
      <c r="BQ87" s="24"/>
      <c r="BR87" s="24"/>
      <c r="BS87" s="172">
        <f>CA33</f>
        <v>0</v>
      </c>
      <c r="BT87" s="172"/>
      <c r="BU87" s="172"/>
      <c r="BV87" s="172"/>
      <c r="BW87" s="28" t="s">
        <v>63</v>
      </c>
      <c r="BX87" s="8"/>
      <c r="BY87" s="8" t="s">
        <v>13</v>
      </c>
      <c r="BZ87" s="8"/>
      <c r="CA87" s="8" t="s">
        <v>33</v>
      </c>
      <c r="CB87" s="8"/>
      <c r="CC87" s="8"/>
      <c r="CD87" s="8"/>
      <c r="CE87" s="2"/>
      <c r="CF87" s="2"/>
      <c r="CG87" s="2" t="s">
        <v>15</v>
      </c>
      <c r="CH87" s="2"/>
      <c r="CI87" s="96" t="s">
        <v>31</v>
      </c>
      <c r="CJ87" s="96"/>
      <c r="CK87" s="96"/>
      <c r="CL87" s="96"/>
      <c r="CM87" s="96"/>
      <c r="CN87" s="96"/>
      <c r="CS87" s="2"/>
      <c r="CT87" s="2" t="s">
        <v>9</v>
      </c>
      <c r="CU87" s="96">
        <v>100</v>
      </c>
      <c r="CV87" s="96"/>
      <c r="CW87" s="96"/>
      <c r="CX87" s="2" t="s">
        <v>14</v>
      </c>
      <c r="CY87" s="2"/>
      <c r="CZ87" s="2" t="s">
        <v>13</v>
      </c>
      <c r="DA87" s="2"/>
      <c r="DB87" s="185">
        <f>$T$13</f>
        <v>26</v>
      </c>
      <c r="DC87" s="185"/>
      <c r="DD87" s="2" t="s">
        <v>10</v>
      </c>
      <c r="DE87" s="2"/>
      <c r="DG87" s="2" t="s">
        <v>13</v>
      </c>
      <c r="DH87" s="2"/>
      <c r="DI87" t="s">
        <v>32</v>
      </c>
      <c r="DJ87" s="186">
        <f>DJ85</f>
        <v>400</v>
      </c>
      <c r="DK87" s="187"/>
      <c r="DL87" t="s">
        <v>21</v>
      </c>
      <c r="DM87" s="186">
        <f>DM85</f>
        <v>3700</v>
      </c>
      <c r="DN87" s="187"/>
      <c r="DO87" s="187"/>
      <c r="DP87" s="2" t="s">
        <v>40</v>
      </c>
      <c r="DQ87" s="2" t="s">
        <v>15</v>
      </c>
      <c r="DR87" s="2"/>
      <c r="DS87" s="182">
        <f>ROUNDDOWN(CU87*DB87*(DJ87/DM87),0)</f>
        <v>281</v>
      </c>
      <c r="DT87" s="182"/>
      <c r="DU87" s="182"/>
      <c r="DV87" s="182"/>
      <c r="DW87" t="s">
        <v>14</v>
      </c>
      <c r="FC87" s="2"/>
      <c r="FD87" s="2"/>
    </row>
    <row r="88" spans="2:162">
      <c r="B88" s="68"/>
      <c r="D88" s="97">
        <f>IF(U33&gt;=1500,1500,U33)</f>
        <v>0</v>
      </c>
      <c r="E88" s="97"/>
      <c r="F88" s="97"/>
      <c r="G88" s="97"/>
      <c r="H88" s="97"/>
      <c r="I88" s="97"/>
      <c r="J88" s="97" t="s">
        <v>12</v>
      </c>
      <c r="K88" s="97"/>
      <c r="L88" s="8"/>
      <c r="M88" s="8" t="s">
        <v>13</v>
      </c>
      <c r="N88" s="8"/>
      <c r="O88" s="97">
        <f>Y33</f>
        <v>0</v>
      </c>
      <c r="P88" s="97"/>
      <c r="Q88" s="97"/>
      <c r="R88" s="97"/>
      <c r="S88" s="2" t="s">
        <v>14</v>
      </c>
      <c r="T88" s="2"/>
      <c r="U88" s="2" t="s">
        <v>15</v>
      </c>
      <c r="V88" s="2"/>
      <c r="W88" s="96">
        <f>ROUND(D88*O88,0)</f>
        <v>0</v>
      </c>
      <c r="X88" s="96"/>
      <c r="Y88" s="96"/>
      <c r="Z88" s="96"/>
      <c r="AA88" s="96"/>
      <c r="AB88" s="2" t="s">
        <v>12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1"/>
      <c r="BL88" s="1"/>
      <c r="BM88" s="61"/>
      <c r="BN88" s="68"/>
      <c r="BP88" s="97">
        <f>IF(CG33&gt;=1500,1500,CG33)</f>
        <v>0</v>
      </c>
      <c r="BQ88" s="97"/>
      <c r="BR88" s="97"/>
      <c r="BS88" s="97"/>
      <c r="BT88" s="97"/>
      <c r="BU88" s="97"/>
      <c r="BV88" s="97" t="s">
        <v>12</v>
      </c>
      <c r="BW88" s="97"/>
      <c r="BX88" s="8"/>
      <c r="BY88" s="8" t="s">
        <v>13</v>
      </c>
      <c r="BZ88" s="8"/>
      <c r="CA88" s="97">
        <f>CK33</f>
        <v>0</v>
      </c>
      <c r="CB88" s="97"/>
      <c r="CC88" s="97"/>
      <c r="CD88" s="97"/>
      <c r="CE88" s="2" t="s">
        <v>14</v>
      </c>
      <c r="CF88" s="2"/>
      <c r="CG88" s="2" t="s">
        <v>15</v>
      </c>
      <c r="CH88" s="2"/>
      <c r="CI88" s="96">
        <f>ROUND(BP88*CA88,0)</f>
        <v>0</v>
      </c>
      <c r="CJ88" s="96"/>
      <c r="CK88" s="96"/>
      <c r="CL88" s="96"/>
      <c r="CM88" s="96"/>
      <c r="CN88" s="2" t="s">
        <v>12</v>
      </c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3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1"/>
      <c r="DX88" s="1"/>
      <c r="FC88" s="2"/>
      <c r="FD88" s="2"/>
      <c r="FE88" s="1"/>
      <c r="FF88" s="1"/>
    </row>
    <row r="89" spans="2:162">
      <c r="B89" s="6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2"/>
      <c r="T89" s="2"/>
      <c r="U89" s="2"/>
      <c r="V89" s="2"/>
      <c r="W89" s="2"/>
      <c r="X89" s="2"/>
      <c r="Y89" s="2"/>
      <c r="Z89" s="2"/>
      <c r="AA89" s="2"/>
      <c r="AB89" s="2"/>
      <c r="AG89" s="2" t="s">
        <v>0</v>
      </c>
      <c r="AH89" s="2" t="s">
        <v>43</v>
      </c>
      <c r="AI89" s="2"/>
      <c r="AJ89" s="2"/>
      <c r="AK89" s="2"/>
      <c r="AL89" s="2"/>
      <c r="AM89" s="2"/>
      <c r="AN89" s="2"/>
      <c r="AO89" s="2"/>
      <c r="AP89" s="2"/>
      <c r="AQ89" s="2"/>
      <c r="AR89" s="96" t="s">
        <v>46</v>
      </c>
      <c r="AS89" s="96"/>
      <c r="AT89" s="96"/>
      <c r="AU89" s="96"/>
      <c r="AV89" s="96"/>
      <c r="AW89" s="96"/>
      <c r="AX89" s="96"/>
      <c r="AY89" s="96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M89" s="61"/>
      <c r="BN89" s="6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2"/>
      <c r="CF89" s="2"/>
      <c r="CG89" s="2"/>
      <c r="CH89" s="2"/>
      <c r="CI89" s="2"/>
      <c r="CJ89" s="2"/>
      <c r="CK89" s="2"/>
      <c r="CL89" s="2"/>
      <c r="CM89" s="2"/>
      <c r="CN89" s="2"/>
      <c r="CS89" s="2" t="s">
        <v>0</v>
      </c>
      <c r="CT89" s="2" t="s">
        <v>43</v>
      </c>
      <c r="CU89" s="2"/>
      <c r="CV89" s="2"/>
      <c r="CW89" s="2"/>
      <c r="CX89" s="2"/>
      <c r="CY89" s="2"/>
      <c r="CZ89" s="2"/>
      <c r="DA89" s="2"/>
      <c r="DB89" s="2"/>
      <c r="DC89" s="2"/>
      <c r="DD89" s="96" t="s">
        <v>46</v>
      </c>
      <c r="DE89" s="96"/>
      <c r="DF89" s="96"/>
      <c r="DG89" s="96"/>
      <c r="DH89" s="96"/>
      <c r="DI89" s="96"/>
      <c r="DJ89" s="96"/>
      <c r="DK89" s="96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FC89" s="2"/>
      <c r="FD89" s="2"/>
    </row>
    <row r="90" spans="2:162">
      <c r="B90" s="68"/>
      <c r="D90" s="24" t="s">
        <v>56</v>
      </c>
      <c r="E90" s="24"/>
      <c r="F90" s="24"/>
      <c r="G90" s="172">
        <f>O34</f>
        <v>0</v>
      </c>
      <c r="H90" s="172"/>
      <c r="I90" s="172"/>
      <c r="J90" s="172"/>
      <c r="K90" s="28" t="s">
        <v>63</v>
      </c>
      <c r="L90" s="8"/>
      <c r="M90" s="8" t="s">
        <v>13</v>
      </c>
      <c r="N90" s="8"/>
      <c r="O90" s="8" t="s">
        <v>33</v>
      </c>
      <c r="P90" s="8"/>
      <c r="Q90" s="8"/>
      <c r="R90" s="8"/>
      <c r="S90" s="2"/>
      <c r="T90" s="2"/>
      <c r="U90" s="2" t="s">
        <v>15</v>
      </c>
      <c r="V90" s="2"/>
      <c r="W90" s="96" t="s">
        <v>31</v>
      </c>
      <c r="X90" s="96"/>
      <c r="Y90" s="96"/>
      <c r="Z90" s="96"/>
      <c r="AA90" s="96"/>
      <c r="AB90" s="96"/>
      <c r="AG90" s="2"/>
      <c r="AH90" s="96">
        <v>7000</v>
      </c>
      <c r="AI90" s="96"/>
      <c r="AJ90" s="96"/>
      <c r="AK90" s="96"/>
      <c r="AL90" s="96"/>
      <c r="AM90" s="2" t="s">
        <v>12</v>
      </c>
      <c r="AN90" s="2" t="s">
        <v>21</v>
      </c>
      <c r="AO90" s="2" t="s">
        <v>14</v>
      </c>
      <c r="AP90" s="2"/>
      <c r="AQ90" s="2" t="s">
        <v>13</v>
      </c>
      <c r="AR90" s="2"/>
      <c r="AS90" s="2"/>
      <c r="AT90" s="182">
        <f>IF(AX85&gt;=BG85,BG85,AX85)</f>
        <v>281</v>
      </c>
      <c r="AU90" s="182"/>
      <c r="AV90" s="182"/>
      <c r="AW90" s="182"/>
      <c r="AX90" s="2" t="s">
        <v>14</v>
      </c>
      <c r="AY90" s="2"/>
      <c r="AZ90" s="2" t="s">
        <v>15</v>
      </c>
      <c r="BA90" s="2"/>
      <c r="BB90" s="96">
        <f>AH90*AT90</f>
        <v>1967000</v>
      </c>
      <c r="BC90" s="96"/>
      <c r="BD90" s="96"/>
      <c r="BE90" s="96"/>
      <c r="BF90" s="96"/>
      <c r="BG90" s="2" t="s">
        <v>12</v>
      </c>
      <c r="BH90" s="2"/>
      <c r="BI90" s="2"/>
      <c r="BJ90" s="2"/>
      <c r="BM90" s="61"/>
      <c r="BN90" s="68"/>
      <c r="BP90" s="24" t="s">
        <v>56</v>
      </c>
      <c r="BQ90" s="24"/>
      <c r="BR90" s="24"/>
      <c r="BS90" s="172">
        <f>CA34</f>
        <v>0</v>
      </c>
      <c r="BT90" s="172"/>
      <c r="BU90" s="172"/>
      <c r="BV90" s="172"/>
      <c r="BW90" s="28" t="s">
        <v>63</v>
      </c>
      <c r="BX90" s="8"/>
      <c r="BY90" s="8" t="s">
        <v>13</v>
      </c>
      <c r="BZ90" s="8"/>
      <c r="CA90" s="8" t="s">
        <v>33</v>
      </c>
      <c r="CB90" s="8"/>
      <c r="CC90" s="8"/>
      <c r="CD90" s="8"/>
      <c r="CE90" s="2"/>
      <c r="CF90" s="2"/>
      <c r="CG90" s="2" t="s">
        <v>15</v>
      </c>
      <c r="CH90" s="2"/>
      <c r="CI90" s="96" t="s">
        <v>31</v>
      </c>
      <c r="CJ90" s="96"/>
      <c r="CK90" s="96"/>
      <c r="CL90" s="96"/>
      <c r="CM90" s="96"/>
      <c r="CN90" s="96"/>
      <c r="CS90" s="2"/>
      <c r="CT90" s="96">
        <v>7000</v>
      </c>
      <c r="CU90" s="96"/>
      <c r="CV90" s="96"/>
      <c r="CW90" s="96"/>
      <c r="CX90" s="96"/>
      <c r="CY90" s="2" t="s">
        <v>12</v>
      </c>
      <c r="CZ90" s="2" t="s">
        <v>21</v>
      </c>
      <c r="DA90" s="2" t="s">
        <v>14</v>
      </c>
      <c r="DB90" s="2"/>
      <c r="DC90" s="2" t="s">
        <v>13</v>
      </c>
      <c r="DD90" s="2"/>
      <c r="DE90" s="2"/>
      <c r="DF90" s="182">
        <f>IF(DJ85&gt;=DS85,DS85,DJ85)</f>
        <v>140</v>
      </c>
      <c r="DG90" s="182"/>
      <c r="DH90" s="182"/>
      <c r="DI90" s="182"/>
      <c r="DJ90" s="2" t="s">
        <v>14</v>
      </c>
      <c r="DK90" s="2"/>
      <c r="DL90" s="2" t="s">
        <v>15</v>
      </c>
      <c r="DM90" s="2"/>
      <c r="DN90" s="96">
        <f>CT90*DF90</f>
        <v>980000</v>
      </c>
      <c r="DO90" s="96"/>
      <c r="DP90" s="96"/>
      <c r="DQ90" s="96"/>
      <c r="DR90" s="96"/>
      <c r="DS90" s="2" t="s">
        <v>12</v>
      </c>
      <c r="DT90" s="2"/>
      <c r="DU90" s="2"/>
      <c r="DV90" s="2"/>
      <c r="FC90" s="2"/>
      <c r="FD90" s="2"/>
    </row>
    <row r="91" spans="2:162">
      <c r="B91" s="68"/>
      <c r="D91" s="97">
        <f>IF(U34&gt;=1500,1500,U34)</f>
        <v>0</v>
      </c>
      <c r="E91" s="97"/>
      <c r="F91" s="97"/>
      <c r="G91" s="97"/>
      <c r="H91" s="97"/>
      <c r="I91" s="97"/>
      <c r="J91" s="97" t="s">
        <v>12</v>
      </c>
      <c r="K91" s="97"/>
      <c r="L91" s="8"/>
      <c r="M91" s="8" t="s">
        <v>13</v>
      </c>
      <c r="N91" s="8"/>
      <c r="O91" s="97">
        <f>Y34</f>
        <v>0</v>
      </c>
      <c r="P91" s="97"/>
      <c r="Q91" s="97"/>
      <c r="R91" s="97"/>
      <c r="S91" s="2" t="s">
        <v>14</v>
      </c>
      <c r="T91" s="2"/>
      <c r="U91" s="2" t="s">
        <v>15</v>
      </c>
      <c r="V91" s="2"/>
      <c r="W91" s="96">
        <f>ROUND(D91*O91,0)</f>
        <v>0</v>
      </c>
      <c r="X91" s="96"/>
      <c r="Y91" s="96"/>
      <c r="Z91" s="96"/>
      <c r="AA91" s="96"/>
      <c r="AB91" s="2" t="s">
        <v>12</v>
      </c>
      <c r="AG91" s="2" t="s">
        <v>17</v>
      </c>
      <c r="AH91" s="2" t="s">
        <v>44</v>
      </c>
      <c r="AI91" s="2"/>
      <c r="AJ91" s="2"/>
      <c r="AK91" s="2"/>
      <c r="AL91" s="2"/>
      <c r="AM91" s="2"/>
      <c r="AN91" s="2"/>
      <c r="AO91" s="2"/>
      <c r="AP91" s="2"/>
      <c r="AQ91" s="2"/>
      <c r="AR91" s="96" t="s">
        <v>46</v>
      </c>
      <c r="AS91" s="96"/>
      <c r="AT91" s="96"/>
      <c r="AU91" s="96"/>
      <c r="AV91" s="96"/>
      <c r="AW91" s="96"/>
      <c r="AX91" s="96"/>
      <c r="AY91" s="96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M91" s="61"/>
      <c r="BN91" s="68"/>
      <c r="BP91" s="97">
        <f>IF(CG34&gt;=1500,1500,CG34)</f>
        <v>0</v>
      </c>
      <c r="BQ91" s="97"/>
      <c r="BR91" s="97"/>
      <c r="BS91" s="97"/>
      <c r="BT91" s="97"/>
      <c r="BU91" s="97"/>
      <c r="BV91" s="97" t="s">
        <v>12</v>
      </c>
      <c r="BW91" s="97"/>
      <c r="BX91" s="8"/>
      <c r="BY91" s="8" t="s">
        <v>13</v>
      </c>
      <c r="BZ91" s="8"/>
      <c r="CA91" s="97">
        <f>CK34</f>
        <v>0</v>
      </c>
      <c r="CB91" s="97"/>
      <c r="CC91" s="97"/>
      <c r="CD91" s="97"/>
      <c r="CE91" s="2" t="s">
        <v>14</v>
      </c>
      <c r="CF91" s="2"/>
      <c r="CG91" s="2" t="s">
        <v>15</v>
      </c>
      <c r="CH91" s="2"/>
      <c r="CI91" s="96">
        <f>ROUND(BP91*CA91,0)</f>
        <v>0</v>
      </c>
      <c r="CJ91" s="96"/>
      <c r="CK91" s="96"/>
      <c r="CL91" s="96"/>
      <c r="CM91" s="96"/>
      <c r="CN91" s="2" t="s">
        <v>12</v>
      </c>
      <c r="CS91" s="2" t="s">
        <v>17</v>
      </c>
      <c r="CT91" s="2" t="s">
        <v>44</v>
      </c>
      <c r="CU91" s="2"/>
      <c r="CV91" s="2"/>
      <c r="CW91" s="2"/>
      <c r="CX91" s="2"/>
      <c r="CY91" s="2"/>
      <c r="CZ91" s="2"/>
      <c r="DA91" s="2"/>
      <c r="DB91" s="2"/>
      <c r="DC91" s="2"/>
      <c r="DD91" s="96" t="s">
        <v>46</v>
      </c>
      <c r="DE91" s="96"/>
      <c r="DF91" s="96"/>
      <c r="DG91" s="96"/>
      <c r="DH91" s="96"/>
      <c r="DI91" s="96"/>
      <c r="DJ91" s="96"/>
      <c r="DK91" s="96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FC91" s="2"/>
      <c r="FD91" s="2"/>
    </row>
    <row r="92" spans="2:162">
      <c r="B92" s="6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"/>
      <c r="T92" s="2"/>
      <c r="U92" s="2"/>
      <c r="V92" s="2"/>
      <c r="W92" s="2"/>
      <c r="X92" s="2"/>
      <c r="Y92" s="2"/>
      <c r="Z92" s="2"/>
      <c r="AA92" s="2"/>
      <c r="AB92" s="2"/>
      <c r="AG92" s="2"/>
      <c r="AH92" s="96">
        <v>5000</v>
      </c>
      <c r="AI92" s="96"/>
      <c r="AJ92" s="96"/>
      <c r="AK92" s="96"/>
      <c r="AL92" s="96"/>
      <c r="AM92" s="2" t="s">
        <v>12</v>
      </c>
      <c r="AN92" s="2" t="s">
        <v>21</v>
      </c>
      <c r="AO92" s="2" t="s">
        <v>14</v>
      </c>
      <c r="AP92" s="2"/>
      <c r="AQ92" s="2" t="s">
        <v>13</v>
      </c>
      <c r="AR92" s="2"/>
      <c r="AS92" s="2"/>
      <c r="AT92" s="182">
        <f>IF(AX85&gt;BG85,IF(AX87&gt;=BG87,BG87-BG85,AX85-BG85),0)</f>
        <v>281</v>
      </c>
      <c r="AU92" s="182"/>
      <c r="AV92" s="182"/>
      <c r="AW92" s="182"/>
      <c r="AX92" s="2" t="s">
        <v>14</v>
      </c>
      <c r="AY92" s="2"/>
      <c r="AZ92" s="2" t="s">
        <v>15</v>
      </c>
      <c r="BA92" s="2"/>
      <c r="BB92" s="96">
        <f>AH92*AT92</f>
        <v>1405000</v>
      </c>
      <c r="BC92" s="96"/>
      <c r="BD92" s="96"/>
      <c r="BE92" s="96"/>
      <c r="BF92" s="96"/>
      <c r="BG92" s="2" t="s">
        <v>12</v>
      </c>
      <c r="BM92" s="61"/>
      <c r="BN92" s="6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2"/>
      <c r="CF92" s="2"/>
      <c r="CG92" s="2"/>
      <c r="CH92" s="2"/>
      <c r="CI92" s="2"/>
      <c r="CJ92" s="2"/>
      <c r="CK92" s="2"/>
      <c r="CL92" s="2"/>
      <c r="CM92" s="2"/>
      <c r="CN92" s="2"/>
      <c r="CS92" s="2"/>
      <c r="CT92" s="96">
        <v>5000</v>
      </c>
      <c r="CU92" s="96"/>
      <c r="CV92" s="96"/>
      <c r="CW92" s="96"/>
      <c r="CX92" s="96"/>
      <c r="CY92" s="2" t="s">
        <v>12</v>
      </c>
      <c r="CZ92" s="2" t="s">
        <v>21</v>
      </c>
      <c r="DA92" s="2" t="s">
        <v>14</v>
      </c>
      <c r="DB92" s="2"/>
      <c r="DC92" s="2" t="s">
        <v>13</v>
      </c>
      <c r="DD92" s="2"/>
      <c r="DE92" s="2"/>
      <c r="DF92" s="182">
        <f>IF(DJ85&gt;DS85,IF(DJ87&gt;=DS87,DS87-DS85,DJ85-DS85),0)</f>
        <v>141</v>
      </c>
      <c r="DG92" s="182"/>
      <c r="DH92" s="182"/>
      <c r="DI92" s="182"/>
      <c r="DJ92" s="2" t="s">
        <v>14</v>
      </c>
      <c r="DK92" s="2"/>
      <c r="DL92" s="2" t="s">
        <v>15</v>
      </c>
      <c r="DM92" s="2"/>
      <c r="DN92" s="96">
        <f>CT92*DF92</f>
        <v>705000</v>
      </c>
      <c r="DO92" s="96"/>
      <c r="DP92" s="96"/>
      <c r="DQ92" s="96"/>
      <c r="DR92" s="96"/>
      <c r="DS92" s="2" t="s">
        <v>12</v>
      </c>
      <c r="FC92" s="2"/>
      <c r="FD92" s="2"/>
    </row>
    <row r="93" spans="2:162">
      <c r="B93" s="68"/>
      <c r="D93" s="24" t="s">
        <v>56</v>
      </c>
      <c r="E93" s="24"/>
      <c r="F93" s="24"/>
      <c r="G93" s="172">
        <f>O35</f>
        <v>0</v>
      </c>
      <c r="H93" s="172"/>
      <c r="I93" s="172"/>
      <c r="J93" s="172"/>
      <c r="K93" s="28" t="s">
        <v>63</v>
      </c>
      <c r="L93" s="8"/>
      <c r="M93" s="8" t="s">
        <v>13</v>
      </c>
      <c r="N93" s="8"/>
      <c r="O93" s="8" t="s">
        <v>33</v>
      </c>
      <c r="P93" s="8"/>
      <c r="Q93" s="8"/>
      <c r="R93" s="8"/>
      <c r="S93" s="2"/>
      <c r="T93" s="2"/>
      <c r="U93" s="2" t="s">
        <v>15</v>
      </c>
      <c r="V93" s="2"/>
      <c r="W93" s="96" t="s">
        <v>31</v>
      </c>
      <c r="X93" s="96"/>
      <c r="Y93" s="96"/>
      <c r="Z93" s="96"/>
      <c r="AA93" s="96"/>
      <c r="AB93" s="96"/>
      <c r="AG93" s="2" t="s">
        <v>19</v>
      </c>
      <c r="AH93" s="2" t="s">
        <v>45</v>
      </c>
      <c r="AI93" s="2"/>
      <c r="AJ93" s="2"/>
      <c r="AK93" s="2"/>
      <c r="AL93" s="2"/>
      <c r="AM93" s="2"/>
      <c r="AN93" s="2"/>
      <c r="AO93" s="2"/>
      <c r="AP93" s="2"/>
      <c r="AQ93" s="2"/>
      <c r="AR93" s="96" t="s">
        <v>46</v>
      </c>
      <c r="AS93" s="96"/>
      <c r="AT93" s="96"/>
      <c r="AU93" s="96"/>
      <c r="AV93" s="96"/>
      <c r="AW93" s="96"/>
      <c r="AX93" s="96"/>
      <c r="AY93" s="96"/>
      <c r="AZ93" s="2"/>
      <c r="BA93" s="2"/>
      <c r="BB93" s="2"/>
      <c r="BC93" s="2"/>
      <c r="BD93" s="2"/>
      <c r="BE93" s="2"/>
      <c r="BF93" s="2"/>
      <c r="BG93" s="2"/>
      <c r="BM93" s="61"/>
      <c r="BN93" s="68"/>
      <c r="BP93" s="24" t="s">
        <v>56</v>
      </c>
      <c r="BQ93" s="24"/>
      <c r="BR93" s="24"/>
      <c r="BS93" s="172">
        <f>CA35</f>
        <v>0</v>
      </c>
      <c r="BT93" s="172"/>
      <c r="BU93" s="172"/>
      <c r="BV93" s="172"/>
      <c r="BW93" s="28" t="s">
        <v>63</v>
      </c>
      <c r="BX93" s="8"/>
      <c r="BY93" s="8" t="s">
        <v>13</v>
      </c>
      <c r="BZ93" s="8"/>
      <c r="CA93" s="8" t="s">
        <v>33</v>
      </c>
      <c r="CB93" s="8"/>
      <c r="CC93" s="8"/>
      <c r="CD93" s="8"/>
      <c r="CE93" s="2"/>
      <c r="CF93" s="2"/>
      <c r="CG93" s="2" t="s">
        <v>15</v>
      </c>
      <c r="CH93" s="2"/>
      <c r="CI93" s="96" t="s">
        <v>31</v>
      </c>
      <c r="CJ93" s="96"/>
      <c r="CK93" s="96"/>
      <c r="CL93" s="96"/>
      <c r="CM93" s="96"/>
      <c r="CN93" s="96"/>
      <c r="CS93" s="2" t="s">
        <v>19</v>
      </c>
      <c r="CT93" s="2" t="s">
        <v>45</v>
      </c>
      <c r="CU93" s="2"/>
      <c r="CV93" s="2"/>
      <c r="CW93" s="2"/>
      <c r="CX93" s="2"/>
      <c r="CY93" s="2"/>
      <c r="CZ93" s="2"/>
      <c r="DA93" s="2"/>
      <c r="DB93" s="2"/>
      <c r="DC93" s="2"/>
      <c r="DD93" s="96" t="s">
        <v>46</v>
      </c>
      <c r="DE93" s="96"/>
      <c r="DF93" s="96"/>
      <c r="DG93" s="96"/>
      <c r="DH93" s="96"/>
      <c r="DI93" s="96"/>
      <c r="DJ93" s="96"/>
      <c r="DK93" s="96"/>
      <c r="DL93" s="2"/>
      <c r="DM93" s="2"/>
      <c r="DN93" s="2"/>
      <c r="DO93" s="2"/>
      <c r="DP93" s="2"/>
      <c r="DQ93" s="2"/>
      <c r="DR93" s="2"/>
      <c r="DS93" s="2"/>
      <c r="FC93" s="2"/>
      <c r="FD93" s="2"/>
    </row>
    <row r="94" spans="2:162">
      <c r="B94" s="68"/>
      <c r="D94" s="97">
        <f>IF(U35&gt;=1500,1500,U35)</f>
        <v>0</v>
      </c>
      <c r="E94" s="97"/>
      <c r="F94" s="97"/>
      <c r="G94" s="97"/>
      <c r="H94" s="97"/>
      <c r="I94" s="97"/>
      <c r="J94" s="97" t="s">
        <v>12</v>
      </c>
      <c r="K94" s="97"/>
      <c r="L94" s="8"/>
      <c r="M94" s="8" t="s">
        <v>13</v>
      </c>
      <c r="N94" s="8"/>
      <c r="O94" s="97">
        <f>Y35</f>
        <v>0</v>
      </c>
      <c r="P94" s="97"/>
      <c r="Q94" s="97"/>
      <c r="R94" s="97"/>
      <c r="S94" s="2" t="s">
        <v>14</v>
      </c>
      <c r="T94" s="2"/>
      <c r="U94" s="2" t="s">
        <v>15</v>
      </c>
      <c r="V94" s="2"/>
      <c r="W94" s="96">
        <f>ROUND(D94*O94,0)</f>
        <v>0</v>
      </c>
      <c r="X94" s="96"/>
      <c r="Y94" s="96"/>
      <c r="Z94" s="96"/>
      <c r="AA94" s="96"/>
      <c r="AB94" s="2" t="s">
        <v>12</v>
      </c>
      <c r="AH94" s="96">
        <v>3000</v>
      </c>
      <c r="AI94" s="96"/>
      <c r="AJ94" s="96"/>
      <c r="AK94" s="96"/>
      <c r="AL94" s="96"/>
      <c r="AM94" s="2" t="s">
        <v>12</v>
      </c>
      <c r="AN94" s="2" t="s">
        <v>21</v>
      </c>
      <c r="AO94" s="2" t="s">
        <v>14</v>
      </c>
      <c r="AP94" s="2"/>
      <c r="AQ94" s="2" t="s">
        <v>13</v>
      </c>
      <c r="AR94" s="2"/>
      <c r="AS94" s="2"/>
      <c r="AT94" s="182">
        <f>IF(AX87&gt;=BG87,AX87-BG87,0)</f>
        <v>238</v>
      </c>
      <c r="AU94" s="182"/>
      <c r="AV94" s="182"/>
      <c r="AW94" s="182"/>
      <c r="AX94" s="2" t="s">
        <v>14</v>
      </c>
      <c r="AY94" s="2"/>
      <c r="AZ94" s="2" t="s">
        <v>15</v>
      </c>
      <c r="BA94" s="2"/>
      <c r="BB94" s="96">
        <f>AH94*AT94</f>
        <v>714000</v>
      </c>
      <c r="BC94" s="96"/>
      <c r="BD94" s="96"/>
      <c r="BE94" s="96"/>
      <c r="BF94" s="96"/>
      <c r="BG94" s="2" t="s">
        <v>12</v>
      </c>
      <c r="BM94" s="61"/>
      <c r="BN94" s="68"/>
      <c r="BP94" s="97">
        <f>IF(CG35&gt;=1500,1500,CG35)</f>
        <v>0</v>
      </c>
      <c r="BQ94" s="97"/>
      <c r="BR94" s="97"/>
      <c r="BS94" s="97"/>
      <c r="BT94" s="97"/>
      <c r="BU94" s="97"/>
      <c r="BV94" s="97" t="s">
        <v>12</v>
      </c>
      <c r="BW94" s="97"/>
      <c r="BX94" s="8"/>
      <c r="BY94" s="8" t="s">
        <v>13</v>
      </c>
      <c r="BZ94" s="8"/>
      <c r="CA94" s="97">
        <f>CK35</f>
        <v>0</v>
      </c>
      <c r="CB94" s="97"/>
      <c r="CC94" s="97"/>
      <c r="CD94" s="97"/>
      <c r="CE94" s="2" t="s">
        <v>14</v>
      </c>
      <c r="CF94" s="2"/>
      <c r="CG94" s="2" t="s">
        <v>15</v>
      </c>
      <c r="CH94" s="2"/>
      <c r="CI94" s="96">
        <f>ROUND(BP94*CA94,0)</f>
        <v>0</v>
      </c>
      <c r="CJ94" s="96"/>
      <c r="CK94" s="96"/>
      <c r="CL94" s="96"/>
      <c r="CM94" s="96"/>
      <c r="CN94" s="2" t="s">
        <v>12</v>
      </c>
      <c r="CT94" s="96">
        <v>3000</v>
      </c>
      <c r="CU94" s="96"/>
      <c r="CV94" s="96"/>
      <c r="CW94" s="96"/>
      <c r="CX94" s="96"/>
      <c r="CY94" s="2" t="s">
        <v>12</v>
      </c>
      <c r="CZ94" s="2" t="s">
        <v>21</v>
      </c>
      <c r="DA94" s="2" t="s">
        <v>14</v>
      </c>
      <c r="DB94" s="2"/>
      <c r="DC94" s="2" t="s">
        <v>13</v>
      </c>
      <c r="DD94" s="2"/>
      <c r="DE94" s="2"/>
      <c r="DF94" s="182">
        <f>IF(DJ87&gt;=DS87,DJ87-DS87,0)</f>
        <v>119</v>
      </c>
      <c r="DG94" s="182"/>
      <c r="DH94" s="182"/>
      <c r="DI94" s="182"/>
      <c r="DJ94" s="2" t="s">
        <v>14</v>
      </c>
      <c r="DK94" s="2"/>
      <c r="DL94" s="2" t="s">
        <v>15</v>
      </c>
      <c r="DM94" s="2"/>
      <c r="DN94" s="96">
        <f>CT94*DF94</f>
        <v>357000</v>
      </c>
      <c r="DO94" s="96"/>
      <c r="DP94" s="96"/>
      <c r="DQ94" s="96"/>
      <c r="DR94" s="96"/>
      <c r="DS94" s="2" t="s">
        <v>12</v>
      </c>
      <c r="FC94" s="2"/>
      <c r="FD94" s="2"/>
    </row>
    <row r="95" spans="2:162">
      <c r="B95" s="6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BM95" s="61"/>
      <c r="BN95" s="68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FC95" s="2"/>
      <c r="FD95" s="2"/>
    </row>
    <row r="96" spans="2:162" ht="19.5" thickBot="1">
      <c r="B96" s="68"/>
      <c r="D96" s="24" t="s">
        <v>56</v>
      </c>
      <c r="E96" s="24"/>
      <c r="F96" s="24"/>
      <c r="G96" s="172">
        <f>O36</f>
        <v>0</v>
      </c>
      <c r="H96" s="172"/>
      <c r="I96" s="172"/>
      <c r="J96" s="172"/>
      <c r="K96" s="28" t="s">
        <v>63</v>
      </c>
      <c r="L96" s="8"/>
      <c r="M96" s="8" t="s">
        <v>13</v>
      </c>
      <c r="N96" s="8"/>
      <c r="O96" s="8" t="s">
        <v>33</v>
      </c>
      <c r="P96" s="8"/>
      <c r="Q96" s="8"/>
      <c r="R96" s="8"/>
      <c r="S96" s="2"/>
      <c r="T96" s="2"/>
      <c r="U96" s="2" t="s">
        <v>15</v>
      </c>
      <c r="V96" s="2"/>
      <c r="W96" s="96" t="s">
        <v>31</v>
      </c>
      <c r="X96" s="96"/>
      <c r="Y96" s="96"/>
      <c r="Z96" s="96"/>
      <c r="AA96" s="96"/>
      <c r="AB96" s="96"/>
      <c r="AG96" s="6" t="s">
        <v>25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183">
        <f>BB90+BB92+BB94</f>
        <v>4086000</v>
      </c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32" t="s">
        <v>12</v>
      </c>
      <c r="BH96" s="29"/>
      <c r="BM96" s="61"/>
      <c r="BN96" s="68"/>
      <c r="BP96" s="24" t="s">
        <v>56</v>
      </c>
      <c r="BQ96" s="24"/>
      <c r="BR96" s="24"/>
      <c r="BS96" s="172">
        <f>CA36</f>
        <v>0</v>
      </c>
      <c r="BT96" s="172"/>
      <c r="BU96" s="172"/>
      <c r="BV96" s="172"/>
      <c r="BW96" s="28" t="s">
        <v>63</v>
      </c>
      <c r="BX96" s="8"/>
      <c r="BY96" s="8" t="s">
        <v>13</v>
      </c>
      <c r="BZ96" s="8"/>
      <c r="CA96" s="8" t="s">
        <v>33</v>
      </c>
      <c r="CB96" s="8"/>
      <c r="CC96" s="8"/>
      <c r="CD96" s="8"/>
      <c r="CE96" s="2"/>
      <c r="CF96" s="2"/>
      <c r="CG96" s="2" t="s">
        <v>15</v>
      </c>
      <c r="CH96" s="2"/>
      <c r="CI96" s="96" t="s">
        <v>31</v>
      </c>
      <c r="CJ96" s="96"/>
      <c r="CK96" s="96"/>
      <c r="CL96" s="96"/>
      <c r="CM96" s="96"/>
      <c r="CN96" s="96"/>
      <c r="CS96" s="6" t="s">
        <v>25</v>
      </c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183">
        <f>DN90+DN92+DN94</f>
        <v>2042000</v>
      </c>
      <c r="DG96" s="183"/>
      <c r="DH96" s="183"/>
      <c r="DI96" s="183"/>
      <c r="DJ96" s="183"/>
      <c r="DK96" s="183"/>
      <c r="DL96" s="183"/>
      <c r="DM96" s="183"/>
      <c r="DN96" s="183"/>
      <c r="DO96" s="183"/>
      <c r="DP96" s="183"/>
      <c r="DQ96" s="183"/>
      <c r="DR96" s="183"/>
      <c r="DS96" s="32" t="s">
        <v>12</v>
      </c>
      <c r="DT96" s="29"/>
      <c r="FC96" s="2"/>
      <c r="FD96" s="2"/>
    </row>
    <row r="97" spans="2:160">
      <c r="B97" s="68"/>
      <c r="D97" s="97">
        <f>IF(U36&gt;=1500,1500,U36)</f>
        <v>0</v>
      </c>
      <c r="E97" s="97"/>
      <c r="F97" s="97"/>
      <c r="G97" s="97"/>
      <c r="H97" s="97"/>
      <c r="I97" s="97"/>
      <c r="J97" s="97" t="s">
        <v>12</v>
      </c>
      <c r="K97" s="97"/>
      <c r="L97" s="8"/>
      <c r="M97" s="8" t="s">
        <v>13</v>
      </c>
      <c r="N97" s="8"/>
      <c r="O97" s="97">
        <f>Y36</f>
        <v>0</v>
      </c>
      <c r="P97" s="97"/>
      <c r="Q97" s="97"/>
      <c r="R97" s="97"/>
      <c r="S97" s="2" t="s">
        <v>14</v>
      </c>
      <c r="T97" s="2"/>
      <c r="U97" s="2" t="s">
        <v>15</v>
      </c>
      <c r="V97" s="2"/>
      <c r="W97" s="96">
        <f>ROUND(D97*O97,0)</f>
        <v>0</v>
      </c>
      <c r="X97" s="96"/>
      <c r="Y97" s="96"/>
      <c r="Z97" s="96"/>
      <c r="AA97" s="96"/>
      <c r="AB97" s="2" t="s">
        <v>12</v>
      </c>
      <c r="AG97" s="3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1"/>
      <c r="BH97" s="52"/>
      <c r="BM97" s="61"/>
      <c r="BN97" s="68"/>
      <c r="BP97" s="97">
        <f>IF(CG36&gt;=1500,1500,CG36)</f>
        <v>0</v>
      </c>
      <c r="BQ97" s="97"/>
      <c r="BR97" s="97"/>
      <c r="BS97" s="97"/>
      <c r="BT97" s="97"/>
      <c r="BU97" s="97"/>
      <c r="BV97" s="97" t="s">
        <v>12</v>
      </c>
      <c r="BW97" s="97"/>
      <c r="BX97" s="8"/>
      <c r="BY97" s="8" t="s">
        <v>13</v>
      </c>
      <c r="BZ97" s="8"/>
      <c r="CA97" s="97">
        <f>CK36</f>
        <v>0</v>
      </c>
      <c r="CB97" s="97"/>
      <c r="CC97" s="97"/>
      <c r="CD97" s="97"/>
      <c r="CE97" s="2" t="s">
        <v>14</v>
      </c>
      <c r="CF97" s="2"/>
      <c r="CG97" s="2" t="s">
        <v>15</v>
      </c>
      <c r="CH97" s="2"/>
      <c r="CI97" s="96">
        <f>ROUND(BP97*CA97,0)</f>
        <v>0</v>
      </c>
      <c r="CJ97" s="96"/>
      <c r="CK97" s="96"/>
      <c r="CL97" s="96"/>
      <c r="CM97" s="96"/>
      <c r="CN97" s="2" t="s">
        <v>12</v>
      </c>
      <c r="CS97" s="3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1"/>
      <c r="DT97" s="52"/>
      <c r="FC97" s="2"/>
      <c r="FD97" s="2"/>
    </row>
    <row r="98" spans="2:160">
      <c r="B98" s="68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AG98" s="3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1"/>
      <c r="BH98" s="52"/>
      <c r="BM98" s="59"/>
      <c r="BN98" s="68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S98" s="3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1"/>
      <c r="DT98" s="52"/>
      <c r="FC98" s="2"/>
    </row>
    <row r="99" spans="2:160">
      <c r="B99" s="68"/>
      <c r="D99" s="24" t="s">
        <v>56</v>
      </c>
      <c r="E99" s="24"/>
      <c r="F99" s="24"/>
      <c r="G99" s="172">
        <f>O37</f>
        <v>0</v>
      </c>
      <c r="H99" s="172"/>
      <c r="I99" s="172"/>
      <c r="J99" s="172"/>
      <c r="K99" s="28" t="s">
        <v>63</v>
      </c>
      <c r="L99" s="8"/>
      <c r="M99" s="8" t="s">
        <v>13</v>
      </c>
      <c r="N99" s="8"/>
      <c r="O99" s="8" t="s">
        <v>33</v>
      </c>
      <c r="P99" s="8"/>
      <c r="Q99" s="8"/>
      <c r="R99" s="8"/>
      <c r="S99" s="2"/>
      <c r="T99" s="2"/>
      <c r="U99" s="2" t="s">
        <v>15</v>
      </c>
      <c r="V99" s="2"/>
      <c r="W99" s="96" t="s">
        <v>31</v>
      </c>
      <c r="X99" s="96"/>
      <c r="Y99" s="96"/>
      <c r="Z99" s="96"/>
      <c r="AA99" s="96"/>
      <c r="AB99" s="96"/>
      <c r="AF99" s="357" t="s">
        <v>86</v>
      </c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2"/>
      <c r="AZ99" s="2"/>
      <c r="BA99" s="2"/>
      <c r="BB99" s="2"/>
      <c r="BC99" s="2"/>
      <c r="BD99" s="2"/>
      <c r="BE99" s="2"/>
      <c r="BF99" s="2"/>
      <c r="BG99" s="51"/>
      <c r="BH99" s="52"/>
      <c r="BM99" s="59"/>
      <c r="BN99" s="68"/>
      <c r="BP99" s="24" t="s">
        <v>56</v>
      </c>
      <c r="BQ99" s="24"/>
      <c r="BR99" s="24"/>
      <c r="BS99" s="172">
        <f>CA37</f>
        <v>0</v>
      </c>
      <c r="BT99" s="172"/>
      <c r="BU99" s="172"/>
      <c r="BV99" s="172"/>
      <c r="BW99" s="28" t="s">
        <v>63</v>
      </c>
      <c r="BX99" s="8"/>
      <c r="BY99" s="8" t="s">
        <v>13</v>
      </c>
      <c r="BZ99" s="8"/>
      <c r="CA99" s="8" t="s">
        <v>33</v>
      </c>
      <c r="CB99" s="8"/>
      <c r="CC99" s="8"/>
      <c r="CD99" s="8"/>
      <c r="CE99" s="2"/>
      <c r="CF99" s="2"/>
      <c r="CG99" s="2" t="s">
        <v>15</v>
      </c>
      <c r="CH99" s="2"/>
      <c r="CI99" s="96" t="s">
        <v>31</v>
      </c>
      <c r="CJ99" s="96"/>
      <c r="CK99" s="96"/>
      <c r="CL99" s="96"/>
      <c r="CM99" s="96"/>
      <c r="CN99" s="96"/>
      <c r="CR99" s="357" t="s">
        <v>86</v>
      </c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  <c r="DF99" s="357"/>
      <c r="DG99" s="357"/>
      <c r="DH99" s="357"/>
      <c r="DI99" s="357"/>
      <c r="DJ99" s="357"/>
      <c r="DK99" s="2"/>
      <c r="DL99" s="2"/>
      <c r="DM99" s="2"/>
      <c r="DN99" s="2"/>
      <c r="DO99" s="2"/>
      <c r="DP99" s="2"/>
      <c r="DQ99" s="2"/>
      <c r="DR99" s="2"/>
      <c r="DS99" s="51"/>
      <c r="DT99" s="52"/>
    </row>
    <row r="100" spans="2:160">
      <c r="B100" s="68"/>
      <c r="D100" s="97">
        <f>IF(U37&gt;=1500,1500,U37)</f>
        <v>0</v>
      </c>
      <c r="E100" s="97"/>
      <c r="F100" s="97"/>
      <c r="G100" s="97"/>
      <c r="H100" s="97"/>
      <c r="I100" s="97"/>
      <c r="J100" s="97" t="s">
        <v>12</v>
      </c>
      <c r="K100" s="97"/>
      <c r="L100" s="8"/>
      <c r="M100" s="8" t="s">
        <v>13</v>
      </c>
      <c r="N100" s="8"/>
      <c r="O100" s="97">
        <f>Y37</f>
        <v>0</v>
      </c>
      <c r="P100" s="97"/>
      <c r="Q100" s="97"/>
      <c r="R100" s="97"/>
      <c r="S100" s="2" t="s">
        <v>14</v>
      </c>
      <c r="T100" s="2"/>
      <c r="U100" s="2" t="s">
        <v>15</v>
      </c>
      <c r="V100" s="2"/>
      <c r="W100" s="96">
        <f>ROUND(D100*O100,0)</f>
        <v>0</v>
      </c>
      <c r="X100" s="96"/>
      <c r="Y100" s="96"/>
      <c r="Z100" s="96"/>
      <c r="AA100" s="96"/>
      <c r="AB100" s="2" t="s">
        <v>12</v>
      </c>
      <c r="AH100" t="s">
        <v>56</v>
      </c>
      <c r="AK100" s="181">
        <f>O50</f>
        <v>44747</v>
      </c>
      <c r="AL100" s="181"/>
      <c r="AM100" s="181"/>
      <c r="AN100" s="181"/>
      <c r="AO100" s="25" t="s">
        <v>63</v>
      </c>
      <c r="AP100" s="2"/>
      <c r="AQ100" s="2" t="s">
        <v>13</v>
      </c>
      <c r="AR100" s="2"/>
      <c r="AS100" s="2" t="s">
        <v>33</v>
      </c>
      <c r="AT100" s="2"/>
      <c r="AU100" s="2"/>
      <c r="AV100" s="2"/>
      <c r="AW100" s="2"/>
      <c r="AX100" s="2"/>
      <c r="AY100" s="2" t="s">
        <v>15</v>
      </c>
      <c r="AZ100" s="2"/>
      <c r="BA100" s="96" t="s">
        <v>30</v>
      </c>
      <c r="BB100" s="96"/>
      <c r="BC100" s="96"/>
      <c r="BD100" s="96"/>
      <c r="BE100" s="96"/>
      <c r="BF100" s="96"/>
      <c r="BG100" s="51"/>
      <c r="BH100" s="52"/>
      <c r="BM100" s="59"/>
      <c r="BN100" s="68"/>
      <c r="BP100" s="97">
        <f>IF(CG37&gt;=1500,1500,CG37)</f>
        <v>0</v>
      </c>
      <c r="BQ100" s="97"/>
      <c r="BR100" s="97"/>
      <c r="BS100" s="97"/>
      <c r="BT100" s="97"/>
      <c r="BU100" s="97"/>
      <c r="BV100" s="97" t="s">
        <v>12</v>
      </c>
      <c r="BW100" s="97"/>
      <c r="BX100" s="8"/>
      <c r="BY100" s="8" t="s">
        <v>13</v>
      </c>
      <c r="BZ100" s="8"/>
      <c r="CA100" s="97">
        <f>CK37</f>
        <v>0</v>
      </c>
      <c r="CB100" s="97"/>
      <c r="CC100" s="97"/>
      <c r="CD100" s="97"/>
      <c r="CE100" s="2" t="s">
        <v>14</v>
      </c>
      <c r="CF100" s="2"/>
      <c r="CG100" s="2" t="s">
        <v>15</v>
      </c>
      <c r="CH100" s="2"/>
      <c r="CI100" s="96">
        <f>ROUND(BP100*CA100,0)</f>
        <v>0</v>
      </c>
      <c r="CJ100" s="96"/>
      <c r="CK100" s="96"/>
      <c r="CL100" s="96"/>
      <c r="CM100" s="96"/>
      <c r="CN100" s="2" t="s">
        <v>12</v>
      </c>
      <c r="CT100" t="s">
        <v>56</v>
      </c>
      <c r="CW100" s="181">
        <f>CA50</f>
        <v>44747</v>
      </c>
      <c r="CX100" s="181"/>
      <c r="CY100" s="181"/>
      <c r="CZ100" s="181"/>
      <c r="DA100" s="25" t="s">
        <v>63</v>
      </c>
      <c r="DB100" s="2"/>
      <c r="DC100" s="2" t="s">
        <v>13</v>
      </c>
      <c r="DD100" s="2"/>
      <c r="DE100" s="2" t="s">
        <v>33</v>
      </c>
      <c r="DF100" s="2"/>
      <c r="DG100" s="2"/>
      <c r="DH100" s="2"/>
      <c r="DI100" s="2"/>
      <c r="DJ100" s="2"/>
      <c r="DK100" s="2" t="s">
        <v>15</v>
      </c>
      <c r="DL100" s="2"/>
      <c r="DM100" s="96" t="s">
        <v>30</v>
      </c>
      <c r="DN100" s="96"/>
      <c r="DO100" s="96"/>
      <c r="DP100" s="96"/>
      <c r="DQ100" s="96"/>
      <c r="DR100" s="96"/>
      <c r="DS100" s="51"/>
      <c r="DT100" s="52"/>
    </row>
    <row r="101" spans="2:160">
      <c r="B101" s="68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AH101" s="97">
        <f>U50</f>
        <v>5000</v>
      </c>
      <c r="AI101" s="97"/>
      <c r="AJ101" s="97"/>
      <c r="AK101" s="97"/>
      <c r="AL101" s="97"/>
      <c r="AM101" s="97"/>
      <c r="AN101" s="97" t="s">
        <v>12</v>
      </c>
      <c r="AO101" s="97"/>
      <c r="AP101" s="8"/>
      <c r="AQ101" s="8" t="s">
        <v>13</v>
      </c>
      <c r="AR101" s="8"/>
      <c r="AS101" s="97">
        <f>Y50</f>
        <v>400</v>
      </c>
      <c r="AT101" s="97"/>
      <c r="AU101" s="97"/>
      <c r="AV101" s="97"/>
      <c r="AW101" s="2" t="s">
        <v>14</v>
      </c>
      <c r="AX101" s="2"/>
      <c r="AY101" s="2" t="s">
        <v>15</v>
      </c>
      <c r="AZ101" s="2"/>
      <c r="BA101" s="96">
        <f>ROUND(AH101*AS101,0)</f>
        <v>2000000</v>
      </c>
      <c r="BB101" s="96"/>
      <c r="BC101" s="96"/>
      <c r="BD101" s="96"/>
      <c r="BE101" s="96"/>
      <c r="BF101" s="2" t="s">
        <v>12</v>
      </c>
      <c r="BG101" s="51"/>
      <c r="BH101" s="52"/>
      <c r="BM101" s="59"/>
      <c r="BN101" s="68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T101" s="97">
        <f>CG50</f>
        <v>5000</v>
      </c>
      <c r="CU101" s="97"/>
      <c r="CV101" s="97"/>
      <c r="CW101" s="97"/>
      <c r="CX101" s="97"/>
      <c r="CY101" s="97"/>
      <c r="CZ101" s="97" t="s">
        <v>12</v>
      </c>
      <c r="DA101" s="97"/>
      <c r="DB101" s="8"/>
      <c r="DC101" s="8" t="s">
        <v>13</v>
      </c>
      <c r="DD101" s="8"/>
      <c r="DE101" s="97">
        <f>CK50</f>
        <v>200</v>
      </c>
      <c r="DF101" s="97"/>
      <c r="DG101" s="97"/>
      <c r="DH101" s="97"/>
      <c r="DI101" s="2" t="s">
        <v>14</v>
      </c>
      <c r="DJ101" s="2"/>
      <c r="DK101" s="2" t="s">
        <v>15</v>
      </c>
      <c r="DL101" s="2"/>
      <c r="DM101" s="96">
        <f>ROUND(CT101*DE101,0)</f>
        <v>1000000</v>
      </c>
      <c r="DN101" s="96"/>
      <c r="DO101" s="96"/>
      <c r="DP101" s="96"/>
      <c r="DQ101" s="96"/>
      <c r="DR101" s="2" t="s">
        <v>12</v>
      </c>
      <c r="DS101" s="51"/>
      <c r="DT101" s="52"/>
    </row>
    <row r="102" spans="2:160">
      <c r="B102" s="68"/>
      <c r="D102" s="24" t="s">
        <v>56</v>
      </c>
      <c r="E102" s="24"/>
      <c r="F102" s="24"/>
      <c r="G102" s="172">
        <f>O38</f>
        <v>0</v>
      </c>
      <c r="H102" s="172"/>
      <c r="I102" s="172"/>
      <c r="J102" s="172"/>
      <c r="K102" s="28" t="s">
        <v>63</v>
      </c>
      <c r="L102" s="8"/>
      <c r="M102" s="8" t="s">
        <v>13</v>
      </c>
      <c r="N102" s="8"/>
      <c r="O102" s="8" t="s">
        <v>33</v>
      </c>
      <c r="P102" s="8"/>
      <c r="Q102" s="8"/>
      <c r="R102" s="8"/>
      <c r="S102" s="2"/>
      <c r="T102" s="2"/>
      <c r="U102" s="2" t="s">
        <v>15</v>
      </c>
      <c r="V102" s="2"/>
      <c r="W102" s="96" t="s">
        <v>31</v>
      </c>
      <c r="X102" s="96"/>
      <c r="Y102" s="96"/>
      <c r="Z102" s="96"/>
      <c r="AA102" s="96"/>
      <c r="AB102" s="96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51"/>
      <c r="BH102" s="52"/>
      <c r="BM102" s="59"/>
      <c r="BN102" s="68"/>
      <c r="BP102" s="24" t="s">
        <v>56</v>
      </c>
      <c r="BQ102" s="24"/>
      <c r="BR102" s="24"/>
      <c r="BS102" s="172">
        <f>CA38</f>
        <v>0</v>
      </c>
      <c r="BT102" s="172"/>
      <c r="BU102" s="172"/>
      <c r="BV102" s="172"/>
      <c r="BW102" s="28" t="s">
        <v>63</v>
      </c>
      <c r="BX102" s="8"/>
      <c r="BY102" s="8" t="s">
        <v>13</v>
      </c>
      <c r="BZ102" s="8"/>
      <c r="CA102" s="8" t="s">
        <v>33</v>
      </c>
      <c r="CB102" s="8"/>
      <c r="CC102" s="8"/>
      <c r="CD102" s="8"/>
      <c r="CE102" s="2"/>
      <c r="CF102" s="2"/>
      <c r="CG102" s="2" t="s">
        <v>15</v>
      </c>
      <c r="CH102" s="2"/>
      <c r="CI102" s="96" t="s">
        <v>31</v>
      </c>
      <c r="CJ102" s="96"/>
      <c r="CK102" s="96"/>
      <c r="CL102" s="96"/>
      <c r="CM102" s="96"/>
      <c r="CN102" s="96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51"/>
      <c r="DT102" s="52"/>
    </row>
    <row r="103" spans="2:160">
      <c r="B103" s="68"/>
      <c r="D103" s="97">
        <f>IF(U38&gt;=1500,1500,U38)</f>
        <v>0</v>
      </c>
      <c r="E103" s="97"/>
      <c r="F103" s="97"/>
      <c r="G103" s="97"/>
      <c r="H103" s="97"/>
      <c r="I103" s="97"/>
      <c r="J103" s="97" t="s">
        <v>12</v>
      </c>
      <c r="K103" s="97"/>
      <c r="L103" s="8"/>
      <c r="M103" s="8" t="s">
        <v>13</v>
      </c>
      <c r="N103" s="8"/>
      <c r="O103" s="97">
        <f>Y38</f>
        <v>0</v>
      </c>
      <c r="P103" s="97"/>
      <c r="Q103" s="97"/>
      <c r="R103" s="97"/>
      <c r="S103" s="2" t="s">
        <v>14</v>
      </c>
      <c r="T103" s="2"/>
      <c r="U103" s="2" t="s">
        <v>15</v>
      </c>
      <c r="V103" s="2"/>
      <c r="W103" s="96">
        <f>ROUND(D103*O103,0)</f>
        <v>0</v>
      </c>
      <c r="X103" s="96"/>
      <c r="Y103" s="96"/>
      <c r="Z103" s="96"/>
      <c r="AA103" s="96"/>
      <c r="AB103" s="2" t="s">
        <v>12</v>
      </c>
      <c r="AH103" s="24" t="s">
        <v>56</v>
      </c>
      <c r="AI103" s="24"/>
      <c r="AJ103" s="24"/>
      <c r="AK103" s="172">
        <f>O51</f>
        <v>44752</v>
      </c>
      <c r="AL103" s="172"/>
      <c r="AM103" s="172"/>
      <c r="AN103" s="172"/>
      <c r="AO103" s="28" t="s">
        <v>63</v>
      </c>
      <c r="AP103" s="8"/>
      <c r="AQ103" s="8" t="s">
        <v>13</v>
      </c>
      <c r="AR103" s="8"/>
      <c r="AS103" s="8" t="s">
        <v>33</v>
      </c>
      <c r="AT103" s="8"/>
      <c r="AU103" s="8"/>
      <c r="AV103" s="8"/>
      <c r="AW103" s="2"/>
      <c r="AX103" s="2"/>
      <c r="AY103" s="2" t="s">
        <v>15</v>
      </c>
      <c r="AZ103" s="2"/>
      <c r="BA103" s="96" t="s">
        <v>31</v>
      </c>
      <c r="BB103" s="96"/>
      <c r="BC103" s="96"/>
      <c r="BD103" s="96"/>
      <c r="BE103" s="96"/>
      <c r="BF103" s="96"/>
      <c r="BG103" s="51"/>
      <c r="BH103" s="52"/>
      <c r="BM103" s="59"/>
      <c r="BN103" s="68"/>
      <c r="BP103" s="97">
        <f>IF(CG38&gt;=1500,1500,CG38)</f>
        <v>0</v>
      </c>
      <c r="BQ103" s="97"/>
      <c r="BR103" s="97"/>
      <c r="BS103" s="97"/>
      <c r="BT103" s="97"/>
      <c r="BU103" s="97"/>
      <c r="BV103" s="97" t="s">
        <v>12</v>
      </c>
      <c r="BW103" s="97"/>
      <c r="BX103" s="8"/>
      <c r="BY103" s="8" t="s">
        <v>13</v>
      </c>
      <c r="BZ103" s="8"/>
      <c r="CA103" s="97">
        <f>CK38</f>
        <v>0</v>
      </c>
      <c r="CB103" s="97"/>
      <c r="CC103" s="97"/>
      <c r="CD103" s="97"/>
      <c r="CE103" s="2" t="s">
        <v>14</v>
      </c>
      <c r="CF103" s="2"/>
      <c r="CG103" s="2" t="s">
        <v>15</v>
      </c>
      <c r="CH103" s="2"/>
      <c r="CI103" s="96">
        <f>ROUND(BP103*CA103,0)</f>
        <v>0</v>
      </c>
      <c r="CJ103" s="96"/>
      <c r="CK103" s="96"/>
      <c r="CL103" s="96"/>
      <c r="CM103" s="96"/>
      <c r="CN103" s="2" t="s">
        <v>12</v>
      </c>
      <c r="CT103" s="24" t="s">
        <v>56</v>
      </c>
      <c r="CU103" s="24"/>
      <c r="CV103" s="24"/>
      <c r="CW103" s="172">
        <f>CA51</f>
        <v>44752</v>
      </c>
      <c r="CX103" s="172"/>
      <c r="CY103" s="172"/>
      <c r="CZ103" s="172"/>
      <c r="DA103" s="28" t="s">
        <v>63</v>
      </c>
      <c r="DB103" s="8"/>
      <c r="DC103" s="8" t="s">
        <v>13</v>
      </c>
      <c r="DD103" s="8"/>
      <c r="DE103" s="8" t="s">
        <v>33</v>
      </c>
      <c r="DF103" s="8"/>
      <c r="DG103" s="8"/>
      <c r="DH103" s="8"/>
      <c r="DI103" s="2"/>
      <c r="DJ103" s="2"/>
      <c r="DK103" s="2" t="s">
        <v>15</v>
      </c>
      <c r="DL103" s="2"/>
      <c r="DM103" s="96" t="s">
        <v>31</v>
      </c>
      <c r="DN103" s="96"/>
      <c r="DO103" s="96"/>
      <c r="DP103" s="96"/>
      <c r="DQ103" s="96"/>
      <c r="DR103" s="96"/>
      <c r="DS103" s="51"/>
      <c r="DT103" s="52"/>
    </row>
    <row r="104" spans="2:160">
      <c r="B104" s="68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AH104" s="97">
        <f>U51</f>
        <v>7000</v>
      </c>
      <c r="AI104" s="97"/>
      <c r="AJ104" s="97"/>
      <c r="AK104" s="97"/>
      <c r="AL104" s="97"/>
      <c r="AM104" s="97"/>
      <c r="AN104" s="97" t="s">
        <v>12</v>
      </c>
      <c r="AO104" s="97"/>
      <c r="AP104" s="8"/>
      <c r="AQ104" s="8" t="s">
        <v>13</v>
      </c>
      <c r="AR104" s="8"/>
      <c r="AS104" s="97">
        <f>Y51</f>
        <v>300</v>
      </c>
      <c r="AT104" s="97"/>
      <c r="AU104" s="97"/>
      <c r="AV104" s="97"/>
      <c r="AW104" s="2" t="s">
        <v>14</v>
      </c>
      <c r="AX104" s="2"/>
      <c r="AY104" s="2" t="s">
        <v>15</v>
      </c>
      <c r="AZ104" s="2"/>
      <c r="BA104" s="96">
        <f>ROUND(AH104*AS104,0)</f>
        <v>2100000</v>
      </c>
      <c r="BB104" s="96"/>
      <c r="BC104" s="96"/>
      <c r="BD104" s="96"/>
      <c r="BE104" s="96"/>
      <c r="BF104" s="2" t="s">
        <v>12</v>
      </c>
      <c r="BG104" s="51"/>
      <c r="BH104" s="52"/>
      <c r="BM104" s="59"/>
      <c r="BN104" s="68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T104" s="97">
        <f>CG51</f>
        <v>7000</v>
      </c>
      <c r="CU104" s="97"/>
      <c r="CV104" s="97"/>
      <c r="CW104" s="97"/>
      <c r="CX104" s="97"/>
      <c r="CY104" s="97"/>
      <c r="CZ104" s="97" t="s">
        <v>12</v>
      </c>
      <c r="DA104" s="97"/>
      <c r="DB104" s="8"/>
      <c r="DC104" s="8" t="s">
        <v>13</v>
      </c>
      <c r="DD104" s="8"/>
      <c r="DE104" s="97">
        <f>CK51</f>
        <v>100</v>
      </c>
      <c r="DF104" s="97"/>
      <c r="DG104" s="97"/>
      <c r="DH104" s="97"/>
      <c r="DI104" s="2" t="s">
        <v>14</v>
      </c>
      <c r="DJ104" s="2"/>
      <c r="DK104" s="2" t="s">
        <v>15</v>
      </c>
      <c r="DL104" s="2"/>
      <c r="DM104" s="96">
        <f>ROUND(CT104*DE104,0)</f>
        <v>700000</v>
      </c>
      <c r="DN104" s="96"/>
      <c r="DO104" s="96"/>
      <c r="DP104" s="96"/>
      <c r="DQ104" s="96"/>
      <c r="DR104" s="2" t="s">
        <v>12</v>
      </c>
      <c r="DS104" s="51"/>
      <c r="DT104" s="52"/>
    </row>
    <row r="105" spans="2:160">
      <c r="B105" s="68"/>
      <c r="D105" s="24" t="s">
        <v>56</v>
      </c>
      <c r="E105" s="24"/>
      <c r="F105" s="24"/>
      <c r="G105" s="172">
        <f>O39</f>
        <v>0</v>
      </c>
      <c r="H105" s="172"/>
      <c r="I105" s="172"/>
      <c r="J105" s="172"/>
      <c r="K105" s="28" t="s">
        <v>63</v>
      </c>
      <c r="L105" s="8"/>
      <c r="M105" s="8" t="s">
        <v>13</v>
      </c>
      <c r="N105" s="8"/>
      <c r="O105" s="8" t="s">
        <v>33</v>
      </c>
      <c r="P105" s="8"/>
      <c r="Q105" s="8"/>
      <c r="R105" s="8"/>
      <c r="S105" s="2"/>
      <c r="T105" s="2"/>
      <c r="U105" s="2" t="s">
        <v>15</v>
      </c>
      <c r="V105" s="2"/>
      <c r="W105" s="96" t="s">
        <v>31</v>
      </c>
      <c r="X105" s="96"/>
      <c r="Y105" s="96"/>
      <c r="Z105" s="96"/>
      <c r="AA105" s="96"/>
      <c r="AB105" s="96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51"/>
      <c r="BH105" s="52"/>
      <c r="BM105" s="59"/>
      <c r="BN105" s="68"/>
      <c r="BP105" s="24" t="s">
        <v>56</v>
      </c>
      <c r="BQ105" s="24"/>
      <c r="BR105" s="24"/>
      <c r="BS105" s="172">
        <f>CA39</f>
        <v>0</v>
      </c>
      <c r="BT105" s="172"/>
      <c r="BU105" s="172"/>
      <c r="BV105" s="172"/>
      <c r="BW105" s="28" t="s">
        <v>63</v>
      </c>
      <c r="BX105" s="8"/>
      <c r="BY105" s="8" t="s">
        <v>13</v>
      </c>
      <c r="BZ105" s="8"/>
      <c r="CA105" s="8" t="s">
        <v>33</v>
      </c>
      <c r="CB105" s="8"/>
      <c r="CC105" s="8"/>
      <c r="CD105" s="8"/>
      <c r="CE105" s="2"/>
      <c r="CF105" s="2"/>
      <c r="CG105" s="2" t="s">
        <v>15</v>
      </c>
      <c r="CH105" s="2"/>
      <c r="CI105" s="96" t="s">
        <v>31</v>
      </c>
      <c r="CJ105" s="96"/>
      <c r="CK105" s="96"/>
      <c r="CL105" s="96"/>
      <c r="CM105" s="96"/>
      <c r="CN105" s="96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51"/>
      <c r="DT105" s="52"/>
    </row>
    <row r="106" spans="2:160">
      <c r="B106" s="68"/>
      <c r="D106" s="97">
        <f>IF(U39&gt;=1500,1500,U39)</f>
        <v>0</v>
      </c>
      <c r="E106" s="97"/>
      <c r="F106" s="97"/>
      <c r="G106" s="97"/>
      <c r="H106" s="97"/>
      <c r="I106" s="97"/>
      <c r="J106" s="97" t="s">
        <v>12</v>
      </c>
      <c r="K106" s="97"/>
      <c r="L106" s="8"/>
      <c r="M106" s="8" t="s">
        <v>13</v>
      </c>
      <c r="N106" s="8"/>
      <c r="O106" s="97">
        <f>Y39</f>
        <v>0</v>
      </c>
      <c r="P106" s="97"/>
      <c r="Q106" s="97"/>
      <c r="R106" s="97"/>
      <c r="S106" s="2" t="s">
        <v>14</v>
      </c>
      <c r="T106" s="2"/>
      <c r="U106" s="2" t="s">
        <v>15</v>
      </c>
      <c r="V106" s="2"/>
      <c r="W106" s="96">
        <f>ROUND(D106*O106,0)</f>
        <v>0</v>
      </c>
      <c r="X106" s="96"/>
      <c r="Y106" s="96"/>
      <c r="Z106" s="96"/>
      <c r="AA106" s="96"/>
      <c r="AB106" s="2" t="s">
        <v>12</v>
      </c>
      <c r="AH106" s="24" t="s">
        <v>56</v>
      </c>
      <c r="AI106" s="24"/>
      <c r="AJ106" s="24"/>
      <c r="AK106" s="172">
        <f>O52</f>
        <v>0</v>
      </c>
      <c r="AL106" s="172"/>
      <c r="AM106" s="172"/>
      <c r="AN106" s="172"/>
      <c r="AO106" s="28" t="s">
        <v>63</v>
      </c>
      <c r="AP106" s="8"/>
      <c r="AQ106" s="8" t="s">
        <v>13</v>
      </c>
      <c r="AR106" s="8"/>
      <c r="AS106" s="8" t="s">
        <v>33</v>
      </c>
      <c r="AT106" s="8"/>
      <c r="AU106" s="8"/>
      <c r="AV106" s="8"/>
      <c r="AW106" s="2"/>
      <c r="AX106" s="2"/>
      <c r="AY106" s="2" t="s">
        <v>15</v>
      </c>
      <c r="AZ106" s="2"/>
      <c r="BA106" s="96" t="s">
        <v>31</v>
      </c>
      <c r="BB106" s="96"/>
      <c r="BC106" s="96"/>
      <c r="BD106" s="96"/>
      <c r="BE106" s="96"/>
      <c r="BF106" s="96"/>
      <c r="BG106" s="51"/>
      <c r="BH106" s="52"/>
      <c r="BM106" s="59"/>
      <c r="BN106" s="68"/>
      <c r="BP106" s="97">
        <f>IF(CG39&gt;=1500,1500,CG39)</f>
        <v>0</v>
      </c>
      <c r="BQ106" s="97"/>
      <c r="BR106" s="97"/>
      <c r="BS106" s="97"/>
      <c r="BT106" s="97"/>
      <c r="BU106" s="97"/>
      <c r="BV106" s="97" t="s">
        <v>12</v>
      </c>
      <c r="BW106" s="97"/>
      <c r="BX106" s="8"/>
      <c r="BY106" s="8" t="s">
        <v>13</v>
      </c>
      <c r="BZ106" s="8"/>
      <c r="CA106" s="97">
        <f>CK39</f>
        <v>0</v>
      </c>
      <c r="CB106" s="97"/>
      <c r="CC106" s="97"/>
      <c r="CD106" s="97"/>
      <c r="CE106" s="2" t="s">
        <v>14</v>
      </c>
      <c r="CF106" s="2"/>
      <c r="CG106" s="2" t="s">
        <v>15</v>
      </c>
      <c r="CH106" s="2"/>
      <c r="CI106" s="96">
        <f>ROUND(BP106*CA106,0)</f>
        <v>0</v>
      </c>
      <c r="CJ106" s="96"/>
      <c r="CK106" s="96"/>
      <c r="CL106" s="96"/>
      <c r="CM106" s="96"/>
      <c r="CN106" s="2" t="s">
        <v>12</v>
      </c>
      <c r="CT106" s="24" t="s">
        <v>56</v>
      </c>
      <c r="CU106" s="24"/>
      <c r="CV106" s="24"/>
      <c r="CW106" s="172">
        <f>CA52</f>
        <v>0</v>
      </c>
      <c r="CX106" s="172"/>
      <c r="CY106" s="172"/>
      <c r="CZ106" s="172"/>
      <c r="DA106" s="28" t="s">
        <v>63</v>
      </c>
      <c r="DB106" s="8"/>
      <c r="DC106" s="8" t="s">
        <v>13</v>
      </c>
      <c r="DD106" s="8"/>
      <c r="DE106" s="8" t="s">
        <v>33</v>
      </c>
      <c r="DF106" s="8"/>
      <c r="DG106" s="8"/>
      <c r="DH106" s="8"/>
      <c r="DI106" s="2"/>
      <c r="DJ106" s="2"/>
      <c r="DK106" s="2" t="s">
        <v>15</v>
      </c>
      <c r="DL106" s="2"/>
      <c r="DM106" s="96" t="s">
        <v>31</v>
      </c>
      <c r="DN106" s="96"/>
      <c r="DO106" s="96"/>
      <c r="DP106" s="96"/>
      <c r="DQ106" s="96"/>
      <c r="DR106" s="96"/>
      <c r="DS106" s="51"/>
      <c r="DT106" s="52"/>
    </row>
    <row r="107" spans="2:160">
      <c r="B107" s="68"/>
      <c r="AH107" s="97">
        <f>U52</f>
        <v>0</v>
      </c>
      <c r="AI107" s="97"/>
      <c r="AJ107" s="97"/>
      <c r="AK107" s="97"/>
      <c r="AL107" s="97"/>
      <c r="AM107" s="97"/>
      <c r="AN107" s="97" t="s">
        <v>12</v>
      </c>
      <c r="AO107" s="97"/>
      <c r="AP107" s="8"/>
      <c r="AQ107" s="8" t="s">
        <v>13</v>
      </c>
      <c r="AR107" s="8"/>
      <c r="AS107" s="97">
        <f>Y52</f>
        <v>0</v>
      </c>
      <c r="AT107" s="97"/>
      <c r="AU107" s="97"/>
      <c r="AV107" s="97"/>
      <c r="AW107" s="2" t="s">
        <v>14</v>
      </c>
      <c r="AX107" s="2"/>
      <c r="AY107" s="2" t="s">
        <v>15</v>
      </c>
      <c r="AZ107" s="2"/>
      <c r="BA107" s="96">
        <f>ROUND(AH107*AS107,0)</f>
        <v>0</v>
      </c>
      <c r="BB107" s="96"/>
      <c r="BC107" s="96"/>
      <c r="BD107" s="96"/>
      <c r="BE107" s="96"/>
      <c r="BF107" s="2" t="s">
        <v>12</v>
      </c>
      <c r="BG107" s="51"/>
      <c r="BH107" s="52"/>
      <c r="BM107" s="59"/>
      <c r="BN107" s="68"/>
      <c r="CT107" s="97">
        <f>CG52</f>
        <v>0</v>
      </c>
      <c r="CU107" s="97"/>
      <c r="CV107" s="97"/>
      <c r="CW107" s="97"/>
      <c r="CX107" s="97"/>
      <c r="CY107" s="97"/>
      <c r="CZ107" s="97" t="s">
        <v>12</v>
      </c>
      <c r="DA107" s="97"/>
      <c r="DB107" s="8"/>
      <c r="DC107" s="8" t="s">
        <v>13</v>
      </c>
      <c r="DD107" s="8"/>
      <c r="DE107" s="97">
        <f>CK52</f>
        <v>0</v>
      </c>
      <c r="DF107" s="97"/>
      <c r="DG107" s="97"/>
      <c r="DH107" s="97"/>
      <c r="DI107" s="2" t="s">
        <v>14</v>
      </c>
      <c r="DJ107" s="2"/>
      <c r="DK107" s="2" t="s">
        <v>15</v>
      </c>
      <c r="DL107" s="2"/>
      <c r="DM107" s="96">
        <f>ROUND(CT107*DE107,0)</f>
        <v>0</v>
      </c>
      <c r="DN107" s="96"/>
      <c r="DO107" s="96"/>
      <c r="DP107" s="96"/>
      <c r="DQ107" s="96"/>
      <c r="DR107" s="2" t="s">
        <v>12</v>
      </c>
      <c r="DS107" s="51"/>
      <c r="DT107" s="52"/>
    </row>
    <row r="108" spans="2:160">
      <c r="B108" s="6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51"/>
      <c r="BH108" s="52"/>
      <c r="BM108" s="59"/>
      <c r="BN108" s="68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51"/>
      <c r="DT108" s="52"/>
    </row>
    <row r="109" spans="2:160">
      <c r="B109" s="6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H109" s="24" t="s">
        <v>56</v>
      </c>
      <c r="AI109" s="24"/>
      <c r="AJ109" s="24"/>
      <c r="AK109" s="172">
        <f>O53</f>
        <v>0</v>
      </c>
      <c r="AL109" s="172"/>
      <c r="AM109" s="172"/>
      <c r="AN109" s="172"/>
      <c r="AO109" s="28" t="s">
        <v>63</v>
      </c>
      <c r="AP109" s="8"/>
      <c r="AQ109" s="8" t="s">
        <v>13</v>
      </c>
      <c r="AR109" s="8"/>
      <c r="AS109" s="8" t="s">
        <v>33</v>
      </c>
      <c r="AT109" s="8"/>
      <c r="AU109" s="8"/>
      <c r="AV109" s="8"/>
      <c r="AW109" s="2"/>
      <c r="AX109" s="2"/>
      <c r="AY109" s="2" t="s">
        <v>15</v>
      </c>
      <c r="AZ109" s="2"/>
      <c r="BA109" s="96" t="s">
        <v>31</v>
      </c>
      <c r="BB109" s="96"/>
      <c r="BC109" s="96"/>
      <c r="BD109" s="96"/>
      <c r="BE109" s="96"/>
      <c r="BF109" s="96"/>
      <c r="BG109" s="51"/>
      <c r="BH109" s="52"/>
      <c r="BM109" s="59"/>
      <c r="BN109" s="68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T109" s="24" t="s">
        <v>56</v>
      </c>
      <c r="CU109" s="24"/>
      <c r="CV109" s="24"/>
      <c r="CW109" s="172">
        <f>CA53</f>
        <v>0</v>
      </c>
      <c r="CX109" s="172"/>
      <c r="CY109" s="172"/>
      <c r="CZ109" s="172"/>
      <c r="DA109" s="28" t="s">
        <v>63</v>
      </c>
      <c r="DB109" s="8"/>
      <c r="DC109" s="8" t="s">
        <v>13</v>
      </c>
      <c r="DD109" s="8"/>
      <c r="DE109" s="8" t="s">
        <v>33</v>
      </c>
      <c r="DF109" s="8"/>
      <c r="DG109" s="8"/>
      <c r="DH109" s="8"/>
      <c r="DI109" s="2"/>
      <c r="DJ109" s="2"/>
      <c r="DK109" s="2" t="s">
        <v>15</v>
      </c>
      <c r="DL109" s="2"/>
      <c r="DM109" s="96" t="s">
        <v>31</v>
      </c>
      <c r="DN109" s="96"/>
      <c r="DO109" s="96"/>
      <c r="DP109" s="96"/>
      <c r="DQ109" s="96"/>
      <c r="DR109" s="96"/>
      <c r="DS109" s="51"/>
      <c r="DT109" s="52"/>
    </row>
    <row r="110" spans="2:160" ht="19.5" thickBot="1">
      <c r="B110" s="68"/>
      <c r="D110" s="173" t="s">
        <v>26</v>
      </c>
      <c r="E110" s="173"/>
      <c r="F110" s="173"/>
      <c r="G110" s="173"/>
      <c r="H110" s="173"/>
      <c r="I110" s="6"/>
      <c r="J110" s="6"/>
      <c r="K110" s="356">
        <f>W85+W88+W91+W94+W97+W100+W103+W106</f>
        <v>300000</v>
      </c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6" t="s">
        <v>12</v>
      </c>
      <c r="AH110" s="97">
        <f>U53</f>
        <v>0</v>
      </c>
      <c r="AI110" s="97"/>
      <c r="AJ110" s="97"/>
      <c r="AK110" s="97"/>
      <c r="AL110" s="97"/>
      <c r="AM110" s="97"/>
      <c r="AN110" s="97" t="s">
        <v>12</v>
      </c>
      <c r="AO110" s="97"/>
      <c r="AP110" s="8"/>
      <c r="AQ110" s="8" t="s">
        <v>13</v>
      </c>
      <c r="AR110" s="8"/>
      <c r="AS110" s="97">
        <f>Y53</f>
        <v>0</v>
      </c>
      <c r="AT110" s="97"/>
      <c r="AU110" s="97"/>
      <c r="AV110" s="97"/>
      <c r="AW110" s="2" t="s">
        <v>14</v>
      </c>
      <c r="AX110" s="2"/>
      <c r="AY110" s="2" t="s">
        <v>15</v>
      </c>
      <c r="AZ110" s="2"/>
      <c r="BA110" s="96">
        <f>ROUND(AH110*AS110,0)</f>
        <v>0</v>
      </c>
      <c r="BB110" s="96"/>
      <c r="BC110" s="96"/>
      <c r="BD110" s="96"/>
      <c r="BE110" s="96"/>
      <c r="BF110" s="2" t="s">
        <v>12</v>
      </c>
      <c r="BG110" s="51"/>
      <c r="BH110" s="52"/>
      <c r="BM110" s="59"/>
      <c r="BN110" s="68"/>
      <c r="BP110" s="173" t="s">
        <v>26</v>
      </c>
      <c r="BQ110" s="173"/>
      <c r="BR110" s="173"/>
      <c r="BS110" s="173"/>
      <c r="BT110" s="173"/>
      <c r="BU110" s="6"/>
      <c r="BV110" s="6"/>
      <c r="BW110" s="356">
        <f>CI85+CI88+CI91+CI94+CI97+CI100+CI103+CI106</f>
        <v>150000</v>
      </c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6" t="s">
        <v>12</v>
      </c>
      <c r="CT110" s="97">
        <f>CG53</f>
        <v>0</v>
      </c>
      <c r="CU110" s="97"/>
      <c r="CV110" s="97"/>
      <c r="CW110" s="97"/>
      <c r="CX110" s="97"/>
      <c r="CY110" s="97"/>
      <c r="CZ110" s="97" t="s">
        <v>12</v>
      </c>
      <c r="DA110" s="97"/>
      <c r="DB110" s="8"/>
      <c r="DC110" s="8" t="s">
        <v>13</v>
      </c>
      <c r="DD110" s="8"/>
      <c r="DE110" s="97">
        <f>CK53</f>
        <v>0</v>
      </c>
      <c r="DF110" s="97"/>
      <c r="DG110" s="97"/>
      <c r="DH110" s="97"/>
      <c r="DI110" s="2" t="s">
        <v>14</v>
      </c>
      <c r="DJ110" s="2"/>
      <c r="DK110" s="2" t="s">
        <v>15</v>
      </c>
      <c r="DL110" s="2"/>
      <c r="DM110" s="96">
        <f>ROUND(CT110*DE110,0)</f>
        <v>0</v>
      </c>
      <c r="DN110" s="96"/>
      <c r="DO110" s="96"/>
      <c r="DP110" s="96"/>
      <c r="DQ110" s="96"/>
      <c r="DR110" s="2" t="s">
        <v>12</v>
      </c>
      <c r="DS110" s="51"/>
      <c r="DT110" s="52"/>
    </row>
    <row r="111" spans="2:160">
      <c r="B111" s="68"/>
      <c r="C111" s="68"/>
      <c r="D111" s="68"/>
      <c r="E111" s="68"/>
      <c r="F111" s="68"/>
      <c r="G111" s="68"/>
      <c r="H111" s="68"/>
      <c r="I111" s="68"/>
      <c r="J111" s="68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BG111" s="51"/>
      <c r="BH111" s="52"/>
      <c r="BM111" s="59"/>
      <c r="BN111" s="68"/>
      <c r="BO111" s="68"/>
      <c r="BP111" s="68"/>
      <c r="BQ111" s="68"/>
      <c r="BR111" s="68"/>
      <c r="BS111" s="68"/>
      <c r="BT111" s="68"/>
      <c r="BU111" s="68"/>
      <c r="BV111" s="68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S111" s="51"/>
      <c r="DT111" s="52"/>
    </row>
    <row r="112" spans="2:160">
      <c r="B112" s="68"/>
      <c r="C112" s="68"/>
      <c r="D112" s="68"/>
      <c r="E112" s="68"/>
      <c r="F112" s="68"/>
      <c r="G112" s="68"/>
      <c r="H112" s="68"/>
      <c r="I112" s="68"/>
      <c r="J112" s="68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H112" s="24" t="s">
        <v>56</v>
      </c>
      <c r="AI112" s="24"/>
      <c r="AJ112" s="24"/>
      <c r="AK112" s="172">
        <f>O54</f>
        <v>44762</v>
      </c>
      <c r="AL112" s="172"/>
      <c r="AM112" s="172"/>
      <c r="AN112" s="172"/>
      <c r="AO112" s="28" t="s">
        <v>63</v>
      </c>
      <c r="AP112" s="8"/>
      <c r="AQ112" s="8" t="s">
        <v>13</v>
      </c>
      <c r="AR112" s="8"/>
      <c r="AS112" s="8" t="s">
        <v>33</v>
      </c>
      <c r="AT112" s="8"/>
      <c r="AU112" s="8"/>
      <c r="AV112" s="8"/>
      <c r="AW112" s="2"/>
      <c r="AX112" s="2"/>
      <c r="AY112" s="2" t="s">
        <v>15</v>
      </c>
      <c r="AZ112" s="2"/>
      <c r="BA112" s="96" t="s">
        <v>31</v>
      </c>
      <c r="BB112" s="96"/>
      <c r="BC112" s="96"/>
      <c r="BD112" s="96"/>
      <c r="BE112" s="96"/>
      <c r="BF112" s="96"/>
      <c r="BG112" s="51"/>
      <c r="BH112" s="52"/>
      <c r="BM112" s="59"/>
      <c r="BN112" s="68"/>
      <c r="BO112" s="68"/>
      <c r="BP112" s="68"/>
      <c r="BQ112" s="68"/>
      <c r="BR112" s="68"/>
      <c r="BS112" s="68"/>
      <c r="BT112" s="68"/>
      <c r="BU112" s="68"/>
      <c r="BV112" s="68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T112" s="24" t="s">
        <v>56</v>
      </c>
      <c r="CU112" s="24"/>
      <c r="CV112" s="24"/>
      <c r="CW112" s="172">
        <f>CA54</f>
        <v>44762</v>
      </c>
      <c r="CX112" s="172"/>
      <c r="CY112" s="172"/>
      <c r="CZ112" s="172"/>
      <c r="DA112" s="28" t="s">
        <v>63</v>
      </c>
      <c r="DB112" s="8"/>
      <c r="DC112" s="8" t="s">
        <v>13</v>
      </c>
      <c r="DD112" s="8"/>
      <c r="DE112" s="8" t="s">
        <v>33</v>
      </c>
      <c r="DF112" s="8"/>
      <c r="DG112" s="8"/>
      <c r="DH112" s="8"/>
      <c r="DI112" s="2"/>
      <c r="DJ112" s="2"/>
      <c r="DK112" s="2" t="s">
        <v>15</v>
      </c>
      <c r="DL112" s="2"/>
      <c r="DM112" s="96" t="s">
        <v>31</v>
      </c>
      <c r="DN112" s="96"/>
      <c r="DO112" s="96"/>
      <c r="DP112" s="96"/>
      <c r="DQ112" s="96"/>
      <c r="DR112" s="96"/>
      <c r="DS112" s="51"/>
      <c r="DT112" s="52"/>
    </row>
    <row r="113" spans="3:124">
      <c r="C113" s="357" t="s">
        <v>121</v>
      </c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2"/>
      <c r="U113" s="2"/>
      <c r="V113" s="2"/>
      <c r="W113" s="2"/>
      <c r="X113" s="2"/>
      <c r="Y113" s="2"/>
      <c r="Z113" s="2"/>
      <c r="AA113" s="2"/>
      <c r="AB113" s="2"/>
      <c r="AH113" s="97">
        <f>U54</f>
        <v>6000</v>
      </c>
      <c r="AI113" s="97"/>
      <c r="AJ113" s="97"/>
      <c r="AK113" s="97"/>
      <c r="AL113" s="97"/>
      <c r="AM113" s="97"/>
      <c r="AN113" s="97" t="s">
        <v>12</v>
      </c>
      <c r="AO113" s="97"/>
      <c r="AP113" s="8"/>
      <c r="AQ113" s="8" t="s">
        <v>13</v>
      </c>
      <c r="AR113" s="8"/>
      <c r="AS113" s="97">
        <f>Y54</f>
        <v>800</v>
      </c>
      <c r="AT113" s="97"/>
      <c r="AU113" s="97"/>
      <c r="AV113" s="97"/>
      <c r="AW113" s="2" t="s">
        <v>14</v>
      </c>
      <c r="AX113" s="2"/>
      <c r="AY113" s="2" t="s">
        <v>15</v>
      </c>
      <c r="AZ113" s="2"/>
      <c r="BA113" s="96">
        <f>ROUND(AH113*AS113,0)</f>
        <v>4800000</v>
      </c>
      <c r="BB113" s="96"/>
      <c r="BC113" s="96"/>
      <c r="BD113" s="96"/>
      <c r="BE113" s="96"/>
      <c r="BF113" s="2" t="s">
        <v>12</v>
      </c>
      <c r="BG113" s="51"/>
      <c r="BH113" s="52"/>
      <c r="BM113" s="59"/>
      <c r="BO113" s="357" t="s">
        <v>121</v>
      </c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2"/>
      <c r="CG113" s="2"/>
      <c r="CH113" s="2"/>
      <c r="CI113" s="2"/>
      <c r="CJ113" s="2"/>
      <c r="CK113" s="2"/>
      <c r="CL113" s="2"/>
      <c r="CM113" s="2"/>
      <c r="CN113" s="2"/>
      <c r="CT113" s="97">
        <f>CG54</f>
        <v>6000</v>
      </c>
      <c r="CU113" s="97"/>
      <c r="CV113" s="97"/>
      <c r="CW113" s="97"/>
      <c r="CX113" s="97"/>
      <c r="CY113" s="97"/>
      <c r="CZ113" s="97" t="s">
        <v>12</v>
      </c>
      <c r="DA113" s="97"/>
      <c r="DB113" s="8"/>
      <c r="DC113" s="8" t="s">
        <v>13</v>
      </c>
      <c r="DD113" s="8"/>
      <c r="DE113" s="97">
        <f>CK54</f>
        <v>300</v>
      </c>
      <c r="DF113" s="97"/>
      <c r="DG113" s="97"/>
      <c r="DH113" s="97"/>
      <c r="DI113" s="2" t="s">
        <v>14</v>
      </c>
      <c r="DJ113" s="2"/>
      <c r="DK113" s="2" t="s">
        <v>15</v>
      </c>
      <c r="DL113" s="2"/>
      <c r="DM113" s="96">
        <f>ROUND(CT113*DE113,0)</f>
        <v>1800000</v>
      </c>
      <c r="DN113" s="96"/>
      <c r="DO113" s="96"/>
      <c r="DP113" s="96"/>
      <c r="DQ113" s="96"/>
      <c r="DR113" s="2" t="s">
        <v>12</v>
      </c>
      <c r="DS113" s="51"/>
      <c r="DT113" s="52"/>
    </row>
    <row r="114" spans="3:124">
      <c r="D114" t="s">
        <v>56</v>
      </c>
      <c r="G114" s="181">
        <f>O41</f>
        <v>44774</v>
      </c>
      <c r="H114" s="181"/>
      <c r="I114" s="181"/>
      <c r="J114" s="181"/>
      <c r="K114" s="25" t="s">
        <v>63</v>
      </c>
      <c r="L114" s="2"/>
      <c r="M114" s="2" t="s">
        <v>13</v>
      </c>
      <c r="N114" s="2"/>
      <c r="O114" s="2" t="s">
        <v>33</v>
      </c>
      <c r="P114" s="2"/>
      <c r="Q114" s="2"/>
      <c r="R114" s="2"/>
      <c r="S114" s="2"/>
      <c r="T114" s="2"/>
      <c r="U114" s="2" t="s">
        <v>15</v>
      </c>
      <c r="V114" s="2"/>
      <c r="W114" s="96" t="s">
        <v>30</v>
      </c>
      <c r="X114" s="96"/>
      <c r="Y114" s="96"/>
      <c r="Z114" s="96"/>
      <c r="AA114" s="96"/>
      <c r="AB114" s="96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BG114" s="51"/>
      <c r="BH114" s="52"/>
      <c r="BM114" s="59"/>
      <c r="BP114" t="s">
        <v>56</v>
      </c>
      <c r="BS114" s="181">
        <f>CA41</f>
        <v>44774</v>
      </c>
      <c r="BT114" s="181"/>
      <c r="BU114" s="181"/>
      <c r="BV114" s="181"/>
      <c r="BW114" s="25" t="s">
        <v>63</v>
      </c>
      <c r="BX114" s="2"/>
      <c r="BY114" s="2" t="s">
        <v>13</v>
      </c>
      <c r="BZ114" s="2"/>
      <c r="CA114" s="2" t="s">
        <v>33</v>
      </c>
      <c r="CB114" s="2"/>
      <c r="CC114" s="2"/>
      <c r="CD114" s="2"/>
      <c r="CE114" s="2"/>
      <c r="CF114" s="2"/>
      <c r="CG114" s="2" t="s">
        <v>15</v>
      </c>
      <c r="CH114" s="2"/>
      <c r="CI114" s="96" t="s">
        <v>30</v>
      </c>
      <c r="CJ114" s="96"/>
      <c r="CK114" s="96"/>
      <c r="CL114" s="96"/>
      <c r="CM114" s="96"/>
      <c r="CN114" s="96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S114" s="51"/>
      <c r="DT114" s="52"/>
    </row>
    <row r="115" spans="3:124">
      <c r="D115" s="97">
        <f>IF(U41&gt;=1500,1500,U41)</f>
        <v>1500</v>
      </c>
      <c r="E115" s="97"/>
      <c r="F115" s="97"/>
      <c r="G115" s="97"/>
      <c r="H115" s="97"/>
      <c r="I115" s="97"/>
      <c r="J115" s="97" t="s">
        <v>12</v>
      </c>
      <c r="K115" s="97"/>
      <c r="L115" s="8"/>
      <c r="M115" s="8" t="s">
        <v>13</v>
      </c>
      <c r="N115" s="8"/>
      <c r="O115" s="97">
        <f>Y41</f>
        <v>200</v>
      </c>
      <c r="P115" s="97"/>
      <c r="Q115" s="97"/>
      <c r="R115" s="97"/>
      <c r="S115" s="2" t="s">
        <v>14</v>
      </c>
      <c r="T115" s="2"/>
      <c r="U115" s="2" t="s">
        <v>15</v>
      </c>
      <c r="V115" s="2"/>
      <c r="W115" s="96">
        <f>ROUND(D115*O115,0)</f>
        <v>300000</v>
      </c>
      <c r="X115" s="96"/>
      <c r="Y115" s="96"/>
      <c r="Z115" s="96"/>
      <c r="AA115" s="96"/>
      <c r="AB115" s="2" t="s">
        <v>12</v>
      </c>
      <c r="AH115" s="24" t="s">
        <v>56</v>
      </c>
      <c r="AI115" s="24"/>
      <c r="AJ115" s="24"/>
      <c r="AK115" s="172">
        <f>O55</f>
        <v>0</v>
      </c>
      <c r="AL115" s="172"/>
      <c r="AM115" s="172"/>
      <c r="AN115" s="172"/>
      <c r="AO115" s="28" t="s">
        <v>63</v>
      </c>
      <c r="AP115" s="8"/>
      <c r="AQ115" s="8" t="s">
        <v>13</v>
      </c>
      <c r="AR115" s="8"/>
      <c r="AS115" s="8" t="s">
        <v>33</v>
      </c>
      <c r="AT115" s="8"/>
      <c r="AU115" s="8"/>
      <c r="AV115" s="8"/>
      <c r="AW115" s="2"/>
      <c r="AX115" s="2"/>
      <c r="AY115" s="2" t="s">
        <v>15</v>
      </c>
      <c r="AZ115" s="2"/>
      <c r="BA115" s="96" t="s">
        <v>31</v>
      </c>
      <c r="BB115" s="96"/>
      <c r="BC115" s="96"/>
      <c r="BD115" s="96"/>
      <c r="BE115" s="96"/>
      <c r="BF115" s="96"/>
      <c r="BG115" s="51"/>
      <c r="BH115" s="52"/>
      <c r="BM115" s="59"/>
      <c r="BP115" s="97">
        <f>IF(CG41&gt;=1500,1500,CG41)</f>
        <v>1500</v>
      </c>
      <c r="BQ115" s="97"/>
      <c r="BR115" s="97"/>
      <c r="BS115" s="97"/>
      <c r="BT115" s="97"/>
      <c r="BU115" s="97"/>
      <c r="BV115" s="97" t="s">
        <v>12</v>
      </c>
      <c r="BW115" s="97"/>
      <c r="BX115" s="8"/>
      <c r="BY115" s="8" t="s">
        <v>13</v>
      </c>
      <c r="BZ115" s="8"/>
      <c r="CA115" s="97">
        <f>CK41</f>
        <v>100</v>
      </c>
      <c r="CB115" s="97"/>
      <c r="CC115" s="97"/>
      <c r="CD115" s="97"/>
      <c r="CE115" s="2" t="s">
        <v>14</v>
      </c>
      <c r="CF115" s="2"/>
      <c r="CG115" s="2" t="s">
        <v>15</v>
      </c>
      <c r="CH115" s="2"/>
      <c r="CI115" s="96">
        <f>ROUND(BP115*CA115,0)</f>
        <v>150000</v>
      </c>
      <c r="CJ115" s="96"/>
      <c r="CK115" s="96"/>
      <c r="CL115" s="96"/>
      <c r="CM115" s="96"/>
      <c r="CN115" s="2" t="s">
        <v>12</v>
      </c>
      <c r="CT115" s="24" t="s">
        <v>56</v>
      </c>
      <c r="CU115" s="24"/>
      <c r="CV115" s="24"/>
      <c r="CW115" s="172">
        <f>CA55</f>
        <v>0</v>
      </c>
      <c r="CX115" s="172"/>
      <c r="CY115" s="172"/>
      <c r="CZ115" s="172"/>
      <c r="DA115" s="28" t="s">
        <v>63</v>
      </c>
      <c r="DB115" s="8"/>
      <c r="DC115" s="8" t="s">
        <v>13</v>
      </c>
      <c r="DD115" s="8"/>
      <c r="DE115" s="8" t="s">
        <v>33</v>
      </c>
      <c r="DF115" s="8"/>
      <c r="DG115" s="8"/>
      <c r="DH115" s="8"/>
      <c r="DI115" s="2"/>
      <c r="DJ115" s="2"/>
      <c r="DK115" s="2" t="s">
        <v>15</v>
      </c>
      <c r="DL115" s="2"/>
      <c r="DM115" s="96" t="s">
        <v>31</v>
      </c>
      <c r="DN115" s="96"/>
      <c r="DO115" s="96"/>
      <c r="DP115" s="96"/>
      <c r="DQ115" s="96"/>
      <c r="DR115" s="96"/>
      <c r="DS115" s="51"/>
      <c r="DT115" s="52"/>
    </row>
    <row r="116" spans="3:124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H116" s="97">
        <f>U55</f>
        <v>0</v>
      </c>
      <c r="AI116" s="97"/>
      <c r="AJ116" s="97"/>
      <c r="AK116" s="97"/>
      <c r="AL116" s="97"/>
      <c r="AM116" s="97"/>
      <c r="AN116" s="97" t="s">
        <v>12</v>
      </c>
      <c r="AO116" s="97"/>
      <c r="AP116" s="8"/>
      <c r="AQ116" s="8" t="s">
        <v>13</v>
      </c>
      <c r="AR116" s="8"/>
      <c r="AS116" s="97">
        <f>Y55</f>
        <v>0</v>
      </c>
      <c r="AT116" s="97"/>
      <c r="AU116" s="97"/>
      <c r="AV116" s="97"/>
      <c r="AW116" s="2" t="s">
        <v>14</v>
      </c>
      <c r="AX116" s="2"/>
      <c r="AY116" s="2" t="s">
        <v>15</v>
      </c>
      <c r="AZ116" s="2"/>
      <c r="BA116" s="96">
        <f>ROUND(AH116*AS116,0)</f>
        <v>0</v>
      </c>
      <c r="BB116" s="96"/>
      <c r="BC116" s="96"/>
      <c r="BD116" s="96"/>
      <c r="BE116" s="96"/>
      <c r="BF116" s="2" t="s">
        <v>12</v>
      </c>
      <c r="BG116" s="51"/>
      <c r="BH116" s="52"/>
      <c r="BM116" s="59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T116" s="97">
        <f>CG55</f>
        <v>0</v>
      </c>
      <c r="CU116" s="97"/>
      <c r="CV116" s="97"/>
      <c r="CW116" s="97"/>
      <c r="CX116" s="97"/>
      <c r="CY116" s="97"/>
      <c r="CZ116" s="97" t="s">
        <v>12</v>
      </c>
      <c r="DA116" s="97"/>
      <c r="DB116" s="8"/>
      <c r="DC116" s="8" t="s">
        <v>13</v>
      </c>
      <c r="DD116" s="8"/>
      <c r="DE116" s="97">
        <f>CK55</f>
        <v>0</v>
      </c>
      <c r="DF116" s="97"/>
      <c r="DG116" s="97"/>
      <c r="DH116" s="97"/>
      <c r="DI116" s="2" t="s">
        <v>14</v>
      </c>
      <c r="DJ116" s="2"/>
      <c r="DK116" s="2" t="s">
        <v>15</v>
      </c>
      <c r="DL116" s="2"/>
      <c r="DM116" s="96">
        <f>ROUND(CT116*DE116,0)</f>
        <v>0</v>
      </c>
      <c r="DN116" s="96"/>
      <c r="DO116" s="96"/>
      <c r="DP116" s="96"/>
      <c r="DQ116" s="96"/>
      <c r="DR116" s="2" t="s">
        <v>12</v>
      </c>
      <c r="DS116" s="51"/>
      <c r="DT116" s="52"/>
    </row>
    <row r="117" spans="3:124">
      <c r="D117" s="24" t="s">
        <v>56</v>
      </c>
      <c r="E117" s="24"/>
      <c r="F117" s="24"/>
      <c r="G117" s="172">
        <f>O42</f>
        <v>44778</v>
      </c>
      <c r="H117" s="172"/>
      <c r="I117" s="172"/>
      <c r="J117" s="172"/>
      <c r="K117" s="28" t="s">
        <v>63</v>
      </c>
      <c r="L117" s="8"/>
      <c r="M117" s="8" t="s">
        <v>13</v>
      </c>
      <c r="N117" s="8"/>
      <c r="O117" s="8" t="s">
        <v>33</v>
      </c>
      <c r="P117" s="8"/>
      <c r="Q117" s="8"/>
      <c r="R117" s="8"/>
      <c r="S117" s="2"/>
      <c r="T117" s="2"/>
      <c r="U117" s="2" t="s">
        <v>15</v>
      </c>
      <c r="V117" s="2"/>
      <c r="W117" s="96" t="s">
        <v>31</v>
      </c>
      <c r="X117" s="96"/>
      <c r="Y117" s="96"/>
      <c r="Z117" s="96"/>
      <c r="AA117" s="96"/>
      <c r="AB117" s="96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BG117" s="51"/>
      <c r="BH117" s="52"/>
      <c r="BM117" s="59"/>
      <c r="BP117" s="24" t="s">
        <v>56</v>
      </c>
      <c r="BQ117" s="24"/>
      <c r="BR117" s="24"/>
      <c r="BS117" s="172">
        <f>CA42</f>
        <v>44778</v>
      </c>
      <c r="BT117" s="172"/>
      <c r="BU117" s="172"/>
      <c r="BV117" s="172"/>
      <c r="BW117" s="28" t="s">
        <v>63</v>
      </c>
      <c r="BX117" s="8"/>
      <c r="BY117" s="8" t="s">
        <v>13</v>
      </c>
      <c r="BZ117" s="8"/>
      <c r="CA117" s="8" t="s">
        <v>33</v>
      </c>
      <c r="CB117" s="8"/>
      <c r="CC117" s="8"/>
      <c r="CD117" s="8"/>
      <c r="CE117" s="2"/>
      <c r="CF117" s="2"/>
      <c r="CG117" s="2" t="s">
        <v>15</v>
      </c>
      <c r="CH117" s="2"/>
      <c r="CI117" s="96" t="s">
        <v>31</v>
      </c>
      <c r="CJ117" s="96"/>
      <c r="CK117" s="96"/>
      <c r="CL117" s="96"/>
      <c r="CM117" s="96"/>
      <c r="CN117" s="96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S117" s="51"/>
      <c r="DT117" s="52"/>
    </row>
    <row r="118" spans="3:124">
      <c r="D118" s="97">
        <f>IF(U42&gt;=1500,1500,U42)</f>
        <v>1300</v>
      </c>
      <c r="E118" s="97"/>
      <c r="F118" s="97"/>
      <c r="G118" s="97"/>
      <c r="H118" s="97"/>
      <c r="I118" s="97"/>
      <c r="J118" s="97" t="s">
        <v>12</v>
      </c>
      <c r="K118" s="97"/>
      <c r="L118" s="8"/>
      <c r="M118" s="8" t="s">
        <v>13</v>
      </c>
      <c r="N118" s="8"/>
      <c r="O118" s="97">
        <f>Y42</f>
        <v>800</v>
      </c>
      <c r="P118" s="97"/>
      <c r="Q118" s="97"/>
      <c r="R118" s="97"/>
      <c r="S118" s="2" t="s">
        <v>14</v>
      </c>
      <c r="T118" s="2"/>
      <c r="U118" s="2" t="s">
        <v>15</v>
      </c>
      <c r="V118" s="2"/>
      <c r="W118" s="96">
        <f>ROUND(D118*O118,0)</f>
        <v>1040000</v>
      </c>
      <c r="X118" s="96"/>
      <c r="Y118" s="96"/>
      <c r="Z118" s="96"/>
      <c r="AA118" s="96"/>
      <c r="AB118" s="2" t="s">
        <v>12</v>
      </c>
      <c r="AH118" s="24" t="s">
        <v>56</v>
      </c>
      <c r="AI118" s="24"/>
      <c r="AJ118" s="24"/>
      <c r="AK118" s="172">
        <f>O56</f>
        <v>0</v>
      </c>
      <c r="AL118" s="172"/>
      <c r="AM118" s="172"/>
      <c r="AN118" s="172"/>
      <c r="AO118" s="28" t="s">
        <v>63</v>
      </c>
      <c r="AP118" s="8"/>
      <c r="AQ118" s="8" t="s">
        <v>13</v>
      </c>
      <c r="AR118" s="8"/>
      <c r="AS118" s="8" t="s">
        <v>33</v>
      </c>
      <c r="AT118" s="8"/>
      <c r="AU118" s="8"/>
      <c r="AV118" s="8"/>
      <c r="AW118" s="2"/>
      <c r="AX118" s="2"/>
      <c r="AY118" s="2" t="s">
        <v>15</v>
      </c>
      <c r="AZ118" s="2"/>
      <c r="BA118" s="96" t="s">
        <v>31</v>
      </c>
      <c r="BB118" s="96"/>
      <c r="BC118" s="96"/>
      <c r="BD118" s="96"/>
      <c r="BE118" s="96"/>
      <c r="BF118" s="96"/>
      <c r="BG118" s="51"/>
      <c r="BH118" s="52"/>
      <c r="BM118" s="59"/>
      <c r="BP118" s="97">
        <f>IF(CG42&gt;=1500,1500,CG42)</f>
        <v>1300</v>
      </c>
      <c r="BQ118" s="97"/>
      <c r="BR118" s="97"/>
      <c r="BS118" s="97"/>
      <c r="BT118" s="97"/>
      <c r="BU118" s="97"/>
      <c r="BV118" s="97" t="s">
        <v>12</v>
      </c>
      <c r="BW118" s="97"/>
      <c r="BX118" s="8"/>
      <c r="BY118" s="8" t="s">
        <v>13</v>
      </c>
      <c r="BZ118" s="8"/>
      <c r="CA118" s="97">
        <f>CK42</f>
        <v>150</v>
      </c>
      <c r="CB118" s="97"/>
      <c r="CC118" s="97"/>
      <c r="CD118" s="97"/>
      <c r="CE118" s="2" t="s">
        <v>14</v>
      </c>
      <c r="CF118" s="2"/>
      <c r="CG118" s="2" t="s">
        <v>15</v>
      </c>
      <c r="CH118" s="2"/>
      <c r="CI118" s="96">
        <f>ROUND(BP118*CA118,0)</f>
        <v>195000</v>
      </c>
      <c r="CJ118" s="96"/>
      <c r="CK118" s="96"/>
      <c r="CL118" s="96"/>
      <c r="CM118" s="96"/>
      <c r="CN118" s="2" t="s">
        <v>12</v>
      </c>
      <c r="CT118" s="24" t="s">
        <v>56</v>
      </c>
      <c r="CU118" s="24"/>
      <c r="CV118" s="24"/>
      <c r="CW118" s="172">
        <f>CA56</f>
        <v>0</v>
      </c>
      <c r="CX118" s="172"/>
      <c r="CY118" s="172"/>
      <c r="CZ118" s="172"/>
      <c r="DA118" s="28" t="s">
        <v>63</v>
      </c>
      <c r="DB118" s="8"/>
      <c r="DC118" s="8" t="s">
        <v>13</v>
      </c>
      <c r="DD118" s="8"/>
      <c r="DE118" s="8" t="s">
        <v>33</v>
      </c>
      <c r="DF118" s="8"/>
      <c r="DG118" s="8"/>
      <c r="DH118" s="8"/>
      <c r="DI118" s="2"/>
      <c r="DJ118" s="2"/>
      <c r="DK118" s="2" t="s">
        <v>15</v>
      </c>
      <c r="DL118" s="2"/>
      <c r="DM118" s="96" t="s">
        <v>31</v>
      </c>
      <c r="DN118" s="96"/>
      <c r="DO118" s="96"/>
      <c r="DP118" s="96"/>
      <c r="DQ118" s="96"/>
      <c r="DR118" s="96"/>
      <c r="DS118" s="51"/>
      <c r="DT118" s="52"/>
    </row>
    <row r="119" spans="3:124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2"/>
      <c r="T119" s="2"/>
      <c r="U119" s="2"/>
      <c r="V119" s="2"/>
      <c r="W119" s="2"/>
      <c r="X119" s="2"/>
      <c r="Y119" s="2"/>
      <c r="Z119" s="2"/>
      <c r="AA119" s="2"/>
      <c r="AB119" s="2"/>
      <c r="AH119" s="97">
        <f>U56</f>
        <v>0</v>
      </c>
      <c r="AI119" s="97"/>
      <c r="AJ119" s="97"/>
      <c r="AK119" s="97"/>
      <c r="AL119" s="97"/>
      <c r="AM119" s="97"/>
      <c r="AN119" s="97" t="s">
        <v>12</v>
      </c>
      <c r="AO119" s="97"/>
      <c r="AP119" s="8"/>
      <c r="AQ119" s="8" t="s">
        <v>13</v>
      </c>
      <c r="AR119" s="8"/>
      <c r="AS119" s="97">
        <f>Y56</f>
        <v>0</v>
      </c>
      <c r="AT119" s="97"/>
      <c r="AU119" s="97"/>
      <c r="AV119" s="97"/>
      <c r="AW119" s="2" t="s">
        <v>14</v>
      </c>
      <c r="AX119" s="2"/>
      <c r="AY119" s="2" t="s">
        <v>15</v>
      </c>
      <c r="AZ119" s="2"/>
      <c r="BA119" s="96">
        <f>ROUND(AH119*AS119,0)</f>
        <v>0</v>
      </c>
      <c r="BB119" s="96"/>
      <c r="BC119" s="96"/>
      <c r="BD119" s="96"/>
      <c r="BE119" s="96"/>
      <c r="BF119" s="2" t="s">
        <v>12</v>
      </c>
      <c r="BG119" s="51"/>
      <c r="BH119" s="52"/>
      <c r="BM119" s="59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T119" s="97">
        <f>CG56</f>
        <v>0</v>
      </c>
      <c r="CU119" s="97"/>
      <c r="CV119" s="97"/>
      <c r="CW119" s="97"/>
      <c r="CX119" s="97"/>
      <c r="CY119" s="97"/>
      <c r="CZ119" s="97" t="s">
        <v>12</v>
      </c>
      <c r="DA119" s="97"/>
      <c r="DB119" s="8"/>
      <c r="DC119" s="8" t="s">
        <v>13</v>
      </c>
      <c r="DD119" s="8"/>
      <c r="DE119" s="97">
        <f>CK56</f>
        <v>0</v>
      </c>
      <c r="DF119" s="97"/>
      <c r="DG119" s="97"/>
      <c r="DH119" s="97"/>
      <c r="DI119" s="2" t="s">
        <v>14</v>
      </c>
      <c r="DJ119" s="2"/>
      <c r="DK119" s="2" t="s">
        <v>15</v>
      </c>
      <c r="DL119" s="2"/>
      <c r="DM119" s="96">
        <f>ROUND(CT119*DE119,0)</f>
        <v>0</v>
      </c>
      <c r="DN119" s="96"/>
      <c r="DO119" s="96"/>
      <c r="DP119" s="96"/>
      <c r="DQ119" s="96"/>
      <c r="DR119" s="2" t="s">
        <v>12</v>
      </c>
      <c r="DS119" s="51"/>
      <c r="DT119" s="52"/>
    </row>
    <row r="120" spans="3:124">
      <c r="D120" s="24" t="s">
        <v>56</v>
      </c>
      <c r="E120" s="24"/>
      <c r="F120" s="24"/>
      <c r="G120" s="172">
        <f>O43</f>
        <v>44793</v>
      </c>
      <c r="H120" s="172"/>
      <c r="I120" s="172"/>
      <c r="J120" s="172"/>
      <c r="K120" s="28" t="s">
        <v>63</v>
      </c>
      <c r="L120" s="8"/>
      <c r="M120" s="8" t="s">
        <v>13</v>
      </c>
      <c r="N120" s="8"/>
      <c r="O120" s="8" t="s">
        <v>33</v>
      </c>
      <c r="P120" s="8"/>
      <c r="Q120" s="8"/>
      <c r="R120" s="8"/>
      <c r="S120" s="2"/>
      <c r="T120" s="2"/>
      <c r="U120" s="2" t="s">
        <v>15</v>
      </c>
      <c r="V120" s="2"/>
      <c r="W120" s="96" t="s">
        <v>31</v>
      </c>
      <c r="X120" s="96"/>
      <c r="Y120" s="96"/>
      <c r="Z120" s="96"/>
      <c r="AA120" s="96"/>
      <c r="AB120" s="96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BG120" s="51"/>
      <c r="BH120" s="52"/>
      <c r="BM120" s="59"/>
      <c r="BP120" s="24" t="s">
        <v>56</v>
      </c>
      <c r="BQ120" s="24"/>
      <c r="BR120" s="24"/>
      <c r="BS120" s="172">
        <f>CA43</f>
        <v>44793</v>
      </c>
      <c r="BT120" s="172"/>
      <c r="BU120" s="172"/>
      <c r="BV120" s="172"/>
      <c r="BW120" s="28" t="s">
        <v>63</v>
      </c>
      <c r="BX120" s="8"/>
      <c r="BY120" s="8" t="s">
        <v>13</v>
      </c>
      <c r="BZ120" s="8"/>
      <c r="CA120" s="8" t="s">
        <v>33</v>
      </c>
      <c r="CB120" s="8"/>
      <c r="CC120" s="8"/>
      <c r="CD120" s="8"/>
      <c r="CE120" s="2"/>
      <c r="CF120" s="2"/>
      <c r="CG120" s="2" t="s">
        <v>15</v>
      </c>
      <c r="CH120" s="2"/>
      <c r="CI120" s="96" t="s">
        <v>31</v>
      </c>
      <c r="CJ120" s="96"/>
      <c r="CK120" s="96"/>
      <c r="CL120" s="96"/>
      <c r="CM120" s="96"/>
      <c r="CN120" s="96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S120" s="51"/>
      <c r="DT120" s="52"/>
    </row>
    <row r="121" spans="3:124">
      <c r="D121" s="97">
        <f>IF(U43&gt;=1500,1500,U43)</f>
        <v>1000</v>
      </c>
      <c r="E121" s="97"/>
      <c r="F121" s="97"/>
      <c r="G121" s="97"/>
      <c r="H121" s="97"/>
      <c r="I121" s="97"/>
      <c r="J121" s="97" t="s">
        <v>12</v>
      </c>
      <c r="K121" s="97"/>
      <c r="L121" s="8"/>
      <c r="M121" s="8" t="s">
        <v>13</v>
      </c>
      <c r="N121" s="8"/>
      <c r="O121" s="97">
        <f>Y43</f>
        <v>1000</v>
      </c>
      <c r="P121" s="97"/>
      <c r="Q121" s="97"/>
      <c r="R121" s="97"/>
      <c r="S121" s="2" t="s">
        <v>14</v>
      </c>
      <c r="T121" s="2"/>
      <c r="U121" s="2" t="s">
        <v>15</v>
      </c>
      <c r="V121" s="2"/>
      <c r="W121" s="96">
        <f>ROUND(D121*O121,0)</f>
        <v>1000000</v>
      </c>
      <c r="X121" s="96"/>
      <c r="Y121" s="96"/>
      <c r="Z121" s="96"/>
      <c r="AA121" s="96"/>
      <c r="AB121" s="2" t="s">
        <v>12</v>
      </c>
      <c r="AH121" s="24" t="s">
        <v>56</v>
      </c>
      <c r="AI121" s="24"/>
      <c r="AJ121" s="24"/>
      <c r="AK121" s="172">
        <f>O57</f>
        <v>0</v>
      </c>
      <c r="AL121" s="172"/>
      <c r="AM121" s="172"/>
      <c r="AN121" s="172"/>
      <c r="AO121" s="28" t="s">
        <v>63</v>
      </c>
      <c r="AP121" s="8"/>
      <c r="AQ121" s="8" t="s">
        <v>13</v>
      </c>
      <c r="AR121" s="8"/>
      <c r="AS121" s="8" t="s">
        <v>33</v>
      </c>
      <c r="AT121" s="8"/>
      <c r="AU121" s="8"/>
      <c r="AV121" s="8"/>
      <c r="AW121" s="2"/>
      <c r="AX121" s="2"/>
      <c r="AY121" s="2" t="s">
        <v>15</v>
      </c>
      <c r="AZ121" s="2"/>
      <c r="BA121" s="96" t="s">
        <v>31</v>
      </c>
      <c r="BB121" s="96"/>
      <c r="BC121" s="96"/>
      <c r="BD121" s="96"/>
      <c r="BE121" s="96"/>
      <c r="BF121" s="96"/>
      <c r="BG121" s="51"/>
      <c r="BH121" s="52"/>
      <c r="BM121" s="59"/>
      <c r="BP121" s="97">
        <f>IF(CG43&gt;=1500,1500,CG43)</f>
        <v>1000</v>
      </c>
      <c r="BQ121" s="97"/>
      <c r="BR121" s="97"/>
      <c r="BS121" s="97"/>
      <c r="BT121" s="97"/>
      <c r="BU121" s="97"/>
      <c r="BV121" s="97" t="s">
        <v>12</v>
      </c>
      <c r="BW121" s="97"/>
      <c r="BX121" s="8"/>
      <c r="BY121" s="8" t="s">
        <v>13</v>
      </c>
      <c r="BZ121" s="8"/>
      <c r="CA121" s="97">
        <f>CK43</f>
        <v>250</v>
      </c>
      <c r="CB121" s="97"/>
      <c r="CC121" s="97"/>
      <c r="CD121" s="97"/>
      <c r="CE121" s="2" t="s">
        <v>14</v>
      </c>
      <c r="CF121" s="2"/>
      <c r="CG121" s="2" t="s">
        <v>15</v>
      </c>
      <c r="CH121" s="2"/>
      <c r="CI121" s="96">
        <f>ROUND(BP121*CA121,0)</f>
        <v>250000</v>
      </c>
      <c r="CJ121" s="96"/>
      <c r="CK121" s="96"/>
      <c r="CL121" s="96"/>
      <c r="CM121" s="96"/>
      <c r="CN121" s="2" t="s">
        <v>12</v>
      </c>
      <c r="CT121" s="24" t="s">
        <v>56</v>
      </c>
      <c r="CU121" s="24"/>
      <c r="CV121" s="24"/>
      <c r="CW121" s="172">
        <f>CA57</f>
        <v>0</v>
      </c>
      <c r="CX121" s="172"/>
      <c r="CY121" s="172"/>
      <c r="CZ121" s="172"/>
      <c r="DA121" s="28" t="s">
        <v>63</v>
      </c>
      <c r="DB121" s="8"/>
      <c r="DC121" s="8" t="s">
        <v>13</v>
      </c>
      <c r="DD121" s="8"/>
      <c r="DE121" s="8" t="s">
        <v>33</v>
      </c>
      <c r="DF121" s="8"/>
      <c r="DG121" s="8"/>
      <c r="DH121" s="8"/>
      <c r="DI121" s="2"/>
      <c r="DJ121" s="2"/>
      <c r="DK121" s="2" t="s">
        <v>15</v>
      </c>
      <c r="DL121" s="2"/>
      <c r="DM121" s="96" t="s">
        <v>31</v>
      </c>
      <c r="DN121" s="96"/>
      <c r="DO121" s="96"/>
      <c r="DP121" s="96"/>
      <c r="DQ121" s="96"/>
      <c r="DR121" s="96"/>
      <c r="DS121" s="51"/>
      <c r="DT121" s="52"/>
    </row>
    <row r="122" spans="3:124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H122" s="97">
        <f>U57</f>
        <v>0</v>
      </c>
      <c r="AI122" s="97"/>
      <c r="AJ122" s="97"/>
      <c r="AK122" s="97"/>
      <c r="AL122" s="97"/>
      <c r="AM122" s="97"/>
      <c r="AN122" s="97" t="s">
        <v>12</v>
      </c>
      <c r="AO122" s="97"/>
      <c r="AP122" s="8"/>
      <c r="AQ122" s="8" t="s">
        <v>13</v>
      </c>
      <c r="AR122" s="8"/>
      <c r="AS122" s="97">
        <f>Y57</f>
        <v>0</v>
      </c>
      <c r="AT122" s="97"/>
      <c r="AU122" s="97"/>
      <c r="AV122" s="97"/>
      <c r="AW122" s="2" t="s">
        <v>14</v>
      </c>
      <c r="AX122" s="2"/>
      <c r="AY122" s="2" t="s">
        <v>15</v>
      </c>
      <c r="AZ122" s="2"/>
      <c r="BA122" s="96">
        <f>ROUND(AH122*AS122,0)</f>
        <v>0</v>
      </c>
      <c r="BB122" s="96"/>
      <c r="BC122" s="96"/>
      <c r="BD122" s="96"/>
      <c r="BE122" s="96"/>
      <c r="BF122" s="2" t="s">
        <v>12</v>
      </c>
      <c r="BG122" s="51"/>
      <c r="BH122" s="52"/>
      <c r="BM122" s="59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T122" s="97">
        <f>CG57</f>
        <v>0</v>
      </c>
      <c r="CU122" s="97"/>
      <c r="CV122" s="97"/>
      <c r="CW122" s="97"/>
      <c r="CX122" s="97"/>
      <c r="CY122" s="97"/>
      <c r="CZ122" s="97" t="s">
        <v>12</v>
      </c>
      <c r="DA122" s="97"/>
      <c r="DB122" s="8"/>
      <c r="DC122" s="8" t="s">
        <v>13</v>
      </c>
      <c r="DD122" s="8"/>
      <c r="DE122" s="97">
        <f>CK57</f>
        <v>0</v>
      </c>
      <c r="DF122" s="97"/>
      <c r="DG122" s="97"/>
      <c r="DH122" s="97"/>
      <c r="DI122" s="2" t="s">
        <v>14</v>
      </c>
      <c r="DJ122" s="2"/>
      <c r="DK122" s="2" t="s">
        <v>15</v>
      </c>
      <c r="DL122" s="2"/>
      <c r="DM122" s="96">
        <f>ROUND(CT122*DE122,0)</f>
        <v>0</v>
      </c>
      <c r="DN122" s="96"/>
      <c r="DO122" s="96"/>
      <c r="DP122" s="96"/>
      <c r="DQ122" s="96"/>
      <c r="DR122" s="2" t="s">
        <v>12</v>
      </c>
      <c r="DS122" s="51"/>
      <c r="DT122" s="52"/>
    </row>
    <row r="123" spans="3:124">
      <c r="D123" s="24" t="s">
        <v>56</v>
      </c>
      <c r="E123" s="24"/>
      <c r="F123" s="24"/>
      <c r="G123" s="172">
        <f>O44</f>
        <v>0</v>
      </c>
      <c r="H123" s="172"/>
      <c r="I123" s="172"/>
      <c r="J123" s="172"/>
      <c r="K123" s="28" t="s">
        <v>63</v>
      </c>
      <c r="L123" s="8"/>
      <c r="M123" s="8" t="s">
        <v>13</v>
      </c>
      <c r="N123" s="8"/>
      <c r="O123" s="8" t="s">
        <v>33</v>
      </c>
      <c r="P123" s="8"/>
      <c r="Q123" s="8"/>
      <c r="R123" s="8"/>
      <c r="S123" s="2"/>
      <c r="T123" s="2"/>
      <c r="U123" s="2" t="s">
        <v>15</v>
      </c>
      <c r="V123" s="2"/>
      <c r="W123" s="96" t="s">
        <v>31</v>
      </c>
      <c r="X123" s="96"/>
      <c r="Y123" s="96"/>
      <c r="Z123" s="96"/>
      <c r="AA123" s="96"/>
      <c r="AB123" s="96"/>
      <c r="BG123" s="51"/>
      <c r="BH123" s="52"/>
      <c r="BM123" s="59"/>
      <c r="BP123" s="24" t="s">
        <v>56</v>
      </c>
      <c r="BQ123" s="24"/>
      <c r="BR123" s="24"/>
      <c r="BS123" s="172">
        <f>CA44</f>
        <v>0</v>
      </c>
      <c r="BT123" s="172"/>
      <c r="BU123" s="172"/>
      <c r="BV123" s="172"/>
      <c r="BW123" s="28" t="s">
        <v>63</v>
      </c>
      <c r="BX123" s="8"/>
      <c r="BY123" s="8" t="s">
        <v>13</v>
      </c>
      <c r="BZ123" s="8"/>
      <c r="CA123" s="8" t="s">
        <v>33</v>
      </c>
      <c r="CB123" s="8"/>
      <c r="CC123" s="8"/>
      <c r="CD123" s="8"/>
      <c r="CE123" s="2"/>
      <c r="CF123" s="2"/>
      <c r="CG123" s="2" t="s">
        <v>15</v>
      </c>
      <c r="CH123" s="2"/>
      <c r="CI123" s="96" t="s">
        <v>31</v>
      </c>
      <c r="CJ123" s="96"/>
      <c r="CK123" s="96"/>
      <c r="CL123" s="96"/>
      <c r="CM123" s="96"/>
      <c r="CN123" s="96"/>
      <c r="DS123" s="51"/>
      <c r="DT123" s="52"/>
    </row>
    <row r="124" spans="3:124">
      <c r="D124" s="97">
        <f>IF(U44&gt;=1500,1500,U44)</f>
        <v>0</v>
      </c>
      <c r="E124" s="97"/>
      <c r="F124" s="97"/>
      <c r="G124" s="97"/>
      <c r="H124" s="97"/>
      <c r="I124" s="97"/>
      <c r="J124" s="97" t="s">
        <v>12</v>
      </c>
      <c r="K124" s="97"/>
      <c r="L124" s="8"/>
      <c r="M124" s="8" t="s">
        <v>13</v>
      </c>
      <c r="N124" s="8"/>
      <c r="O124" s="97">
        <f>Y44</f>
        <v>0</v>
      </c>
      <c r="P124" s="97"/>
      <c r="Q124" s="97"/>
      <c r="R124" s="97"/>
      <c r="S124" s="2" t="s">
        <v>14</v>
      </c>
      <c r="T124" s="2"/>
      <c r="U124" s="2" t="s">
        <v>15</v>
      </c>
      <c r="V124" s="2"/>
      <c r="W124" s="96">
        <f>ROUND(D124*O124,0)</f>
        <v>0</v>
      </c>
      <c r="X124" s="96"/>
      <c r="Y124" s="96"/>
      <c r="Z124" s="96"/>
      <c r="AA124" s="96"/>
      <c r="AB124" s="2" t="s">
        <v>12</v>
      </c>
      <c r="BG124" s="51"/>
      <c r="BH124" s="52"/>
      <c r="BM124" s="59"/>
      <c r="BP124" s="97">
        <f>IF(CG44&gt;=1500,1500,CG44)</f>
        <v>0</v>
      </c>
      <c r="BQ124" s="97"/>
      <c r="BR124" s="97"/>
      <c r="BS124" s="97"/>
      <c r="BT124" s="97"/>
      <c r="BU124" s="97"/>
      <c r="BV124" s="97" t="s">
        <v>12</v>
      </c>
      <c r="BW124" s="97"/>
      <c r="BX124" s="8"/>
      <c r="BY124" s="8" t="s">
        <v>13</v>
      </c>
      <c r="BZ124" s="8"/>
      <c r="CA124" s="97">
        <f>CK44</f>
        <v>0</v>
      </c>
      <c r="CB124" s="97"/>
      <c r="CC124" s="97"/>
      <c r="CD124" s="97"/>
      <c r="CE124" s="2" t="s">
        <v>14</v>
      </c>
      <c r="CF124" s="2"/>
      <c r="CG124" s="2" t="s">
        <v>15</v>
      </c>
      <c r="CH124" s="2"/>
      <c r="CI124" s="96">
        <f>ROUND(BP124*CA124,0)</f>
        <v>0</v>
      </c>
      <c r="CJ124" s="96"/>
      <c r="CK124" s="96"/>
      <c r="CL124" s="96"/>
      <c r="CM124" s="96"/>
      <c r="CN124" s="2" t="s">
        <v>12</v>
      </c>
      <c r="DS124" s="51"/>
      <c r="DT124" s="52"/>
    </row>
    <row r="125" spans="3:124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BG125" s="51"/>
      <c r="BH125" s="52"/>
      <c r="BM125" s="59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DS125" s="51"/>
      <c r="DT125" s="52"/>
    </row>
    <row r="126" spans="3:124">
      <c r="D126" s="24" t="s">
        <v>56</v>
      </c>
      <c r="E126" s="24"/>
      <c r="F126" s="24"/>
      <c r="G126" s="172">
        <f>O45</f>
        <v>0</v>
      </c>
      <c r="H126" s="172"/>
      <c r="I126" s="172"/>
      <c r="J126" s="172"/>
      <c r="K126" s="28" t="s">
        <v>63</v>
      </c>
      <c r="L126" s="8"/>
      <c r="M126" s="8" t="s">
        <v>13</v>
      </c>
      <c r="N126" s="8"/>
      <c r="O126" s="8" t="s">
        <v>33</v>
      </c>
      <c r="P126" s="8"/>
      <c r="Q126" s="8"/>
      <c r="R126" s="8"/>
      <c r="S126" s="2"/>
      <c r="T126" s="2"/>
      <c r="U126" s="2" t="s">
        <v>15</v>
      </c>
      <c r="V126" s="2"/>
      <c r="W126" s="96" t="s">
        <v>31</v>
      </c>
      <c r="X126" s="96"/>
      <c r="Y126" s="96"/>
      <c r="Z126" s="96"/>
      <c r="AA126" s="96"/>
      <c r="AB126" s="96"/>
      <c r="BG126" s="51"/>
      <c r="BH126" s="52"/>
      <c r="BM126" s="59"/>
      <c r="BP126" s="24" t="s">
        <v>56</v>
      </c>
      <c r="BQ126" s="24"/>
      <c r="BR126" s="24"/>
      <c r="BS126" s="172">
        <f>CA45</f>
        <v>0</v>
      </c>
      <c r="BT126" s="172"/>
      <c r="BU126" s="172"/>
      <c r="BV126" s="172"/>
      <c r="BW126" s="28" t="s">
        <v>63</v>
      </c>
      <c r="BX126" s="8"/>
      <c r="BY126" s="8" t="s">
        <v>13</v>
      </c>
      <c r="BZ126" s="8"/>
      <c r="CA126" s="8" t="s">
        <v>33</v>
      </c>
      <c r="CB126" s="8"/>
      <c r="CC126" s="8"/>
      <c r="CD126" s="8"/>
      <c r="CE126" s="2"/>
      <c r="CF126" s="2"/>
      <c r="CG126" s="2" t="s">
        <v>15</v>
      </c>
      <c r="CH126" s="2"/>
      <c r="CI126" s="96" t="s">
        <v>31</v>
      </c>
      <c r="CJ126" s="96"/>
      <c r="CK126" s="96"/>
      <c r="CL126" s="96"/>
      <c r="CM126" s="96"/>
      <c r="CN126" s="96"/>
      <c r="DS126" s="51"/>
      <c r="DT126" s="52"/>
    </row>
    <row r="127" spans="3:124" ht="19.5" thickBot="1">
      <c r="D127" s="97">
        <f>IF(U45&gt;=1500,1500,U45)</f>
        <v>0</v>
      </c>
      <c r="E127" s="97"/>
      <c r="F127" s="97"/>
      <c r="G127" s="97"/>
      <c r="H127" s="97"/>
      <c r="I127" s="97"/>
      <c r="J127" s="97" t="s">
        <v>12</v>
      </c>
      <c r="K127" s="97"/>
      <c r="L127" s="8"/>
      <c r="M127" s="8" t="s">
        <v>13</v>
      </c>
      <c r="N127" s="8"/>
      <c r="O127" s="97">
        <f>Y45</f>
        <v>0</v>
      </c>
      <c r="P127" s="97"/>
      <c r="Q127" s="97"/>
      <c r="R127" s="97"/>
      <c r="S127" s="2" t="s">
        <v>14</v>
      </c>
      <c r="T127" s="2"/>
      <c r="U127" s="2" t="s">
        <v>15</v>
      </c>
      <c r="V127" s="2"/>
      <c r="W127" s="96">
        <f>ROUND(D127*O127,0)</f>
        <v>0</v>
      </c>
      <c r="X127" s="96"/>
      <c r="Y127" s="96"/>
      <c r="Z127" s="96"/>
      <c r="AA127" s="96"/>
      <c r="AB127" s="2" t="s">
        <v>12</v>
      </c>
      <c r="AH127" s="173" t="s">
        <v>26</v>
      </c>
      <c r="AI127" s="173"/>
      <c r="AJ127" s="173"/>
      <c r="AK127" s="173"/>
      <c r="AL127" s="173"/>
      <c r="AM127" s="6"/>
      <c r="AN127" s="6"/>
      <c r="AO127" s="356">
        <f>BA101+BA104+BA107+BA110+BA113+BA116+BA119+BA122</f>
        <v>8900000</v>
      </c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6" t="s">
        <v>12</v>
      </c>
      <c r="BG127" s="51"/>
      <c r="BH127" s="52"/>
      <c r="BM127" s="59"/>
      <c r="BP127" s="97">
        <f>IF(CG45&gt;=1500,1500,CG45)</f>
        <v>0</v>
      </c>
      <c r="BQ127" s="97"/>
      <c r="BR127" s="97"/>
      <c r="BS127" s="97"/>
      <c r="BT127" s="97"/>
      <c r="BU127" s="97"/>
      <c r="BV127" s="97" t="s">
        <v>12</v>
      </c>
      <c r="BW127" s="97"/>
      <c r="BX127" s="8"/>
      <c r="BY127" s="8" t="s">
        <v>13</v>
      </c>
      <c r="BZ127" s="8"/>
      <c r="CA127" s="97">
        <f>CK45</f>
        <v>0</v>
      </c>
      <c r="CB127" s="97"/>
      <c r="CC127" s="97"/>
      <c r="CD127" s="97"/>
      <c r="CE127" s="2" t="s">
        <v>14</v>
      </c>
      <c r="CF127" s="2"/>
      <c r="CG127" s="2" t="s">
        <v>15</v>
      </c>
      <c r="CH127" s="2"/>
      <c r="CI127" s="96">
        <f>ROUND(BP127*CA127,0)</f>
        <v>0</v>
      </c>
      <c r="CJ127" s="96"/>
      <c r="CK127" s="96"/>
      <c r="CL127" s="96"/>
      <c r="CM127" s="96"/>
      <c r="CN127" s="2" t="s">
        <v>12</v>
      </c>
      <c r="CT127" s="173" t="s">
        <v>26</v>
      </c>
      <c r="CU127" s="173"/>
      <c r="CV127" s="173"/>
      <c r="CW127" s="173"/>
      <c r="CX127" s="173"/>
      <c r="CY127" s="6"/>
      <c r="CZ127" s="6"/>
      <c r="DA127" s="356">
        <f>DM101+DM104+DM107+DM110+DM113+DM116+DM119+DM122</f>
        <v>3500000</v>
      </c>
      <c r="DB127" s="356"/>
      <c r="DC127" s="356"/>
      <c r="DD127" s="356"/>
      <c r="DE127" s="356"/>
      <c r="DF127" s="356"/>
      <c r="DG127" s="356"/>
      <c r="DH127" s="356"/>
      <c r="DI127" s="356"/>
      <c r="DJ127" s="356"/>
      <c r="DK127" s="356"/>
      <c r="DL127" s="356"/>
      <c r="DM127" s="356"/>
      <c r="DN127" s="356"/>
      <c r="DO127" s="356"/>
      <c r="DP127" s="356"/>
      <c r="DQ127" s="356"/>
      <c r="DR127" s="6" t="s">
        <v>12</v>
      </c>
      <c r="DS127" s="51"/>
      <c r="DT127" s="52"/>
    </row>
    <row r="128" spans="3:124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AG128" s="3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1"/>
      <c r="BH128" s="52"/>
      <c r="BM128" s="59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S128" s="3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1"/>
      <c r="DT128" s="52"/>
    </row>
    <row r="129" spans="4:124">
      <c r="D129" s="24" t="s">
        <v>56</v>
      </c>
      <c r="E129" s="24"/>
      <c r="F129" s="24"/>
      <c r="G129" s="172">
        <f>O46</f>
        <v>0</v>
      </c>
      <c r="H129" s="172"/>
      <c r="I129" s="172"/>
      <c r="J129" s="172"/>
      <c r="K129" s="28" t="s">
        <v>63</v>
      </c>
      <c r="L129" s="8"/>
      <c r="M129" s="8" t="s">
        <v>13</v>
      </c>
      <c r="N129" s="8"/>
      <c r="O129" s="8" t="s">
        <v>33</v>
      </c>
      <c r="P129" s="8"/>
      <c r="Q129" s="8"/>
      <c r="R129" s="8"/>
      <c r="S129" s="2"/>
      <c r="T129" s="2"/>
      <c r="U129" s="2" t="s">
        <v>15</v>
      </c>
      <c r="V129" s="2"/>
      <c r="W129" s="96" t="s">
        <v>31</v>
      </c>
      <c r="X129" s="96"/>
      <c r="Y129" s="96"/>
      <c r="Z129" s="96"/>
      <c r="AA129" s="96"/>
      <c r="AB129" s="96"/>
      <c r="AG129" s="3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1"/>
      <c r="BH129" s="52"/>
      <c r="BM129" s="59"/>
      <c r="BP129" s="24" t="s">
        <v>56</v>
      </c>
      <c r="BQ129" s="24"/>
      <c r="BR129" s="24"/>
      <c r="BS129" s="172">
        <f>CA46</f>
        <v>0</v>
      </c>
      <c r="BT129" s="172"/>
      <c r="BU129" s="172"/>
      <c r="BV129" s="172"/>
      <c r="BW129" s="28" t="s">
        <v>63</v>
      </c>
      <c r="BX129" s="8"/>
      <c r="BY129" s="8" t="s">
        <v>13</v>
      </c>
      <c r="BZ129" s="8"/>
      <c r="CA129" s="8" t="s">
        <v>33</v>
      </c>
      <c r="CB129" s="8"/>
      <c r="CC129" s="8"/>
      <c r="CD129" s="8"/>
      <c r="CE129" s="2"/>
      <c r="CF129" s="2"/>
      <c r="CG129" s="2" t="s">
        <v>15</v>
      </c>
      <c r="CH129" s="2"/>
      <c r="CI129" s="96" t="s">
        <v>31</v>
      </c>
      <c r="CJ129" s="96"/>
      <c r="CK129" s="96"/>
      <c r="CL129" s="96"/>
      <c r="CM129" s="96"/>
      <c r="CN129" s="96"/>
      <c r="CS129" s="3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1"/>
      <c r="DT129" s="52"/>
    </row>
    <row r="130" spans="4:124">
      <c r="D130" s="97">
        <f>IF(U46&gt;=1500,1500,U46)</f>
        <v>0</v>
      </c>
      <c r="E130" s="97"/>
      <c r="F130" s="97"/>
      <c r="G130" s="97"/>
      <c r="H130" s="97"/>
      <c r="I130" s="97"/>
      <c r="J130" s="97" t="s">
        <v>12</v>
      </c>
      <c r="K130" s="97"/>
      <c r="L130" s="8"/>
      <c r="M130" s="8" t="s">
        <v>13</v>
      </c>
      <c r="N130" s="8"/>
      <c r="O130" s="97">
        <f>Y46</f>
        <v>0</v>
      </c>
      <c r="P130" s="97"/>
      <c r="Q130" s="97"/>
      <c r="R130" s="97"/>
      <c r="S130" s="2" t="s">
        <v>14</v>
      </c>
      <c r="T130" s="2"/>
      <c r="U130" s="2" t="s">
        <v>15</v>
      </c>
      <c r="V130" s="2"/>
      <c r="W130" s="96">
        <f>ROUND(D130*O130,0)</f>
        <v>0</v>
      </c>
      <c r="X130" s="96"/>
      <c r="Y130" s="96"/>
      <c r="Z130" s="96"/>
      <c r="AA130" s="96"/>
      <c r="AB130" s="2" t="s">
        <v>12</v>
      </c>
      <c r="AF130" s="357" t="s">
        <v>85</v>
      </c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2"/>
      <c r="AY130" s="2"/>
      <c r="AZ130" s="2"/>
      <c r="BA130" s="2"/>
      <c r="BB130" s="2"/>
      <c r="BC130" s="2"/>
      <c r="BD130" s="2"/>
      <c r="BE130" s="2"/>
      <c r="BF130" s="2"/>
      <c r="BM130" s="59"/>
      <c r="BP130" s="97">
        <f>IF(CG46&gt;=1500,1500,CG46)</f>
        <v>0</v>
      </c>
      <c r="BQ130" s="97"/>
      <c r="BR130" s="97"/>
      <c r="BS130" s="97"/>
      <c r="BT130" s="97"/>
      <c r="BU130" s="97"/>
      <c r="BV130" s="97" t="s">
        <v>12</v>
      </c>
      <c r="BW130" s="97"/>
      <c r="BX130" s="8"/>
      <c r="BY130" s="8" t="s">
        <v>13</v>
      </c>
      <c r="BZ130" s="8"/>
      <c r="CA130" s="97">
        <f>CK46</f>
        <v>0</v>
      </c>
      <c r="CB130" s="97"/>
      <c r="CC130" s="97"/>
      <c r="CD130" s="97"/>
      <c r="CE130" s="2" t="s">
        <v>14</v>
      </c>
      <c r="CF130" s="2"/>
      <c r="CG130" s="2" t="s">
        <v>15</v>
      </c>
      <c r="CH130" s="2"/>
      <c r="CI130" s="96">
        <f>ROUND(BP130*CA130,0)</f>
        <v>0</v>
      </c>
      <c r="CJ130" s="96"/>
      <c r="CK130" s="96"/>
      <c r="CL130" s="96"/>
      <c r="CM130" s="96"/>
      <c r="CN130" s="2" t="s">
        <v>12</v>
      </c>
      <c r="CR130" s="357" t="s">
        <v>85</v>
      </c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  <c r="DG130" s="357"/>
      <c r="DH130" s="357"/>
      <c r="DI130" s="357"/>
      <c r="DJ130" s="2"/>
      <c r="DK130" s="2"/>
      <c r="DL130" s="2"/>
      <c r="DM130" s="2"/>
      <c r="DN130" s="2"/>
      <c r="DO130" s="2"/>
      <c r="DP130" s="2"/>
      <c r="DQ130" s="2"/>
      <c r="DR130" s="2"/>
    </row>
    <row r="131" spans="4:124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AH131" t="s">
        <v>56</v>
      </c>
      <c r="AK131" s="181">
        <f>O59</f>
        <v>44774</v>
      </c>
      <c r="AL131" s="181"/>
      <c r="AM131" s="181"/>
      <c r="AN131" s="181"/>
      <c r="AO131" s="25" t="s">
        <v>63</v>
      </c>
      <c r="AP131" s="2"/>
      <c r="AQ131" s="2" t="s">
        <v>13</v>
      </c>
      <c r="AR131" s="2"/>
      <c r="AS131" s="2" t="s">
        <v>33</v>
      </c>
      <c r="AT131" s="2"/>
      <c r="AU131" s="2"/>
      <c r="AV131" s="2"/>
      <c r="AW131" s="2"/>
      <c r="AX131" s="2"/>
      <c r="AY131" s="2" t="s">
        <v>15</v>
      </c>
      <c r="AZ131" s="2"/>
      <c r="BA131" s="96" t="s">
        <v>30</v>
      </c>
      <c r="BB131" s="96"/>
      <c r="BC131" s="96"/>
      <c r="BD131" s="96"/>
      <c r="BE131" s="96"/>
      <c r="BF131" s="96"/>
      <c r="BM131" s="59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T131" t="s">
        <v>56</v>
      </c>
      <c r="CW131" s="181">
        <f>CA59</f>
        <v>44774</v>
      </c>
      <c r="CX131" s="181"/>
      <c r="CY131" s="181"/>
      <c r="CZ131" s="181"/>
      <c r="DA131" s="25" t="s">
        <v>63</v>
      </c>
      <c r="DB131" s="2"/>
      <c r="DC131" s="2" t="s">
        <v>13</v>
      </c>
      <c r="DD131" s="2"/>
      <c r="DE131" s="2" t="s">
        <v>33</v>
      </c>
      <c r="DF131" s="2"/>
      <c r="DG131" s="2"/>
      <c r="DH131" s="2"/>
      <c r="DI131" s="2"/>
      <c r="DJ131" s="2"/>
      <c r="DK131" s="2" t="s">
        <v>15</v>
      </c>
      <c r="DL131" s="2"/>
      <c r="DM131" s="96" t="s">
        <v>30</v>
      </c>
      <c r="DN131" s="96"/>
      <c r="DO131" s="96"/>
      <c r="DP131" s="96"/>
      <c r="DQ131" s="96"/>
      <c r="DR131" s="96"/>
    </row>
    <row r="132" spans="4:124">
      <c r="D132" s="24" t="s">
        <v>56</v>
      </c>
      <c r="E132" s="24"/>
      <c r="F132" s="24"/>
      <c r="G132" s="172">
        <f>O47</f>
        <v>0</v>
      </c>
      <c r="H132" s="172"/>
      <c r="I132" s="172"/>
      <c r="J132" s="172"/>
      <c r="K132" s="28" t="s">
        <v>63</v>
      </c>
      <c r="L132" s="8"/>
      <c r="M132" s="8" t="s">
        <v>13</v>
      </c>
      <c r="N132" s="8"/>
      <c r="O132" s="8" t="s">
        <v>33</v>
      </c>
      <c r="P132" s="8"/>
      <c r="Q132" s="8"/>
      <c r="R132" s="8"/>
      <c r="S132" s="2"/>
      <c r="T132" s="2"/>
      <c r="U132" s="2" t="s">
        <v>15</v>
      </c>
      <c r="V132" s="2"/>
      <c r="W132" s="96" t="s">
        <v>31</v>
      </c>
      <c r="X132" s="96"/>
      <c r="Y132" s="96"/>
      <c r="Z132" s="96"/>
      <c r="AA132" s="96"/>
      <c r="AB132" s="96"/>
      <c r="AH132" s="97">
        <f>U59</f>
        <v>7000</v>
      </c>
      <c r="AI132" s="97"/>
      <c r="AJ132" s="97"/>
      <c r="AK132" s="97"/>
      <c r="AL132" s="97"/>
      <c r="AM132" s="97"/>
      <c r="AN132" s="97" t="s">
        <v>12</v>
      </c>
      <c r="AO132" s="97"/>
      <c r="AP132" s="8"/>
      <c r="AQ132" s="8" t="s">
        <v>13</v>
      </c>
      <c r="AR132" s="8"/>
      <c r="AS132" s="97">
        <f>Y59</f>
        <v>300</v>
      </c>
      <c r="AT132" s="97"/>
      <c r="AU132" s="97"/>
      <c r="AV132" s="97"/>
      <c r="AW132" s="2" t="s">
        <v>14</v>
      </c>
      <c r="AX132" s="2"/>
      <c r="AY132" s="2" t="s">
        <v>15</v>
      </c>
      <c r="AZ132" s="2"/>
      <c r="BA132" s="96">
        <f>ROUND(AH132*AS132,0)</f>
        <v>2100000</v>
      </c>
      <c r="BB132" s="96"/>
      <c r="BC132" s="96"/>
      <c r="BD132" s="96"/>
      <c r="BE132" s="96"/>
      <c r="BF132" s="2" t="s">
        <v>12</v>
      </c>
      <c r="BM132" s="59"/>
      <c r="BP132" s="24" t="s">
        <v>56</v>
      </c>
      <c r="BQ132" s="24"/>
      <c r="BR132" s="24"/>
      <c r="BS132" s="172">
        <f>CA47</f>
        <v>0</v>
      </c>
      <c r="BT132" s="172"/>
      <c r="BU132" s="172"/>
      <c r="BV132" s="172"/>
      <c r="BW132" s="28" t="s">
        <v>63</v>
      </c>
      <c r="BX132" s="8"/>
      <c r="BY132" s="8" t="s">
        <v>13</v>
      </c>
      <c r="BZ132" s="8"/>
      <c r="CA132" s="8" t="s">
        <v>33</v>
      </c>
      <c r="CB132" s="8"/>
      <c r="CC132" s="8"/>
      <c r="CD132" s="8"/>
      <c r="CE132" s="2"/>
      <c r="CF132" s="2"/>
      <c r="CG132" s="2" t="s">
        <v>15</v>
      </c>
      <c r="CH132" s="2"/>
      <c r="CI132" s="96" t="s">
        <v>31</v>
      </c>
      <c r="CJ132" s="96"/>
      <c r="CK132" s="96"/>
      <c r="CL132" s="96"/>
      <c r="CM132" s="96"/>
      <c r="CN132" s="96"/>
      <c r="CT132" s="97">
        <f>CG59</f>
        <v>5000</v>
      </c>
      <c r="CU132" s="97"/>
      <c r="CV132" s="97"/>
      <c r="CW132" s="97"/>
      <c r="CX132" s="97"/>
      <c r="CY132" s="97"/>
      <c r="CZ132" s="97" t="s">
        <v>12</v>
      </c>
      <c r="DA132" s="97"/>
      <c r="DB132" s="8"/>
      <c r="DC132" s="8" t="s">
        <v>13</v>
      </c>
      <c r="DD132" s="8"/>
      <c r="DE132" s="97">
        <f>CK59</f>
        <v>100</v>
      </c>
      <c r="DF132" s="97"/>
      <c r="DG132" s="97"/>
      <c r="DH132" s="97"/>
      <c r="DI132" s="2" t="s">
        <v>14</v>
      </c>
      <c r="DJ132" s="2"/>
      <c r="DK132" s="2" t="s">
        <v>15</v>
      </c>
      <c r="DL132" s="2"/>
      <c r="DM132" s="96">
        <f>ROUND(CT132*DE132,0)</f>
        <v>500000</v>
      </c>
      <c r="DN132" s="96"/>
      <c r="DO132" s="96"/>
      <c r="DP132" s="96"/>
      <c r="DQ132" s="96"/>
      <c r="DR132" s="2" t="s">
        <v>12</v>
      </c>
    </row>
    <row r="133" spans="4:124">
      <c r="D133" s="97">
        <f>IF(U47&gt;=1500,1500,U47)</f>
        <v>0</v>
      </c>
      <c r="E133" s="97"/>
      <c r="F133" s="97"/>
      <c r="G133" s="97"/>
      <c r="H133" s="97"/>
      <c r="I133" s="97"/>
      <c r="J133" s="97" t="s">
        <v>12</v>
      </c>
      <c r="K133" s="97"/>
      <c r="L133" s="8"/>
      <c r="M133" s="8" t="s">
        <v>13</v>
      </c>
      <c r="N133" s="8"/>
      <c r="O133" s="97">
        <f>Y47</f>
        <v>0</v>
      </c>
      <c r="P133" s="97"/>
      <c r="Q133" s="97"/>
      <c r="R133" s="97"/>
      <c r="S133" s="2" t="s">
        <v>14</v>
      </c>
      <c r="T133" s="2"/>
      <c r="U133" s="2" t="s">
        <v>15</v>
      </c>
      <c r="V133" s="2"/>
      <c r="W133" s="96">
        <f>ROUND(D133*O133,0)</f>
        <v>0</v>
      </c>
      <c r="X133" s="96"/>
      <c r="Y133" s="96"/>
      <c r="Z133" s="96"/>
      <c r="AA133" s="96"/>
      <c r="AB133" s="2" t="s">
        <v>12</v>
      </c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M133" s="59"/>
      <c r="BP133" s="97">
        <f>IF(CG47&gt;=1500,1500,CG47)</f>
        <v>0</v>
      </c>
      <c r="BQ133" s="97"/>
      <c r="BR133" s="97"/>
      <c r="BS133" s="97"/>
      <c r="BT133" s="97"/>
      <c r="BU133" s="97"/>
      <c r="BV133" s="97" t="s">
        <v>12</v>
      </c>
      <c r="BW133" s="97"/>
      <c r="BX133" s="8"/>
      <c r="BY133" s="8" t="s">
        <v>13</v>
      </c>
      <c r="BZ133" s="8"/>
      <c r="CA133" s="97">
        <f>CK47</f>
        <v>0</v>
      </c>
      <c r="CB133" s="97"/>
      <c r="CC133" s="97"/>
      <c r="CD133" s="97"/>
      <c r="CE133" s="2" t="s">
        <v>14</v>
      </c>
      <c r="CF133" s="2"/>
      <c r="CG133" s="2" t="s">
        <v>15</v>
      </c>
      <c r="CH133" s="2"/>
      <c r="CI133" s="96">
        <f>ROUND(BP133*CA133,0)</f>
        <v>0</v>
      </c>
      <c r="CJ133" s="96"/>
      <c r="CK133" s="96"/>
      <c r="CL133" s="96"/>
      <c r="CM133" s="96"/>
      <c r="CN133" s="2" t="s">
        <v>12</v>
      </c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2"/>
      <c r="DJ133" s="2"/>
      <c r="DK133" s="2"/>
      <c r="DL133" s="2"/>
      <c r="DM133" s="2"/>
      <c r="DN133" s="2"/>
      <c r="DO133" s="2"/>
      <c r="DP133" s="2"/>
      <c r="DQ133" s="2"/>
      <c r="DR133" s="2"/>
    </row>
    <row r="134" spans="4:124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AH134" s="24" t="s">
        <v>56</v>
      </c>
      <c r="AI134" s="24"/>
      <c r="AJ134" s="24"/>
      <c r="AK134" s="172">
        <f>O60</f>
        <v>0</v>
      </c>
      <c r="AL134" s="172"/>
      <c r="AM134" s="172"/>
      <c r="AN134" s="172"/>
      <c r="AO134" s="28" t="s">
        <v>63</v>
      </c>
      <c r="AP134" s="8"/>
      <c r="AQ134" s="8" t="s">
        <v>13</v>
      </c>
      <c r="AR134" s="8"/>
      <c r="AS134" s="8" t="s">
        <v>33</v>
      </c>
      <c r="AT134" s="8"/>
      <c r="AU134" s="8"/>
      <c r="AV134" s="8"/>
      <c r="AW134" s="2"/>
      <c r="AX134" s="2"/>
      <c r="AY134" s="2" t="s">
        <v>15</v>
      </c>
      <c r="AZ134" s="2"/>
      <c r="BA134" s="96" t="s">
        <v>31</v>
      </c>
      <c r="BB134" s="96"/>
      <c r="BC134" s="96"/>
      <c r="BD134" s="96"/>
      <c r="BE134" s="96"/>
      <c r="BF134" s="96"/>
      <c r="BM134" s="59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T134" s="24" t="s">
        <v>56</v>
      </c>
      <c r="CU134" s="24"/>
      <c r="CV134" s="24"/>
      <c r="CW134" s="172">
        <f>CA60</f>
        <v>0</v>
      </c>
      <c r="CX134" s="172"/>
      <c r="CY134" s="172"/>
      <c r="CZ134" s="172"/>
      <c r="DA134" s="28" t="s">
        <v>63</v>
      </c>
      <c r="DB134" s="8"/>
      <c r="DC134" s="8" t="s">
        <v>13</v>
      </c>
      <c r="DD134" s="8"/>
      <c r="DE134" s="8" t="s">
        <v>33</v>
      </c>
      <c r="DF134" s="8"/>
      <c r="DG134" s="8"/>
      <c r="DH134" s="8"/>
      <c r="DI134" s="2"/>
      <c r="DJ134" s="2"/>
      <c r="DK134" s="2" t="s">
        <v>15</v>
      </c>
      <c r="DL134" s="2"/>
      <c r="DM134" s="96" t="s">
        <v>31</v>
      </c>
      <c r="DN134" s="96"/>
      <c r="DO134" s="96"/>
      <c r="DP134" s="96"/>
      <c r="DQ134" s="96"/>
      <c r="DR134" s="96"/>
    </row>
    <row r="135" spans="4:124">
      <c r="D135" s="24" t="s">
        <v>56</v>
      </c>
      <c r="E135" s="24"/>
      <c r="F135" s="24"/>
      <c r="G135" s="172">
        <f>O48</f>
        <v>0</v>
      </c>
      <c r="H135" s="172"/>
      <c r="I135" s="172"/>
      <c r="J135" s="172"/>
      <c r="K135" s="28" t="s">
        <v>63</v>
      </c>
      <c r="L135" s="8"/>
      <c r="M135" s="8" t="s">
        <v>13</v>
      </c>
      <c r="N135" s="8"/>
      <c r="O135" s="8" t="s">
        <v>33</v>
      </c>
      <c r="P135" s="8"/>
      <c r="Q135" s="8"/>
      <c r="R135" s="8"/>
      <c r="S135" s="2"/>
      <c r="T135" s="2"/>
      <c r="U135" s="2" t="s">
        <v>15</v>
      </c>
      <c r="V135" s="2"/>
      <c r="W135" s="96" t="s">
        <v>31</v>
      </c>
      <c r="X135" s="96"/>
      <c r="Y135" s="96"/>
      <c r="Z135" s="96"/>
      <c r="AA135" s="96"/>
      <c r="AB135" s="96"/>
      <c r="AH135" s="97">
        <f>U60</f>
        <v>0</v>
      </c>
      <c r="AI135" s="97"/>
      <c r="AJ135" s="97"/>
      <c r="AK135" s="97"/>
      <c r="AL135" s="97"/>
      <c r="AM135" s="97"/>
      <c r="AN135" s="97" t="s">
        <v>12</v>
      </c>
      <c r="AO135" s="97"/>
      <c r="AP135" s="8"/>
      <c r="AQ135" s="8" t="s">
        <v>13</v>
      </c>
      <c r="AR135" s="8"/>
      <c r="AS135" s="97">
        <f>Y60</f>
        <v>0</v>
      </c>
      <c r="AT135" s="97"/>
      <c r="AU135" s="97"/>
      <c r="AV135" s="97"/>
      <c r="AW135" s="2" t="s">
        <v>14</v>
      </c>
      <c r="AX135" s="2"/>
      <c r="AY135" s="2" t="s">
        <v>15</v>
      </c>
      <c r="AZ135" s="2"/>
      <c r="BA135" s="96">
        <f>ROUND(AH135*AS135,0)</f>
        <v>0</v>
      </c>
      <c r="BB135" s="96"/>
      <c r="BC135" s="96"/>
      <c r="BD135" s="96"/>
      <c r="BE135" s="96"/>
      <c r="BF135" s="2" t="s">
        <v>12</v>
      </c>
      <c r="BM135" s="59"/>
      <c r="BP135" s="24" t="s">
        <v>56</v>
      </c>
      <c r="BQ135" s="24"/>
      <c r="BR135" s="24"/>
      <c r="BS135" s="172">
        <f>CA48</f>
        <v>0</v>
      </c>
      <c r="BT135" s="172"/>
      <c r="BU135" s="172"/>
      <c r="BV135" s="172"/>
      <c r="BW135" s="28" t="s">
        <v>63</v>
      </c>
      <c r="BX135" s="8"/>
      <c r="BY135" s="8" t="s">
        <v>13</v>
      </c>
      <c r="BZ135" s="8"/>
      <c r="CA135" s="8" t="s">
        <v>33</v>
      </c>
      <c r="CB135" s="8"/>
      <c r="CC135" s="8"/>
      <c r="CD135" s="8"/>
      <c r="CE135" s="2"/>
      <c r="CF135" s="2"/>
      <c r="CG135" s="2" t="s">
        <v>15</v>
      </c>
      <c r="CH135" s="2"/>
      <c r="CI135" s="96" t="s">
        <v>31</v>
      </c>
      <c r="CJ135" s="96"/>
      <c r="CK135" s="96"/>
      <c r="CL135" s="96"/>
      <c r="CM135" s="96"/>
      <c r="CN135" s="96"/>
      <c r="CT135" s="97">
        <f>CG60</f>
        <v>0</v>
      </c>
      <c r="CU135" s="97"/>
      <c r="CV135" s="97"/>
      <c r="CW135" s="97"/>
      <c r="CX135" s="97"/>
      <c r="CY135" s="97"/>
      <c r="CZ135" s="97" t="s">
        <v>12</v>
      </c>
      <c r="DA135" s="97"/>
      <c r="DB135" s="8"/>
      <c r="DC135" s="8" t="s">
        <v>13</v>
      </c>
      <c r="DD135" s="8"/>
      <c r="DE135" s="97">
        <f>CK60</f>
        <v>0</v>
      </c>
      <c r="DF135" s="97"/>
      <c r="DG135" s="97"/>
      <c r="DH135" s="97"/>
      <c r="DI135" s="2" t="s">
        <v>14</v>
      </c>
      <c r="DJ135" s="2"/>
      <c r="DK135" s="2" t="s">
        <v>15</v>
      </c>
      <c r="DL135" s="2"/>
      <c r="DM135" s="96">
        <f>ROUND(CT135*DE135,0)</f>
        <v>0</v>
      </c>
      <c r="DN135" s="96"/>
      <c r="DO135" s="96"/>
      <c r="DP135" s="96"/>
      <c r="DQ135" s="96"/>
      <c r="DR135" s="2" t="s">
        <v>12</v>
      </c>
    </row>
    <row r="136" spans="4:124">
      <c r="D136" s="97">
        <f>IF(U48&gt;=1500,1500,U48)</f>
        <v>0</v>
      </c>
      <c r="E136" s="97"/>
      <c r="F136" s="97"/>
      <c r="G136" s="97"/>
      <c r="H136" s="97"/>
      <c r="I136" s="97"/>
      <c r="J136" s="97" t="s">
        <v>12</v>
      </c>
      <c r="K136" s="97"/>
      <c r="L136" s="8"/>
      <c r="M136" s="8" t="s">
        <v>13</v>
      </c>
      <c r="N136" s="8"/>
      <c r="O136" s="97">
        <f>Y48</f>
        <v>0</v>
      </c>
      <c r="P136" s="97"/>
      <c r="Q136" s="97"/>
      <c r="R136" s="97"/>
      <c r="S136" s="2" t="s">
        <v>14</v>
      </c>
      <c r="T136" s="2"/>
      <c r="U136" s="2" t="s">
        <v>15</v>
      </c>
      <c r="V136" s="2"/>
      <c r="W136" s="96">
        <f>ROUND(D136*O136,0)</f>
        <v>0</v>
      </c>
      <c r="X136" s="96"/>
      <c r="Y136" s="96"/>
      <c r="Z136" s="96"/>
      <c r="AA136" s="96"/>
      <c r="AB136" s="2" t="s">
        <v>12</v>
      </c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M136" s="59"/>
      <c r="BP136" s="97">
        <f>IF(CG48&gt;=1500,1500,CG48)</f>
        <v>0</v>
      </c>
      <c r="BQ136" s="97"/>
      <c r="BR136" s="97"/>
      <c r="BS136" s="97"/>
      <c r="BT136" s="97"/>
      <c r="BU136" s="97"/>
      <c r="BV136" s="97" t="s">
        <v>12</v>
      </c>
      <c r="BW136" s="97"/>
      <c r="BX136" s="8"/>
      <c r="BY136" s="8" t="s">
        <v>13</v>
      </c>
      <c r="BZ136" s="8"/>
      <c r="CA136" s="97">
        <f>CK48</f>
        <v>0</v>
      </c>
      <c r="CB136" s="97"/>
      <c r="CC136" s="97"/>
      <c r="CD136" s="97"/>
      <c r="CE136" s="2" t="s">
        <v>14</v>
      </c>
      <c r="CF136" s="2"/>
      <c r="CG136" s="2" t="s">
        <v>15</v>
      </c>
      <c r="CH136" s="2"/>
      <c r="CI136" s="96">
        <f>ROUND(BP136*CA136,0)</f>
        <v>0</v>
      </c>
      <c r="CJ136" s="96"/>
      <c r="CK136" s="96"/>
      <c r="CL136" s="96"/>
      <c r="CM136" s="96"/>
      <c r="CN136" s="2" t="s">
        <v>12</v>
      </c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2"/>
      <c r="DJ136" s="2"/>
      <c r="DK136" s="2"/>
      <c r="DL136" s="2"/>
      <c r="DM136" s="2"/>
      <c r="DN136" s="2"/>
      <c r="DO136" s="2"/>
      <c r="DP136" s="2"/>
      <c r="DQ136" s="2"/>
      <c r="DR136" s="2"/>
    </row>
    <row r="137" spans="4:124">
      <c r="AH137" s="24" t="s">
        <v>56</v>
      </c>
      <c r="AI137" s="24"/>
      <c r="AJ137" s="24"/>
      <c r="AK137" s="172">
        <f>O61</f>
        <v>0</v>
      </c>
      <c r="AL137" s="172"/>
      <c r="AM137" s="172"/>
      <c r="AN137" s="172"/>
      <c r="AO137" s="28" t="s">
        <v>63</v>
      </c>
      <c r="AP137" s="8"/>
      <c r="AQ137" s="8" t="s">
        <v>13</v>
      </c>
      <c r="AR137" s="8"/>
      <c r="AS137" s="8" t="s">
        <v>33</v>
      </c>
      <c r="AT137" s="8"/>
      <c r="AU137" s="8"/>
      <c r="AV137" s="8"/>
      <c r="AW137" s="2"/>
      <c r="AX137" s="2"/>
      <c r="AY137" s="2" t="s">
        <v>15</v>
      </c>
      <c r="AZ137" s="2"/>
      <c r="BA137" s="96" t="s">
        <v>31</v>
      </c>
      <c r="BB137" s="96"/>
      <c r="BC137" s="96"/>
      <c r="BD137" s="96"/>
      <c r="BE137" s="96"/>
      <c r="BF137" s="96"/>
      <c r="BM137" s="59"/>
      <c r="CT137" s="24" t="s">
        <v>56</v>
      </c>
      <c r="CU137" s="24"/>
      <c r="CV137" s="24"/>
      <c r="CW137" s="172">
        <f>CA61</f>
        <v>0</v>
      </c>
      <c r="CX137" s="172"/>
      <c r="CY137" s="172"/>
      <c r="CZ137" s="172"/>
      <c r="DA137" s="28" t="s">
        <v>63</v>
      </c>
      <c r="DB137" s="8"/>
      <c r="DC137" s="8" t="s">
        <v>13</v>
      </c>
      <c r="DD137" s="8"/>
      <c r="DE137" s="8" t="s">
        <v>33</v>
      </c>
      <c r="DF137" s="8"/>
      <c r="DG137" s="8"/>
      <c r="DH137" s="8"/>
      <c r="DI137" s="2"/>
      <c r="DJ137" s="2"/>
      <c r="DK137" s="2" t="s">
        <v>15</v>
      </c>
      <c r="DL137" s="2"/>
      <c r="DM137" s="96" t="s">
        <v>31</v>
      </c>
      <c r="DN137" s="96"/>
      <c r="DO137" s="96"/>
      <c r="DP137" s="96"/>
      <c r="DQ137" s="96"/>
      <c r="DR137" s="96"/>
    </row>
    <row r="138" spans="4:124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H138" s="97">
        <f>U61</f>
        <v>0</v>
      </c>
      <c r="AI138" s="97"/>
      <c r="AJ138" s="97"/>
      <c r="AK138" s="97"/>
      <c r="AL138" s="97"/>
      <c r="AM138" s="97"/>
      <c r="AN138" s="97" t="s">
        <v>12</v>
      </c>
      <c r="AO138" s="97"/>
      <c r="AP138" s="8"/>
      <c r="AQ138" s="8" t="s">
        <v>13</v>
      </c>
      <c r="AR138" s="8"/>
      <c r="AS138" s="97">
        <f>Y61</f>
        <v>0</v>
      </c>
      <c r="AT138" s="97"/>
      <c r="AU138" s="97"/>
      <c r="AV138" s="97"/>
      <c r="AW138" s="2" t="s">
        <v>14</v>
      </c>
      <c r="AX138" s="2"/>
      <c r="AY138" s="2" t="s">
        <v>15</v>
      </c>
      <c r="AZ138" s="2"/>
      <c r="BA138" s="96">
        <f>ROUND(AH138*AS138,0)</f>
        <v>0</v>
      </c>
      <c r="BB138" s="96"/>
      <c r="BC138" s="96"/>
      <c r="BD138" s="96"/>
      <c r="BE138" s="96"/>
      <c r="BF138" s="2" t="s">
        <v>12</v>
      </c>
      <c r="BM138" s="59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T138" s="97">
        <f>CG61</f>
        <v>0</v>
      </c>
      <c r="CU138" s="97"/>
      <c r="CV138" s="97"/>
      <c r="CW138" s="97"/>
      <c r="CX138" s="97"/>
      <c r="CY138" s="97"/>
      <c r="CZ138" s="97" t="s">
        <v>12</v>
      </c>
      <c r="DA138" s="97"/>
      <c r="DB138" s="8"/>
      <c r="DC138" s="8" t="s">
        <v>13</v>
      </c>
      <c r="DD138" s="8"/>
      <c r="DE138" s="97">
        <f>CK61</f>
        <v>0</v>
      </c>
      <c r="DF138" s="97"/>
      <c r="DG138" s="97"/>
      <c r="DH138" s="97"/>
      <c r="DI138" s="2" t="s">
        <v>14</v>
      </c>
      <c r="DJ138" s="2"/>
      <c r="DK138" s="2" t="s">
        <v>15</v>
      </c>
      <c r="DL138" s="2"/>
      <c r="DM138" s="96">
        <f>ROUND(CT138*DE138,0)</f>
        <v>0</v>
      </c>
      <c r="DN138" s="96"/>
      <c r="DO138" s="96"/>
      <c r="DP138" s="96"/>
      <c r="DQ138" s="96"/>
      <c r="DR138" s="2" t="s">
        <v>12</v>
      </c>
    </row>
    <row r="139" spans="4:124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M139" s="59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2"/>
      <c r="DJ139" s="2"/>
      <c r="DK139" s="2"/>
      <c r="DL139" s="2"/>
      <c r="DM139" s="2"/>
      <c r="DN139" s="2"/>
      <c r="DO139" s="2"/>
      <c r="DP139" s="2"/>
      <c r="DQ139" s="2"/>
      <c r="DR139" s="2"/>
    </row>
    <row r="140" spans="4:124" ht="19.5" thickBot="1">
      <c r="D140" s="173" t="s">
        <v>26</v>
      </c>
      <c r="E140" s="173"/>
      <c r="F140" s="173"/>
      <c r="G140" s="173"/>
      <c r="H140" s="173"/>
      <c r="I140" s="6"/>
      <c r="J140" s="6"/>
      <c r="K140" s="174">
        <f>W115+W118+W121+W124+W127+W130+W133+W136</f>
        <v>2340000</v>
      </c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6" t="s">
        <v>12</v>
      </c>
      <c r="AH140" s="24" t="s">
        <v>56</v>
      </c>
      <c r="AI140" s="24"/>
      <c r="AJ140" s="24"/>
      <c r="AK140" s="172">
        <f>O62</f>
        <v>0</v>
      </c>
      <c r="AL140" s="172"/>
      <c r="AM140" s="172"/>
      <c r="AN140" s="172"/>
      <c r="AO140" s="28" t="s">
        <v>63</v>
      </c>
      <c r="AP140" s="8"/>
      <c r="AQ140" s="8" t="s">
        <v>13</v>
      </c>
      <c r="AR140" s="8"/>
      <c r="AS140" s="8" t="s">
        <v>33</v>
      </c>
      <c r="AT140" s="8"/>
      <c r="AU140" s="8"/>
      <c r="AV140" s="8"/>
      <c r="AW140" s="2"/>
      <c r="AX140" s="2"/>
      <c r="AY140" s="2" t="s">
        <v>15</v>
      </c>
      <c r="AZ140" s="2"/>
      <c r="BA140" s="96" t="s">
        <v>31</v>
      </c>
      <c r="BB140" s="96"/>
      <c r="BC140" s="96"/>
      <c r="BD140" s="96"/>
      <c r="BE140" s="96"/>
      <c r="BF140" s="96"/>
      <c r="BM140" s="59"/>
      <c r="BP140" s="173" t="s">
        <v>26</v>
      </c>
      <c r="BQ140" s="173"/>
      <c r="BR140" s="173"/>
      <c r="BS140" s="173"/>
      <c r="BT140" s="173"/>
      <c r="BU140" s="6"/>
      <c r="BV140" s="6"/>
      <c r="BW140" s="174">
        <f>CI115+CI118+CI121+CI124+CI127+CI130+CI133+CI136</f>
        <v>595000</v>
      </c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6" t="s">
        <v>12</v>
      </c>
      <c r="CT140" s="24" t="s">
        <v>56</v>
      </c>
      <c r="CU140" s="24"/>
      <c r="CV140" s="24"/>
      <c r="CW140" s="172">
        <f>CA62</f>
        <v>0</v>
      </c>
      <c r="CX140" s="172"/>
      <c r="CY140" s="172"/>
      <c r="CZ140" s="172"/>
      <c r="DA140" s="28" t="s">
        <v>63</v>
      </c>
      <c r="DB140" s="8"/>
      <c r="DC140" s="8" t="s">
        <v>13</v>
      </c>
      <c r="DD140" s="8"/>
      <c r="DE140" s="8" t="s">
        <v>33</v>
      </c>
      <c r="DF140" s="8"/>
      <c r="DG140" s="8"/>
      <c r="DH140" s="8"/>
      <c r="DI140" s="2"/>
      <c r="DJ140" s="2"/>
      <c r="DK140" s="2" t="s">
        <v>15</v>
      </c>
      <c r="DL140" s="2"/>
      <c r="DM140" s="96" t="s">
        <v>31</v>
      </c>
      <c r="DN140" s="96"/>
      <c r="DO140" s="96"/>
      <c r="DP140" s="96"/>
      <c r="DQ140" s="96"/>
      <c r="DR140" s="96"/>
    </row>
    <row r="141" spans="4:124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H141" s="97">
        <f>U62</f>
        <v>0</v>
      </c>
      <c r="AI141" s="97"/>
      <c r="AJ141" s="97"/>
      <c r="AK141" s="97"/>
      <c r="AL141" s="97"/>
      <c r="AM141" s="97"/>
      <c r="AN141" s="97" t="s">
        <v>12</v>
      </c>
      <c r="AO141" s="97"/>
      <c r="AP141" s="8"/>
      <c r="AQ141" s="8" t="s">
        <v>13</v>
      </c>
      <c r="AR141" s="8"/>
      <c r="AS141" s="97">
        <f>Y62</f>
        <v>0</v>
      </c>
      <c r="AT141" s="97"/>
      <c r="AU141" s="97"/>
      <c r="AV141" s="97"/>
      <c r="AW141" s="2" t="s">
        <v>14</v>
      </c>
      <c r="AX141" s="2"/>
      <c r="AY141" s="2" t="s">
        <v>15</v>
      </c>
      <c r="AZ141" s="2"/>
      <c r="BA141" s="96">
        <f>ROUND(AH141*AS141,0)</f>
        <v>0</v>
      </c>
      <c r="BB141" s="96"/>
      <c r="BC141" s="96"/>
      <c r="BD141" s="96"/>
      <c r="BE141" s="96"/>
      <c r="BF141" s="2" t="s">
        <v>12</v>
      </c>
      <c r="BM141" s="59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T141" s="97">
        <f>CG62</f>
        <v>0</v>
      </c>
      <c r="CU141" s="97"/>
      <c r="CV141" s="97"/>
      <c r="CW141" s="97"/>
      <c r="CX141" s="97"/>
      <c r="CY141" s="97"/>
      <c r="CZ141" s="97" t="s">
        <v>12</v>
      </c>
      <c r="DA141" s="97"/>
      <c r="DB141" s="8"/>
      <c r="DC141" s="8" t="s">
        <v>13</v>
      </c>
      <c r="DD141" s="8"/>
      <c r="DE141" s="97">
        <f>CK62</f>
        <v>0</v>
      </c>
      <c r="DF141" s="97"/>
      <c r="DG141" s="97"/>
      <c r="DH141" s="97"/>
      <c r="DI141" s="2" t="s">
        <v>14</v>
      </c>
      <c r="DJ141" s="2"/>
      <c r="DK141" s="2" t="s">
        <v>15</v>
      </c>
      <c r="DL141" s="2"/>
      <c r="DM141" s="96">
        <f>ROUND(CT141*DE141,0)</f>
        <v>0</v>
      </c>
      <c r="DN141" s="96"/>
      <c r="DO141" s="96"/>
      <c r="DP141" s="96"/>
      <c r="DQ141" s="96"/>
      <c r="DR141" s="2" t="s">
        <v>12</v>
      </c>
    </row>
    <row r="142" spans="4:124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BM142" s="59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</row>
    <row r="143" spans="4:124">
      <c r="E143" s="13"/>
      <c r="F143" s="13"/>
      <c r="G143" s="13"/>
      <c r="H143" s="13"/>
      <c r="I143" s="12"/>
      <c r="J143" s="1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H143" s="24" t="s">
        <v>56</v>
      </c>
      <c r="AI143" s="24"/>
      <c r="AJ143" s="24"/>
      <c r="AK143" s="172">
        <f>O63</f>
        <v>44793</v>
      </c>
      <c r="AL143" s="172"/>
      <c r="AM143" s="172"/>
      <c r="AN143" s="172"/>
      <c r="AO143" s="28" t="s">
        <v>63</v>
      </c>
      <c r="AP143" s="8"/>
      <c r="AQ143" s="8" t="s">
        <v>13</v>
      </c>
      <c r="AR143" s="8"/>
      <c r="AS143" s="8" t="s">
        <v>33</v>
      </c>
      <c r="AT143" s="8"/>
      <c r="AU143" s="8"/>
      <c r="AV143" s="8"/>
      <c r="AW143" s="2"/>
      <c r="AX143" s="2"/>
      <c r="AY143" s="2" t="s">
        <v>15</v>
      </c>
      <c r="AZ143" s="2"/>
      <c r="BA143" s="96" t="s">
        <v>31</v>
      </c>
      <c r="BB143" s="96"/>
      <c r="BC143" s="96"/>
      <c r="BD143" s="96"/>
      <c r="BE143" s="96"/>
      <c r="BF143" s="96"/>
      <c r="BM143" s="59"/>
      <c r="BQ143" s="13"/>
      <c r="BR143" s="13"/>
      <c r="BS143" s="13"/>
      <c r="BT143" s="13"/>
      <c r="BU143" s="12"/>
      <c r="BV143" s="1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T143" s="24" t="s">
        <v>56</v>
      </c>
      <c r="CU143" s="24"/>
      <c r="CV143" s="24"/>
      <c r="CW143" s="172">
        <f>CA63</f>
        <v>44793</v>
      </c>
      <c r="CX143" s="172"/>
      <c r="CY143" s="172"/>
      <c r="CZ143" s="172"/>
      <c r="DA143" s="28" t="s">
        <v>63</v>
      </c>
      <c r="DB143" s="8"/>
      <c r="DC143" s="8" t="s">
        <v>13</v>
      </c>
      <c r="DD143" s="8"/>
      <c r="DE143" s="8" t="s">
        <v>33</v>
      </c>
      <c r="DF143" s="8"/>
      <c r="DG143" s="8"/>
      <c r="DH143" s="8"/>
      <c r="DI143" s="2"/>
      <c r="DJ143" s="2"/>
      <c r="DK143" s="2" t="s">
        <v>15</v>
      </c>
      <c r="DL143" s="2"/>
      <c r="DM143" s="96" t="s">
        <v>31</v>
      </c>
      <c r="DN143" s="96"/>
      <c r="DO143" s="96"/>
      <c r="DP143" s="96"/>
      <c r="DQ143" s="96"/>
      <c r="DR143" s="96"/>
    </row>
    <row r="144" spans="4:124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H144" s="97">
        <f>U63</f>
        <v>6000</v>
      </c>
      <c r="AI144" s="97"/>
      <c r="AJ144" s="97"/>
      <c r="AK144" s="97"/>
      <c r="AL144" s="97"/>
      <c r="AM144" s="97"/>
      <c r="AN144" s="97" t="s">
        <v>12</v>
      </c>
      <c r="AO144" s="97"/>
      <c r="AP144" s="8"/>
      <c r="AQ144" s="8" t="s">
        <v>13</v>
      </c>
      <c r="AR144" s="8"/>
      <c r="AS144" s="97">
        <f>Y63</f>
        <v>500</v>
      </c>
      <c r="AT144" s="97"/>
      <c r="AU144" s="97"/>
      <c r="AV144" s="97"/>
      <c r="AW144" s="2" t="s">
        <v>14</v>
      </c>
      <c r="AX144" s="2"/>
      <c r="AY144" s="2" t="s">
        <v>15</v>
      </c>
      <c r="AZ144" s="2"/>
      <c r="BA144" s="96">
        <f>ROUND(AH144*AS144,0)</f>
        <v>3000000</v>
      </c>
      <c r="BB144" s="96"/>
      <c r="BC144" s="96"/>
      <c r="BD144" s="96"/>
      <c r="BE144" s="96"/>
      <c r="BF144" s="2" t="s">
        <v>12</v>
      </c>
      <c r="BM144" s="59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T144" s="97">
        <f>CG63</f>
        <v>6000</v>
      </c>
      <c r="CU144" s="97"/>
      <c r="CV144" s="97"/>
      <c r="CW144" s="97"/>
      <c r="CX144" s="97"/>
      <c r="CY144" s="97"/>
      <c r="CZ144" s="97" t="s">
        <v>12</v>
      </c>
      <c r="DA144" s="97"/>
      <c r="DB144" s="8"/>
      <c r="DC144" s="8" t="s">
        <v>13</v>
      </c>
      <c r="DD144" s="8"/>
      <c r="DE144" s="97">
        <f>CK63</f>
        <v>300</v>
      </c>
      <c r="DF144" s="97"/>
      <c r="DG144" s="97"/>
      <c r="DH144" s="97"/>
      <c r="DI144" s="2" t="s">
        <v>14</v>
      </c>
      <c r="DJ144" s="2"/>
      <c r="DK144" s="2" t="s">
        <v>15</v>
      </c>
      <c r="DL144" s="2"/>
      <c r="DM144" s="96">
        <f>ROUND(CT144*DE144,0)</f>
        <v>1800000</v>
      </c>
      <c r="DN144" s="96"/>
      <c r="DO144" s="96"/>
      <c r="DP144" s="96"/>
      <c r="DQ144" s="96"/>
      <c r="DR144" s="2" t="s">
        <v>12</v>
      </c>
    </row>
    <row r="145" spans="3:122">
      <c r="C145" s="11">
        <v>2</v>
      </c>
      <c r="D145" s="13" t="s">
        <v>66</v>
      </c>
      <c r="R145" s="8"/>
      <c r="S145" s="2"/>
      <c r="T145" s="2"/>
      <c r="U145" s="2"/>
      <c r="V145" s="2"/>
      <c r="W145" s="2"/>
      <c r="X145" s="2"/>
      <c r="Y145" s="2"/>
      <c r="Z145" s="2"/>
      <c r="AA145" s="2"/>
      <c r="AB145" s="2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BM145" s="59"/>
      <c r="BO145" s="11">
        <v>2</v>
      </c>
      <c r="BP145" s="13" t="s">
        <v>66</v>
      </c>
      <c r="CD145" s="8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</row>
    <row r="146" spans="3:122">
      <c r="C146" s="2" t="s">
        <v>87</v>
      </c>
      <c r="O146" s="2" t="s">
        <v>88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H146" s="24" t="s">
        <v>56</v>
      </c>
      <c r="AI146" s="24"/>
      <c r="AJ146" s="24"/>
      <c r="AK146" s="172">
        <f>O64</f>
        <v>0</v>
      </c>
      <c r="AL146" s="172"/>
      <c r="AM146" s="172"/>
      <c r="AN146" s="172"/>
      <c r="AO146" s="28" t="s">
        <v>63</v>
      </c>
      <c r="AP146" s="8"/>
      <c r="AQ146" s="8" t="s">
        <v>13</v>
      </c>
      <c r="AR146" s="8"/>
      <c r="AS146" s="8" t="s">
        <v>33</v>
      </c>
      <c r="AT146" s="8"/>
      <c r="AU146" s="8"/>
      <c r="AV146" s="8"/>
      <c r="AW146" s="2"/>
      <c r="AX146" s="2"/>
      <c r="AY146" s="2" t="s">
        <v>15</v>
      </c>
      <c r="AZ146" s="2"/>
      <c r="BA146" s="96" t="s">
        <v>31</v>
      </c>
      <c r="BB146" s="96"/>
      <c r="BC146" s="96"/>
      <c r="BD146" s="96"/>
      <c r="BE146" s="96"/>
      <c r="BF146" s="96"/>
      <c r="BM146" s="59"/>
      <c r="BO146" s="2" t="s">
        <v>87</v>
      </c>
      <c r="CA146" s="2" t="s">
        <v>88</v>
      </c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T146" s="24" t="s">
        <v>56</v>
      </c>
      <c r="CU146" s="24"/>
      <c r="CV146" s="24"/>
      <c r="CW146" s="172">
        <f>CA64</f>
        <v>0</v>
      </c>
      <c r="CX146" s="172"/>
      <c r="CY146" s="172"/>
      <c r="CZ146" s="172"/>
      <c r="DA146" s="28" t="s">
        <v>63</v>
      </c>
      <c r="DB146" s="8"/>
      <c r="DC146" s="8" t="s">
        <v>13</v>
      </c>
      <c r="DD146" s="8"/>
      <c r="DE146" s="8" t="s">
        <v>33</v>
      </c>
      <c r="DF146" s="8"/>
      <c r="DG146" s="8"/>
      <c r="DH146" s="8"/>
      <c r="DI146" s="2"/>
      <c r="DJ146" s="2"/>
      <c r="DK146" s="2" t="s">
        <v>15</v>
      </c>
      <c r="DL146" s="2"/>
      <c r="DM146" s="96" t="s">
        <v>31</v>
      </c>
      <c r="DN146" s="96"/>
      <c r="DO146" s="96"/>
      <c r="DP146" s="96"/>
      <c r="DQ146" s="96"/>
      <c r="DR146" s="96"/>
    </row>
    <row r="147" spans="3:122">
      <c r="D147" s="30" t="s">
        <v>29</v>
      </c>
      <c r="E147" s="30"/>
      <c r="F147" s="30"/>
      <c r="G147" s="31"/>
      <c r="H147" s="31"/>
      <c r="I147" s="31"/>
      <c r="K147" s="24"/>
      <c r="L147" s="49"/>
      <c r="M147" s="49"/>
      <c r="N147" s="49"/>
      <c r="O147" s="49"/>
      <c r="P147" s="30" t="s">
        <v>29</v>
      </c>
      <c r="Q147" s="30"/>
      <c r="R147" s="30"/>
      <c r="S147" s="31"/>
      <c r="T147" s="31"/>
      <c r="U147" s="31"/>
      <c r="V147" s="54"/>
      <c r="W147" s="54"/>
      <c r="X147" s="54"/>
      <c r="Y147" s="54"/>
      <c r="Z147" s="54"/>
      <c r="AA147" s="54"/>
      <c r="AB147" s="39"/>
      <c r="AC147" s="49"/>
      <c r="AH147" s="97">
        <f>U64</f>
        <v>0</v>
      </c>
      <c r="AI147" s="97"/>
      <c r="AJ147" s="97"/>
      <c r="AK147" s="97"/>
      <c r="AL147" s="97"/>
      <c r="AM147" s="97"/>
      <c r="AN147" s="97" t="s">
        <v>12</v>
      </c>
      <c r="AO147" s="97"/>
      <c r="AP147" s="8"/>
      <c r="AQ147" s="8" t="s">
        <v>13</v>
      </c>
      <c r="AR147" s="8"/>
      <c r="AS147" s="97">
        <f>Y64</f>
        <v>0</v>
      </c>
      <c r="AT147" s="97"/>
      <c r="AU147" s="97"/>
      <c r="AV147" s="97"/>
      <c r="AW147" s="2" t="s">
        <v>14</v>
      </c>
      <c r="AX147" s="2"/>
      <c r="AY147" s="2" t="s">
        <v>15</v>
      </c>
      <c r="AZ147" s="2"/>
      <c r="BA147" s="96">
        <f>ROUND(AH147*AS147,0)</f>
        <v>0</v>
      </c>
      <c r="BB147" s="96"/>
      <c r="BC147" s="96"/>
      <c r="BD147" s="96"/>
      <c r="BE147" s="96"/>
      <c r="BF147" s="2" t="s">
        <v>12</v>
      </c>
      <c r="BM147" s="59"/>
      <c r="BP147" s="30" t="s">
        <v>29</v>
      </c>
      <c r="BQ147" s="30"/>
      <c r="BR147" s="30"/>
      <c r="BS147" s="31"/>
      <c r="BT147" s="31"/>
      <c r="BU147" s="31"/>
      <c r="BW147" s="24"/>
      <c r="BX147" s="49"/>
      <c r="BY147" s="49"/>
      <c r="BZ147" s="49"/>
      <c r="CA147" s="49"/>
      <c r="CB147" s="30" t="s">
        <v>29</v>
      </c>
      <c r="CC147" s="30"/>
      <c r="CD147" s="30"/>
      <c r="CE147" s="31"/>
      <c r="CF147" s="31"/>
      <c r="CG147" s="31"/>
      <c r="CH147" s="54"/>
      <c r="CI147" s="54"/>
      <c r="CJ147" s="54"/>
      <c r="CK147" s="54"/>
      <c r="CL147" s="54"/>
      <c r="CM147" s="54"/>
      <c r="CN147" s="39"/>
      <c r="CO147" s="49"/>
      <c r="CT147" s="97">
        <f>CG64</f>
        <v>0</v>
      </c>
      <c r="CU147" s="97"/>
      <c r="CV147" s="97"/>
      <c r="CW147" s="97"/>
      <c r="CX147" s="97"/>
      <c r="CY147" s="97"/>
      <c r="CZ147" s="97" t="s">
        <v>12</v>
      </c>
      <c r="DA147" s="97"/>
      <c r="DB147" s="8"/>
      <c r="DC147" s="8" t="s">
        <v>13</v>
      </c>
      <c r="DD147" s="8"/>
      <c r="DE147" s="97">
        <f>CK64</f>
        <v>0</v>
      </c>
      <c r="DF147" s="97"/>
      <c r="DG147" s="97"/>
      <c r="DH147" s="97"/>
      <c r="DI147" s="2" t="s">
        <v>14</v>
      </c>
      <c r="DJ147" s="2"/>
      <c r="DK147" s="2" t="s">
        <v>15</v>
      </c>
      <c r="DL147" s="2"/>
      <c r="DM147" s="96">
        <f>ROUND(CT147*DE147,0)</f>
        <v>0</v>
      </c>
      <c r="DN147" s="96"/>
      <c r="DO147" s="96"/>
      <c r="DP147" s="96"/>
      <c r="DQ147" s="96"/>
      <c r="DR147" s="2" t="s">
        <v>12</v>
      </c>
    </row>
    <row r="148" spans="3:122" ht="19.5" thickBot="1">
      <c r="D148" s="356">
        <f>K110</f>
        <v>300000</v>
      </c>
      <c r="E148" s="356"/>
      <c r="F148" s="356"/>
      <c r="G148" s="356"/>
      <c r="H148" s="356"/>
      <c r="I148" s="6" t="s">
        <v>12</v>
      </c>
      <c r="K148" s="31"/>
      <c r="L148" s="38"/>
      <c r="M148" s="38"/>
      <c r="N148" s="38"/>
      <c r="O148" s="38"/>
      <c r="P148" s="174">
        <f>K140</f>
        <v>2340000</v>
      </c>
      <c r="Q148" s="174"/>
      <c r="R148" s="174"/>
      <c r="S148" s="174"/>
      <c r="T148" s="174"/>
      <c r="U148" s="6" t="s">
        <v>12</v>
      </c>
      <c r="V148" s="54"/>
      <c r="W148" s="54"/>
      <c r="X148" s="54"/>
      <c r="Y148" s="54"/>
      <c r="Z148" s="54"/>
      <c r="AA148" s="54"/>
      <c r="AB148" s="54"/>
      <c r="AC148" s="49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BM148" s="59"/>
      <c r="BP148" s="356">
        <f>BW110</f>
        <v>150000</v>
      </c>
      <c r="BQ148" s="356"/>
      <c r="BR148" s="356"/>
      <c r="BS148" s="356"/>
      <c r="BT148" s="356"/>
      <c r="BU148" s="6" t="s">
        <v>12</v>
      </c>
      <c r="BW148" s="31"/>
      <c r="BX148" s="38"/>
      <c r="BY148" s="38"/>
      <c r="BZ148" s="38"/>
      <c r="CA148" s="38"/>
      <c r="CB148" s="174">
        <f>BW140</f>
        <v>595000</v>
      </c>
      <c r="CC148" s="174"/>
      <c r="CD148" s="174"/>
      <c r="CE148" s="174"/>
      <c r="CF148" s="174"/>
      <c r="CG148" s="6" t="s">
        <v>12</v>
      </c>
      <c r="CH148" s="54"/>
      <c r="CI148" s="54"/>
      <c r="CJ148" s="54"/>
      <c r="CK148" s="54"/>
      <c r="CL148" s="54"/>
      <c r="CM148" s="54"/>
      <c r="CN148" s="54"/>
      <c r="CO148" s="49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</row>
    <row r="149" spans="3:122">
      <c r="J149" s="30"/>
      <c r="K149" s="30"/>
      <c r="L149" s="39"/>
      <c r="M149" s="39"/>
      <c r="N149" s="39"/>
      <c r="O149" s="39"/>
      <c r="P149" s="39"/>
      <c r="Q149" s="39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49"/>
      <c r="AH149" s="24" t="s">
        <v>56</v>
      </c>
      <c r="AI149" s="24"/>
      <c r="AJ149" s="24"/>
      <c r="AK149" s="172">
        <f>O65</f>
        <v>0</v>
      </c>
      <c r="AL149" s="172"/>
      <c r="AM149" s="172"/>
      <c r="AN149" s="172"/>
      <c r="AO149" s="28" t="s">
        <v>63</v>
      </c>
      <c r="AP149" s="8"/>
      <c r="AQ149" s="8" t="s">
        <v>13</v>
      </c>
      <c r="AR149" s="8"/>
      <c r="AS149" s="8" t="s">
        <v>33</v>
      </c>
      <c r="AT149" s="8"/>
      <c r="AU149" s="8"/>
      <c r="AV149" s="8"/>
      <c r="AW149" s="2"/>
      <c r="AX149" s="2"/>
      <c r="AY149" s="2" t="s">
        <v>15</v>
      </c>
      <c r="AZ149" s="2"/>
      <c r="BA149" s="96" t="s">
        <v>31</v>
      </c>
      <c r="BB149" s="96"/>
      <c r="BC149" s="96"/>
      <c r="BD149" s="96"/>
      <c r="BE149" s="96"/>
      <c r="BF149" s="96"/>
      <c r="BM149" s="59"/>
      <c r="BV149" s="30"/>
      <c r="BW149" s="30"/>
      <c r="BX149" s="39"/>
      <c r="BY149" s="39"/>
      <c r="BZ149" s="39"/>
      <c r="CA149" s="39"/>
      <c r="CB149" s="39"/>
      <c r="CC149" s="39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49"/>
      <c r="CT149" s="24" t="s">
        <v>56</v>
      </c>
      <c r="CU149" s="24"/>
      <c r="CV149" s="24"/>
      <c r="CW149" s="172">
        <f>CA65</f>
        <v>0</v>
      </c>
      <c r="CX149" s="172"/>
      <c r="CY149" s="172"/>
      <c r="CZ149" s="172"/>
      <c r="DA149" s="28" t="s">
        <v>63</v>
      </c>
      <c r="DB149" s="8"/>
      <c r="DC149" s="8" t="s">
        <v>13</v>
      </c>
      <c r="DD149" s="8"/>
      <c r="DE149" s="8" t="s">
        <v>33</v>
      </c>
      <c r="DF149" s="8"/>
      <c r="DG149" s="8"/>
      <c r="DH149" s="8"/>
      <c r="DI149" s="2"/>
      <c r="DJ149" s="2"/>
      <c r="DK149" s="2" t="s">
        <v>15</v>
      </c>
      <c r="DL149" s="2"/>
      <c r="DM149" s="96" t="s">
        <v>31</v>
      </c>
      <c r="DN149" s="96"/>
      <c r="DO149" s="96"/>
      <c r="DP149" s="96"/>
      <c r="DQ149" s="96"/>
      <c r="DR149" s="96"/>
    </row>
    <row r="150" spans="3:122">
      <c r="AB150" s="54"/>
      <c r="AC150" s="49"/>
      <c r="AH150" s="97">
        <f>U65</f>
        <v>0</v>
      </c>
      <c r="AI150" s="97"/>
      <c r="AJ150" s="97"/>
      <c r="AK150" s="97"/>
      <c r="AL150" s="97"/>
      <c r="AM150" s="97"/>
      <c r="AN150" s="97" t="s">
        <v>12</v>
      </c>
      <c r="AO150" s="97"/>
      <c r="AP150" s="8"/>
      <c r="AQ150" s="8" t="s">
        <v>13</v>
      </c>
      <c r="AR150" s="8"/>
      <c r="AS150" s="97">
        <f>Y65</f>
        <v>0</v>
      </c>
      <c r="AT150" s="97"/>
      <c r="AU150" s="97"/>
      <c r="AV150" s="97"/>
      <c r="AW150" s="2" t="s">
        <v>14</v>
      </c>
      <c r="AX150" s="2"/>
      <c r="AY150" s="2" t="s">
        <v>15</v>
      </c>
      <c r="AZ150" s="2"/>
      <c r="BA150" s="96">
        <f>ROUND(AH150*AS150,0)</f>
        <v>0</v>
      </c>
      <c r="BB150" s="96"/>
      <c r="BC150" s="96"/>
      <c r="BD150" s="96"/>
      <c r="BE150" s="96"/>
      <c r="BF150" s="2" t="s">
        <v>12</v>
      </c>
      <c r="BM150" s="59"/>
      <c r="CN150" s="54"/>
      <c r="CO150" s="49"/>
      <c r="CT150" s="97">
        <f>CG65</f>
        <v>0</v>
      </c>
      <c r="CU150" s="97"/>
      <c r="CV150" s="97"/>
      <c r="CW150" s="97"/>
      <c r="CX150" s="97"/>
      <c r="CY150" s="97"/>
      <c r="CZ150" s="97" t="s">
        <v>12</v>
      </c>
      <c r="DA150" s="97"/>
      <c r="DB150" s="8"/>
      <c r="DC150" s="8" t="s">
        <v>13</v>
      </c>
      <c r="DD150" s="8"/>
      <c r="DE150" s="97">
        <f>CK65</f>
        <v>0</v>
      </c>
      <c r="DF150" s="97"/>
      <c r="DG150" s="97"/>
      <c r="DH150" s="97"/>
      <c r="DI150" s="2" t="s">
        <v>14</v>
      </c>
      <c r="DJ150" s="2"/>
      <c r="DK150" s="2" t="s">
        <v>15</v>
      </c>
      <c r="DL150" s="2"/>
      <c r="DM150" s="96">
        <f>ROUND(CT150*DE150,0)</f>
        <v>0</v>
      </c>
      <c r="DN150" s="96"/>
      <c r="DO150" s="96"/>
      <c r="DP150" s="96"/>
      <c r="DQ150" s="96"/>
      <c r="DR150" s="2" t="s">
        <v>12</v>
      </c>
    </row>
    <row r="151" spans="3:122" ht="19.5" thickBot="1">
      <c r="D151" s="4" t="s">
        <v>27</v>
      </c>
      <c r="E151" s="5"/>
      <c r="F151" s="5"/>
      <c r="G151" s="5"/>
      <c r="H151" s="5"/>
      <c r="I151" s="5"/>
      <c r="J151" s="5"/>
      <c r="K151" s="5"/>
      <c r="L151" s="179">
        <f>D148+P148</f>
        <v>2640000</v>
      </c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41" t="s">
        <v>12</v>
      </c>
      <c r="AB151" s="2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BM151" s="59"/>
      <c r="BP151" s="4" t="s">
        <v>27</v>
      </c>
      <c r="BQ151" s="5"/>
      <c r="BR151" s="5"/>
      <c r="BS151" s="5"/>
      <c r="BT151" s="5"/>
      <c r="BU151" s="5"/>
      <c r="BV151" s="5"/>
      <c r="BW151" s="5"/>
      <c r="BX151" s="179">
        <f>BP148+CB148</f>
        <v>745000</v>
      </c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41" t="s">
        <v>12</v>
      </c>
      <c r="CN151" s="2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</row>
    <row r="152" spans="3:122" ht="19.5" thickTop="1">
      <c r="AB152" s="2"/>
      <c r="AH152" s="24" t="s">
        <v>56</v>
      </c>
      <c r="AI152" s="24"/>
      <c r="AJ152" s="24"/>
      <c r="AK152" s="172">
        <f>O66</f>
        <v>0</v>
      </c>
      <c r="AL152" s="172"/>
      <c r="AM152" s="172"/>
      <c r="AN152" s="172"/>
      <c r="AO152" s="28" t="s">
        <v>63</v>
      </c>
      <c r="AP152" s="8"/>
      <c r="AQ152" s="8" t="s">
        <v>13</v>
      </c>
      <c r="AR152" s="8"/>
      <c r="AS152" s="8" t="s">
        <v>33</v>
      </c>
      <c r="AT152" s="8"/>
      <c r="AU152" s="8"/>
      <c r="AV152" s="8"/>
      <c r="AW152" s="2"/>
      <c r="AX152" s="2"/>
      <c r="AY152" s="2" t="s">
        <v>15</v>
      </c>
      <c r="AZ152" s="2"/>
      <c r="BA152" s="96" t="s">
        <v>31</v>
      </c>
      <c r="BB152" s="96"/>
      <c r="BC152" s="96"/>
      <c r="BD152" s="96"/>
      <c r="BE152" s="96"/>
      <c r="BF152" s="96"/>
      <c r="BM152" s="59"/>
      <c r="CN152" s="2"/>
      <c r="CT152" s="24" t="s">
        <v>56</v>
      </c>
      <c r="CU152" s="24"/>
      <c r="CV152" s="24"/>
      <c r="CW152" s="172">
        <f>CA66</f>
        <v>0</v>
      </c>
      <c r="CX152" s="172"/>
      <c r="CY152" s="172"/>
      <c r="CZ152" s="172"/>
      <c r="DA152" s="28" t="s">
        <v>63</v>
      </c>
      <c r="DB152" s="8"/>
      <c r="DC152" s="8" t="s">
        <v>13</v>
      </c>
      <c r="DD152" s="8"/>
      <c r="DE152" s="8" t="s">
        <v>33</v>
      </c>
      <c r="DF152" s="8"/>
      <c r="DG152" s="8"/>
      <c r="DH152" s="8"/>
      <c r="DI152" s="2"/>
      <c r="DJ152" s="2"/>
      <c r="DK152" s="2" t="s">
        <v>15</v>
      </c>
      <c r="DL152" s="2"/>
      <c r="DM152" s="96" t="s">
        <v>31</v>
      </c>
      <c r="DN152" s="96"/>
      <c r="DO152" s="96"/>
      <c r="DP152" s="96"/>
      <c r="DQ152" s="96"/>
      <c r="DR152" s="96"/>
    </row>
    <row r="153" spans="3:122">
      <c r="AH153" s="97">
        <f>U66</f>
        <v>0</v>
      </c>
      <c r="AI153" s="97"/>
      <c r="AJ153" s="97"/>
      <c r="AK153" s="97"/>
      <c r="AL153" s="97"/>
      <c r="AM153" s="97"/>
      <c r="AN153" s="97" t="s">
        <v>12</v>
      </c>
      <c r="AO153" s="97"/>
      <c r="AP153" s="8"/>
      <c r="AQ153" s="8" t="s">
        <v>13</v>
      </c>
      <c r="AR153" s="8"/>
      <c r="AS153" s="97">
        <f>Y66</f>
        <v>0</v>
      </c>
      <c r="AT153" s="97"/>
      <c r="AU153" s="97"/>
      <c r="AV153" s="97"/>
      <c r="AW153" s="2" t="s">
        <v>14</v>
      </c>
      <c r="AX153" s="2"/>
      <c r="AY153" s="2" t="s">
        <v>15</v>
      </c>
      <c r="AZ153" s="2"/>
      <c r="BA153" s="96">
        <f>ROUND(AH153*AS153,0)</f>
        <v>0</v>
      </c>
      <c r="BB153" s="96"/>
      <c r="BC153" s="96"/>
      <c r="BD153" s="96"/>
      <c r="BE153" s="96"/>
      <c r="BF153" s="2" t="s">
        <v>12</v>
      </c>
      <c r="BM153" s="59"/>
      <c r="CT153" s="97">
        <f>CG66</f>
        <v>0</v>
      </c>
      <c r="CU153" s="97"/>
      <c r="CV153" s="97"/>
      <c r="CW153" s="97"/>
      <c r="CX153" s="97"/>
      <c r="CY153" s="97"/>
      <c r="CZ153" s="97" t="s">
        <v>12</v>
      </c>
      <c r="DA153" s="97"/>
      <c r="DB153" s="8"/>
      <c r="DC153" s="8" t="s">
        <v>13</v>
      </c>
      <c r="DD153" s="8"/>
      <c r="DE153" s="97">
        <f>CK66</f>
        <v>0</v>
      </c>
      <c r="DF153" s="97"/>
      <c r="DG153" s="97"/>
      <c r="DH153" s="97"/>
      <c r="DI153" s="2" t="s">
        <v>14</v>
      </c>
      <c r="DJ153" s="2"/>
      <c r="DK153" s="2" t="s">
        <v>15</v>
      </c>
      <c r="DL153" s="2"/>
      <c r="DM153" s="96">
        <f>ROUND(CT153*DE153,0)</f>
        <v>0</v>
      </c>
      <c r="DN153" s="96"/>
      <c r="DO153" s="96"/>
      <c r="DP153" s="96"/>
      <c r="DQ153" s="96"/>
      <c r="DR153" s="2" t="s">
        <v>12</v>
      </c>
    </row>
    <row r="154" spans="3:122">
      <c r="D154" s="8"/>
      <c r="E154" s="8"/>
      <c r="F154" s="8"/>
      <c r="G154" s="8"/>
      <c r="H154" s="8"/>
      <c r="I154" s="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BM154" s="59"/>
      <c r="BP154" s="8"/>
      <c r="BQ154" s="8"/>
      <c r="BR154" s="8"/>
      <c r="BS154" s="8"/>
      <c r="BT154" s="8"/>
      <c r="BU154" s="8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3:122">
      <c r="BM155" s="59"/>
    </row>
    <row r="156" spans="3:122">
      <c r="BM156" s="59"/>
    </row>
    <row r="157" spans="3:122">
      <c r="BM157" s="59"/>
    </row>
    <row r="158" spans="3:122" ht="19.5" thickBot="1">
      <c r="AH158" s="173" t="s">
        <v>26</v>
      </c>
      <c r="AI158" s="173"/>
      <c r="AJ158" s="173"/>
      <c r="AK158" s="173"/>
      <c r="AL158" s="173"/>
      <c r="AM158" s="6"/>
      <c r="AN158" s="6"/>
      <c r="AO158" s="174">
        <f>BA132+BA135+BA138+BA141+BA144+BA147+BA150+BA153</f>
        <v>5100000</v>
      </c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6" t="s">
        <v>12</v>
      </c>
      <c r="BM158" s="59"/>
      <c r="CT158" s="173" t="s">
        <v>26</v>
      </c>
      <c r="CU158" s="173"/>
      <c r="CV158" s="173"/>
      <c r="CW158" s="173"/>
      <c r="CX158" s="173"/>
      <c r="CY158" s="6"/>
      <c r="CZ158" s="6"/>
      <c r="DA158" s="174">
        <f>DM132+DM135+DM138+DM141+DM144+DM147+DM150+DM153</f>
        <v>2300000</v>
      </c>
      <c r="DB158" s="174"/>
      <c r="DC158" s="174"/>
      <c r="DD158" s="174"/>
      <c r="DE158" s="174"/>
      <c r="DF158" s="174"/>
      <c r="DG158" s="174"/>
      <c r="DH158" s="174"/>
      <c r="DI158" s="174"/>
      <c r="DJ158" s="174"/>
      <c r="DK158" s="174"/>
      <c r="DL158" s="174"/>
      <c r="DM158" s="174"/>
      <c r="DN158" s="174"/>
      <c r="DO158" s="174"/>
      <c r="DP158" s="174"/>
      <c r="DQ158" s="174"/>
      <c r="DR158" s="6" t="s">
        <v>12</v>
      </c>
    </row>
    <row r="159" spans="3:122">
      <c r="BM159" s="59"/>
    </row>
    <row r="160" spans="3:122">
      <c r="BM160" s="59"/>
    </row>
    <row r="161" spans="2:125">
      <c r="AG161" s="69"/>
      <c r="AH161" s="70"/>
      <c r="AI161" s="69"/>
      <c r="AJ161" s="69"/>
      <c r="AK161" s="69"/>
      <c r="AL161" s="69"/>
      <c r="AM161" s="6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M161" s="59"/>
      <c r="CS161" s="69"/>
      <c r="CT161" s="70"/>
      <c r="CU161" s="69"/>
      <c r="CV161" s="69"/>
      <c r="CW161" s="69"/>
      <c r="CX161" s="69"/>
      <c r="CY161" s="6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</row>
    <row r="162" spans="2:125">
      <c r="AG162" s="11">
        <v>3</v>
      </c>
      <c r="AH162" s="13" t="s">
        <v>66</v>
      </c>
      <c r="AV162" s="8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49"/>
      <c r="BH162" s="49"/>
      <c r="BI162" s="49"/>
      <c r="BM162" s="59"/>
      <c r="CS162" s="11">
        <v>3</v>
      </c>
      <c r="CT162" s="13" t="s">
        <v>66</v>
      </c>
      <c r="DH162" s="8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49"/>
      <c r="DT162" s="49"/>
      <c r="DU162" s="49"/>
    </row>
    <row r="163" spans="2:125">
      <c r="AG163" s="2" t="s">
        <v>87</v>
      </c>
      <c r="AS163" s="8"/>
      <c r="AT163" s="24"/>
      <c r="AU163" s="24"/>
      <c r="AV163" s="24"/>
      <c r="AW163" s="24"/>
      <c r="AX163" s="24"/>
      <c r="AY163" s="24"/>
      <c r="AZ163" s="31"/>
      <c r="BA163" s="8"/>
      <c r="BB163" s="8"/>
      <c r="BC163" s="2"/>
      <c r="BD163" s="2"/>
      <c r="BE163" s="2"/>
      <c r="BF163" s="2"/>
      <c r="BG163" s="49"/>
      <c r="BH163" s="49"/>
      <c r="BI163" s="49"/>
      <c r="BM163" s="59"/>
      <c r="CS163" s="2" t="s">
        <v>87</v>
      </c>
      <c r="DE163" s="8"/>
      <c r="DF163" s="24"/>
      <c r="DG163" s="24"/>
      <c r="DH163" s="24"/>
      <c r="DI163" s="24"/>
      <c r="DJ163" s="24"/>
      <c r="DK163" s="24"/>
      <c r="DL163" s="31"/>
      <c r="DM163" s="8"/>
      <c r="DN163" s="8"/>
      <c r="DO163" s="2"/>
      <c r="DP163" s="2"/>
      <c r="DQ163" s="2"/>
      <c r="DR163" s="2"/>
      <c r="DS163" s="49"/>
      <c r="DT163" s="49"/>
      <c r="DU163" s="49"/>
    </row>
    <row r="164" spans="2:125">
      <c r="AH164" s="30" t="s">
        <v>29</v>
      </c>
      <c r="AI164" s="30"/>
      <c r="AJ164" s="30"/>
      <c r="AK164" s="31"/>
      <c r="AL164" s="31"/>
      <c r="AM164" s="31"/>
      <c r="AO164" s="24"/>
      <c r="AP164" s="49"/>
      <c r="AQ164" s="49"/>
      <c r="AR164" s="49"/>
      <c r="AS164" s="49"/>
      <c r="AT164" s="31"/>
      <c r="AU164" s="31"/>
      <c r="AV164" s="31"/>
      <c r="AW164" s="31"/>
      <c r="AX164" s="31"/>
      <c r="AY164" s="31"/>
      <c r="AZ164" s="54"/>
      <c r="BA164" s="54"/>
      <c r="BB164" s="54"/>
      <c r="BC164" s="54"/>
      <c r="BD164" s="54"/>
      <c r="BE164" s="54"/>
      <c r="BF164" s="39"/>
      <c r="BG164" s="39"/>
      <c r="BH164" s="39"/>
      <c r="BI164" s="49"/>
      <c r="BM164" s="59"/>
      <c r="CT164" s="30" t="s">
        <v>29</v>
      </c>
      <c r="CU164" s="30"/>
      <c r="CV164" s="30"/>
      <c r="CW164" s="31"/>
      <c r="CX164" s="31"/>
      <c r="CY164" s="31"/>
      <c r="DA164" s="24"/>
      <c r="DB164" s="49"/>
      <c r="DC164" s="49"/>
      <c r="DD164" s="49"/>
      <c r="DE164" s="49"/>
      <c r="DF164" s="31"/>
      <c r="DG164" s="31"/>
      <c r="DH164" s="31"/>
      <c r="DI164" s="31"/>
      <c r="DJ164" s="31"/>
      <c r="DK164" s="31"/>
      <c r="DL164" s="54"/>
      <c r="DM164" s="54"/>
      <c r="DN164" s="54"/>
      <c r="DO164" s="54"/>
      <c r="DP164" s="54"/>
      <c r="DQ164" s="54"/>
      <c r="DR164" s="39"/>
      <c r="DS164" s="39"/>
      <c r="DT164" s="39"/>
      <c r="DU164" s="49"/>
    </row>
    <row r="165" spans="2:125" ht="19.5" thickBot="1">
      <c r="AH165" s="356">
        <f>AO127</f>
        <v>8900000</v>
      </c>
      <c r="AI165" s="356"/>
      <c r="AJ165" s="356"/>
      <c r="AK165" s="356"/>
      <c r="AL165" s="356"/>
      <c r="AM165" s="6" t="s">
        <v>12</v>
      </c>
      <c r="AO165" s="31"/>
      <c r="AP165" s="38"/>
      <c r="AQ165" s="38"/>
      <c r="AR165" s="38"/>
      <c r="AS165" s="38"/>
      <c r="AT165" s="39"/>
      <c r="AU165" s="39"/>
      <c r="AV165" s="39"/>
      <c r="AW165" s="39"/>
      <c r="AX165" s="39"/>
      <c r="AY165" s="39"/>
      <c r="AZ165" s="54"/>
      <c r="BA165" s="54"/>
      <c r="BB165" s="54"/>
      <c r="BC165" s="54"/>
      <c r="BD165" s="54"/>
      <c r="BE165" s="54"/>
      <c r="BF165" s="54"/>
      <c r="BG165" s="49"/>
      <c r="BH165" s="49"/>
      <c r="BI165" s="49"/>
      <c r="BM165" s="59"/>
      <c r="CT165" s="356">
        <f>DA127</f>
        <v>3500000</v>
      </c>
      <c r="CU165" s="356"/>
      <c r="CV165" s="356"/>
      <c r="CW165" s="356"/>
      <c r="CX165" s="356"/>
      <c r="CY165" s="6" t="s">
        <v>12</v>
      </c>
      <c r="DA165" s="31"/>
      <c r="DB165" s="38"/>
      <c r="DC165" s="38"/>
      <c r="DD165" s="38"/>
      <c r="DE165" s="38"/>
      <c r="DF165" s="39"/>
      <c r="DG165" s="39"/>
      <c r="DH165" s="39"/>
      <c r="DI165" s="39"/>
      <c r="DJ165" s="39"/>
      <c r="DK165" s="39"/>
      <c r="DL165" s="54"/>
      <c r="DM165" s="54"/>
      <c r="DN165" s="54"/>
      <c r="DO165" s="54"/>
      <c r="DP165" s="54"/>
      <c r="DQ165" s="54"/>
      <c r="DR165" s="54"/>
      <c r="DS165" s="49"/>
      <c r="DT165" s="49"/>
      <c r="DU165" s="49"/>
    </row>
    <row r="166" spans="2:125">
      <c r="AN166" s="30"/>
      <c r="AO166" s="30"/>
      <c r="AP166" s="39"/>
      <c r="AQ166" s="39"/>
      <c r="AR166" s="39"/>
      <c r="AS166" s="39"/>
      <c r="AT166" s="39"/>
      <c r="AU166" s="39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M166" s="59"/>
      <c r="CZ166" s="30"/>
      <c r="DA166" s="30"/>
      <c r="DB166" s="39"/>
      <c r="DC166" s="39"/>
      <c r="DD166" s="39"/>
      <c r="DE166" s="39"/>
      <c r="DF166" s="39"/>
      <c r="DG166" s="39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</row>
    <row r="167" spans="2:125">
      <c r="AG167" s="2" t="s">
        <v>88</v>
      </c>
      <c r="AH167" s="13"/>
      <c r="AI167" s="11"/>
      <c r="AJ167" s="11"/>
      <c r="AK167" s="11"/>
      <c r="AL167" s="11"/>
      <c r="AM167" s="11"/>
      <c r="BM167" s="59"/>
      <c r="CS167" s="2" t="s">
        <v>88</v>
      </c>
      <c r="CT167" s="13"/>
      <c r="CU167" s="11"/>
      <c r="CV167" s="11"/>
      <c r="CW167" s="11"/>
      <c r="CX167" s="11"/>
      <c r="CY167" s="11"/>
    </row>
    <row r="168" spans="2:125">
      <c r="AH168" s="29" t="s">
        <v>48</v>
      </c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 t="s">
        <v>49</v>
      </c>
      <c r="AT168" s="29"/>
      <c r="AU168" s="29"/>
      <c r="AV168" s="29"/>
      <c r="AW168" s="29"/>
      <c r="AX168" s="29"/>
      <c r="AY168" s="29"/>
      <c r="BA168" s="2"/>
      <c r="BB168" s="2" t="s">
        <v>90</v>
      </c>
      <c r="BC168" s="2"/>
      <c r="BD168" s="2"/>
      <c r="BE168" s="2"/>
      <c r="BF168" s="2"/>
      <c r="BG168" s="2"/>
      <c r="BH168" s="2"/>
      <c r="BI168" s="2"/>
      <c r="BM168" s="59"/>
      <c r="CT168" s="29" t="s">
        <v>48</v>
      </c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 t="s">
        <v>49</v>
      </c>
      <c r="DF168" s="29"/>
      <c r="DG168" s="29"/>
      <c r="DH168" s="29"/>
      <c r="DI168" s="29"/>
      <c r="DJ168" s="29"/>
      <c r="DK168" s="29"/>
      <c r="DM168" s="2"/>
      <c r="DN168" s="2" t="s">
        <v>90</v>
      </c>
      <c r="DO168" s="2"/>
      <c r="DP168" s="2"/>
      <c r="DQ168" s="2"/>
      <c r="DR168" s="2"/>
      <c r="DS168" s="2"/>
      <c r="DT168" s="2"/>
      <c r="DU168" s="2"/>
    </row>
    <row r="169" spans="2:125" ht="19.5" thickBot="1">
      <c r="AH169" s="175">
        <f>AT96</f>
        <v>4086000</v>
      </c>
      <c r="AI169" s="176"/>
      <c r="AJ169" s="176"/>
      <c r="AK169" s="176"/>
      <c r="AL169" s="176"/>
      <c r="AM169" s="176"/>
      <c r="AN169" s="176"/>
      <c r="AO169" s="29" t="s">
        <v>12</v>
      </c>
      <c r="AP169" s="29"/>
      <c r="AQ169" s="29"/>
      <c r="AR169" s="29"/>
      <c r="AS169" s="177">
        <f>AO158</f>
        <v>5100000</v>
      </c>
      <c r="AT169" s="178"/>
      <c r="AU169" s="178"/>
      <c r="AV169" s="178"/>
      <c r="AW169" s="178"/>
      <c r="AX169" s="178"/>
      <c r="AY169" s="29" t="s">
        <v>12</v>
      </c>
      <c r="BA169" s="72" t="s">
        <v>89</v>
      </c>
      <c r="BB169" s="355">
        <f>IF(AH169&gt;=AS169,AS169,AH169)</f>
        <v>4086000</v>
      </c>
      <c r="BC169" s="355"/>
      <c r="BD169" s="355"/>
      <c r="BE169" s="355"/>
      <c r="BF169" s="355"/>
      <c r="BG169" s="355"/>
      <c r="BH169" s="355"/>
      <c r="BI169" s="40" t="s">
        <v>12</v>
      </c>
      <c r="BM169" s="59"/>
      <c r="CT169" s="175">
        <f>DF96</f>
        <v>2042000</v>
      </c>
      <c r="CU169" s="176"/>
      <c r="CV169" s="176"/>
      <c r="CW169" s="176"/>
      <c r="CX169" s="176"/>
      <c r="CY169" s="176"/>
      <c r="CZ169" s="176"/>
      <c r="DA169" s="29" t="s">
        <v>12</v>
      </c>
      <c r="DB169" s="29"/>
      <c r="DC169" s="29"/>
      <c r="DD169" s="29"/>
      <c r="DE169" s="177">
        <f>DA158</f>
        <v>2300000</v>
      </c>
      <c r="DF169" s="178"/>
      <c r="DG169" s="178"/>
      <c r="DH169" s="178"/>
      <c r="DI169" s="178"/>
      <c r="DJ169" s="178"/>
      <c r="DK169" s="29" t="s">
        <v>12</v>
      </c>
      <c r="DM169" s="72" t="s">
        <v>89</v>
      </c>
      <c r="DN169" s="355">
        <f>IF(CT169&gt;=DE169,DE169,CT169)</f>
        <v>2042000</v>
      </c>
      <c r="DO169" s="355"/>
      <c r="DP169" s="355"/>
      <c r="DQ169" s="355"/>
      <c r="DR169" s="355"/>
      <c r="DS169" s="355"/>
      <c r="DT169" s="355"/>
      <c r="DU169" s="40" t="s">
        <v>12</v>
      </c>
    </row>
    <row r="170" spans="2:125">
      <c r="AO170" s="30"/>
      <c r="AP170" s="39"/>
      <c r="AQ170" s="39"/>
      <c r="AR170" s="39"/>
      <c r="AS170" s="39"/>
      <c r="AT170" s="39"/>
      <c r="AU170" s="39"/>
      <c r="AV170" s="54"/>
      <c r="AW170" s="27"/>
      <c r="AX170" s="39"/>
      <c r="AY170" s="39"/>
      <c r="AZ170" s="39"/>
      <c r="BA170" s="39"/>
      <c r="BB170" s="39"/>
      <c r="BC170" s="39"/>
      <c r="BD170" s="39"/>
      <c r="BE170" s="39"/>
      <c r="BF170" s="54"/>
      <c r="BM170" s="59"/>
      <c r="DA170" s="30"/>
      <c r="DB170" s="39"/>
      <c r="DC170" s="39"/>
      <c r="DD170" s="39"/>
      <c r="DE170" s="39"/>
      <c r="DF170" s="39"/>
      <c r="DG170" s="39"/>
      <c r="DH170" s="54"/>
      <c r="DI170" s="27"/>
      <c r="DJ170" s="39"/>
      <c r="DK170" s="39"/>
      <c r="DL170" s="39"/>
      <c r="DM170" s="39"/>
      <c r="DN170" s="39"/>
      <c r="DO170" s="39"/>
      <c r="DP170" s="39"/>
      <c r="DQ170" s="39"/>
      <c r="DR170" s="54"/>
    </row>
    <row r="171" spans="2:125" ht="19.5" thickBot="1">
      <c r="AH171" s="4" t="s">
        <v>27</v>
      </c>
      <c r="AI171" s="5"/>
      <c r="AJ171" s="5"/>
      <c r="AK171" s="5"/>
      <c r="AL171" s="5"/>
      <c r="AM171" s="5"/>
      <c r="AN171" s="5"/>
      <c r="AO171" s="5"/>
      <c r="AP171" s="179">
        <f>AH165+BB169</f>
        <v>12986000</v>
      </c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41" t="s">
        <v>12</v>
      </c>
      <c r="BF171" s="2"/>
      <c r="BM171" s="59"/>
      <c r="CT171" s="4" t="s">
        <v>27</v>
      </c>
      <c r="CU171" s="5"/>
      <c r="CV171" s="5"/>
      <c r="CW171" s="5"/>
      <c r="CX171" s="5"/>
      <c r="CY171" s="5"/>
      <c r="CZ171" s="5"/>
      <c r="DA171" s="5"/>
      <c r="DB171" s="179">
        <f>CT165+DN169</f>
        <v>5542000</v>
      </c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41" t="s">
        <v>12</v>
      </c>
      <c r="DR171" s="2"/>
    </row>
    <row r="172" spans="2:125" ht="19.5" thickTop="1">
      <c r="BF172" s="2"/>
      <c r="BM172" s="59"/>
      <c r="DR172" s="2"/>
    </row>
    <row r="173" spans="2:125">
      <c r="BM173" s="59"/>
    </row>
    <row r="174" spans="2:125">
      <c r="AH174" s="8"/>
      <c r="AI174" s="8"/>
      <c r="AJ174" s="8"/>
      <c r="AK174" s="8"/>
      <c r="AL174" s="8"/>
      <c r="AM174" s="8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M174" s="59"/>
      <c r="CT174" s="8"/>
      <c r="CU174" s="8"/>
      <c r="CV174" s="8"/>
      <c r="CW174" s="8"/>
      <c r="CX174" s="8"/>
      <c r="CY174" s="8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2:125">
      <c r="B175" s="14" t="s">
        <v>38</v>
      </c>
      <c r="C175" s="14" t="s">
        <v>35</v>
      </c>
      <c r="D175" s="14"/>
      <c r="E175" s="14"/>
      <c r="F175" s="14"/>
      <c r="G175" s="14"/>
      <c r="H175" s="14"/>
      <c r="I175" s="15"/>
      <c r="BM175" s="59"/>
      <c r="BN175" s="14" t="s">
        <v>38</v>
      </c>
      <c r="BO175" s="14" t="s">
        <v>35</v>
      </c>
      <c r="BP175" s="14"/>
      <c r="BQ175" s="14"/>
      <c r="BR175" s="14"/>
      <c r="BS175" s="14"/>
      <c r="BT175" s="14"/>
      <c r="BU175" s="15"/>
    </row>
    <row r="176" spans="2:125">
      <c r="C176" s="11">
        <v>1</v>
      </c>
      <c r="D176" s="11" t="s">
        <v>52</v>
      </c>
      <c r="E176" s="11"/>
      <c r="F176" s="11"/>
      <c r="G176" s="11"/>
      <c r="H176" s="11"/>
      <c r="BM176" s="59"/>
      <c r="BO176" s="11">
        <v>1</v>
      </c>
      <c r="BP176" s="11" t="s">
        <v>52</v>
      </c>
      <c r="BQ176" s="11"/>
      <c r="BR176" s="11"/>
      <c r="BS176" s="11"/>
      <c r="BT176" s="11"/>
    </row>
    <row r="177" spans="3:104">
      <c r="D177" s="2" t="s">
        <v>0</v>
      </c>
      <c r="E177" s="2" t="s">
        <v>76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 t="s">
        <v>106</v>
      </c>
      <c r="V177" s="2" t="s">
        <v>96</v>
      </c>
      <c r="W177" s="2"/>
      <c r="X177" s="2"/>
      <c r="Y177" s="2" t="s">
        <v>107</v>
      </c>
      <c r="Z177" s="2" t="s">
        <v>16</v>
      </c>
      <c r="AA177" s="2"/>
      <c r="AB177" s="2"/>
      <c r="AC177" s="2" t="s">
        <v>108</v>
      </c>
      <c r="AD177" s="2"/>
      <c r="AE177" s="2"/>
      <c r="AF177" s="2"/>
      <c r="BM177" s="59"/>
      <c r="BP177" s="2" t="s">
        <v>0</v>
      </c>
      <c r="BQ177" s="2" t="s">
        <v>76</v>
      </c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 t="s">
        <v>106</v>
      </c>
      <c r="CH177" s="2" t="s">
        <v>111</v>
      </c>
      <c r="CI177" s="2"/>
      <c r="CJ177" s="2"/>
      <c r="CK177" s="2" t="s">
        <v>107</v>
      </c>
      <c r="CL177" s="2" t="s">
        <v>16</v>
      </c>
      <c r="CM177" s="2"/>
      <c r="CN177" s="2"/>
      <c r="CO177" s="2" t="s">
        <v>108</v>
      </c>
      <c r="CP177" s="2"/>
      <c r="CQ177" s="2"/>
      <c r="CR177" s="2"/>
    </row>
    <row r="178" spans="3:104">
      <c r="D178" s="2"/>
      <c r="E178" s="2" t="s">
        <v>9</v>
      </c>
      <c r="F178" s="96">
        <v>50</v>
      </c>
      <c r="G178" s="96"/>
      <c r="H178" s="96"/>
      <c r="I178" s="2" t="s">
        <v>14</v>
      </c>
      <c r="J178" s="2"/>
      <c r="K178" s="2" t="s">
        <v>13</v>
      </c>
      <c r="L178" s="2"/>
      <c r="M178" s="185">
        <f>$T$13</f>
        <v>26</v>
      </c>
      <c r="N178" s="185"/>
      <c r="O178" s="185"/>
      <c r="P178" s="2" t="s">
        <v>10</v>
      </c>
      <c r="Q178" s="2"/>
      <c r="R178" s="2"/>
      <c r="S178" s="2" t="s">
        <v>109</v>
      </c>
      <c r="T178" s="2"/>
      <c r="U178" s="2" t="s">
        <v>106</v>
      </c>
      <c r="V178" s="96">
        <f>M15</f>
        <v>4500</v>
      </c>
      <c r="W178" s="96"/>
      <c r="X178" s="96"/>
      <c r="Y178" s="2" t="s">
        <v>107</v>
      </c>
      <c r="Z178" s="96">
        <f>M19</f>
        <v>6100</v>
      </c>
      <c r="AA178" s="96"/>
      <c r="AB178" s="96"/>
      <c r="AC178" s="2" t="s">
        <v>108</v>
      </c>
      <c r="AD178" s="2"/>
      <c r="AE178" s="2" t="s">
        <v>15</v>
      </c>
      <c r="AG178" s="2" t="s">
        <v>20</v>
      </c>
      <c r="AH178" s="96">
        <f>ROUNDDOWN(F178*M178*(V178/Z178),0)</f>
        <v>959</v>
      </c>
      <c r="AI178" s="96"/>
      <c r="AJ178" s="96"/>
      <c r="AK178" s="96"/>
      <c r="AL178" s="96"/>
      <c r="AM178" s="96"/>
      <c r="AN178" s="2" t="s">
        <v>14</v>
      </c>
      <c r="BM178" s="59"/>
      <c r="BP178" s="2"/>
      <c r="BQ178" s="2" t="s">
        <v>9</v>
      </c>
      <c r="BR178" s="96">
        <v>50</v>
      </c>
      <c r="BS178" s="96"/>
      <c r="BT178" s="96"/>
      <c r="BU178" s="2" t="s">
        <v>14</v>
      </c>
      <c r="BV178" s="2"/>
      <c r="BW178" s="2" t="s">
        <v>13</v>
      </c>
      <c r="BX178" s="2"/>
      <c r="BY178" s="185">
        <f>$T$13</f>
        <v>26</v>
      </c>
      <c r="BZ178" s="185"/>
      <c r="CA178" s="185"/>
      <c r="CB178" s="2" t="s">
        <v>10</v>
      </c>
      <c r="CC178" s="2"/>
      <c r="CD178" s="2"/>
      <c r="CE178" s="2" t="s">
        <v>109</v>
      </c>
      <c r="CF178" s="2"/>
      <c r="CG178" s="2" t="s">
        <v>106</v>
      </c>
      <c r="CH178" s="96">
        <f>M18</f>
        <v>1600</v>
      </c>
      <c r="CI178" s="96"/>
      <c r="CJ178" s="96"/>
      <c r="CK178" s="2" t="s">
        <v>107</v>
      </c>
      <c r="CL178" s="96">
        <f>M19</f>
        <v>6100</v>
      </c>
      <c r="CM178" s="96"/>
      <c r="CN178" s="96"/>
      <c r="CO178" s="2" t="s">
        <v>108</v>
      </c>
      <c r="CP178" s="2"/>
      <c r="CQ178" s="2" t="s">
        <v>15</v>
      </c>
      <c r="CS178" s="2" t="s">
        <v>20</v>
      </c>
      <c r="CT178" s="96">
        <f>ROUNDDOWN(BR178*BY178*(CH178/CL178),0)</f>
        <v>340</v>
      </c>
      <c r="CU178" s="96"/>
      <c r="CV178" s="96"/>
      <c r="CW178" s="96"/>
      <c r="CX178" s="96"/>
      <c r="CY178" s="96"/>
      <c r="CZ178" s="2" t="s">
        <v>14</v>
      </c>
    </row>
    <row r="179" spans="3:104">
      <c r="D179" s="2" t="s">
        <v>17</v>
      </c>
      <c r="E179" s="2" t="s">
        <v>77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G179" s="2"/>
      <c r="AH179" s="2"/>
      <c r="AI179" s="2"/>
      <c r="AJ179" s="2"/>
      <c r="AK179" s="2"/>
      <c r="AL179" s="2"/>
      <c r="AM179" s="2"/>
      <c r="AN179" s="2"/>
      <c r="BM179" s="59"/>
      <c r="BP179" s="2" t="s">
        <v>17</v>
      </c>
      <c r="BQ179" s="2" t="s">
        <v>77</v>
      </c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S179" s="2"/>
      <c r="CT179" s="2"/>
      <c r="CU179" s="2"/>
      <c r="CV179" s="2"/>
      <c r="CW179" s="2"/>
      <c r="CX179" s="2"/>
      <c r="CY179" s="2"/>
      <c r="CZ179" s="2"/>
    </row>
    <row r="180" spans="3:104">
      <c r="D180" s="2"/>
      <c r="E180" s="2" t="s">
        <v>9</v>
      </c>
      <c r="F180" s="96">
        <v>100</v>
      </c>
      <c r="G180" s="96"/>
      <c r="H180" s="96"/>
      <c r="I180" s="2" t="s">
        <v>14</v>
      </c>
      <c r="J180" s="2"/>
      <c r="K180" s="2" t="s">
        <v>13</v>
      </c>
      <c r="L180" s="2"/>
      <c r="M180" s="185">
        <f>$T$13</f>
        <v>26</v>
      </c>
      <c r="N180" s="185"/>
      <c r="O180" s="185"/>
      <c r="P180" s="2" t="s">
        <v>10</v>
      </c>
      <c r="Q180" s="2"/>
      <c r="R180" s="2"/>
      <c r="S180" s="2" t="s">
        <v>109</v>
      </c>
      <c r="T180" s="2"/>
      <c r="U180" s="2" t="s">
        <v>106</v>
      </c>
      <c r="V180" s="96">
        <f>V178</f>
        <v>4500</v>
      </c>
      <c r="W180" s="96"/>
      <c r="X180" s="96"/>
      <c r="Y180" s="2" t="s">
        <v>107</v>
      </c>
      <c r="Z180" s="96">
        <f>Z178</f>
        <v>6100</v>
      </c>
      <c r="AA180" s="96"/>
      <c r="AB180" s="96"/>
      <c r="AC180" s="2" t="s">
        <v>108</v>
      </c>
      <c r="AD180" s="2"/>
      <c r="AE180" s="2" t="s">
        <v>15</v>
      </c>
      <c r="AG180" s="2" t="s">
        <v>20</v>
      </c>
      <c r="AH180" s="96">
        <f>ROUNDDOWN(F180*M180*(V180/Z180),0)</f>
        <v>1918</v>
      </c>
      <c r="AI180" s="96"/>
      <c r="AJ180" s="96"/>
      <c r="AK180" s="96"/>
      <c r="AL180" s="96"/>
      <c r="AM180" s="96"/>
      <c r="AN180" s="2" t="s">
        <v>14</v>
      </c>
      <c r="BM180" s="59"/>
      <c r="BP180" s="2"/>
      <c r="BQ180" s="2" t="s">
        <v>9</v>
      </c>
      <c r="BR180" s="96">
        <v>100</v>
      </c>
      <c r="BS180" s="96"/>
      <c r="BT180" s="96"/>
      <c r="BU180" s="2" t="s">
        <v>14</v>
      </c>
      <c r="BV180" s="2"/>
      <c r="BW180" s="2" t="s">
        <v>13</v>
      </c>
      <c r="BX180" s="2"/>
      <c r="BY180" s="185">
        <f>$T$13</f>
        <v>26</v>
      </c>
      <c r="BZ180" s="185"/>
      <c r="CA180" s="185"/>
      <c r="CB180" s="2" t="s">
        <v>10</v>
      </c>
      <c r="CC180" s="2"/>
      <c r="CD180" s="2"/>
      <c r="CE180" s="2" t="s">
        <v>109</v>
      </c>
      <c r="CF180" s="2"/>
      <c r="CG180" s="2" t="s">
        <v>106</v>
      </c>
      <c r="CH180" s="96">
        <f>CH178</f>
        <v>1600</v>
      </c>
      <c r="CI180" s="96"/>
      <c r="CJ180" s="96"/>
      <c r="CK180" s="2" t="s">
        <v>107</v>
      </c>
      <c r="CL180" s="96">
        <f>CL178</f>
        <v>6100</v>
      </c>
      <c r="CM180" s="96"/>
      <c r="CN180" s="96"/>
      <c r="CO180" s="2" t="s">
        <v>108</v>
      </c>
      <c r="CP180" s="2"/>
      <c r="CQ180" s="2" t="s">
        <v>15</v>
      </c>
      <c r="CS180" s="2" t="s">
        <v>20</v>
      </c>
      <c r="CT180" s="96">
        <f>ROUNDDOWN(BR180*BY180*(CH180/CL180),0)</f>
        <v>681</v>
      </c>
      <c r="CU180" s="96"/>
      <c r="CV180" s="96"/>
      <c r="CW180" s="96"/>
      <c r="CX180" s="96"/>
      <c r="CY180" s="96"/>
      <c r="CZ180" s="2" t="s">
        <v>14</v>
      </c>
    </row>
    <row r="181" spans="3:104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BM181" s="59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</row>
    <row r="182" spans="3:104">
      <c r="D182" s="2" t="s">
        <v>0</v>
      </c>
      <c r="E182" s="2" t="s">
        <v>22</v>
      </c>
      <c r="F182" s="2"/>
      <c r="G182" s="2"/>
      <c r="H182" s="2"/>
      <c r="I182" s="2"/>
      <c r="J182" s="2"/>
      <c r="K182" s="2"/>
      <c r="L182" s="2"/>
      <c r="M182" s="2"/>
      <c r="N182" s="2"/>
      <c r="O182" s="96" t="s">
        <v>46</v>
      </c>
      <c r="P182" s="96"/>
      <c r="Q182" s="96"/>
      <c r="R182" s="96"/>
      <c r="S182" s="96"/>
      <c r="T182" s="96"/>
      <c r="U182" s="96"/>
      <c r="V182" s="96"/>
      <c r="W182" s="2"/>
      <c r="X182" s="2"/>
      <c r="Y182" s="2"/>
      <c r="Z182" s="2"/>
      <c r="AA182" s="2"/>
      <c r="AB182" s="2"/>
      <c r="AC182" s="2"/>
      <c r="AD182" s="2"/>
      <c r="BM182" s="59"/>
      <c r="BP182" s="2" t="s">
        <v>0</v>
      </c>
      <c r="BQ182" s="2" t="s">
        <v>22</v>
      </c>
      <c r="BR182" s="2"/>
      <c r="BS182" s="2"/>
      <c r="BT182" s="2"/>
      <c r="BU182" s="2"/>
      <c r="BV182" s="2"/>
      <c r="BW182" s="2"/>
      <c r="BX182" s="2"/>
      <c r="BY182" s="2"/>
      <c r="BZ182" s="2"/>
      <c r="CA182" s="96" t="s">
        <v>46</v>
      </c>
      <c r="CB182" s="96"/>
      <c r="CC182" s="96"/>
      <c r="CD182" s="96"/>
      <c r="CE182" s="96"/>
      <c r="CF182" s="96"/>
      <c r="CG182" s="96"/>
      <c r="CH182" s="96"/>
      <c r="CI182" s="2"/>
      <c r="CJ182" s="2"/>
      <c r="CK182" s="2"/>
      <c r="CL182" s="2"/>
      <c r="CM182" s="2"/>
      <c r="CN182" s="2"/>
      <c r="CO182" s="2"/>
      <c r="CP182" s="2"/>
    </row>
    <row r="183" spans="3:104">
      <c r="D183" s="2"/>
      <c r="E183" s="96">
        <v>2500</v>
      </c>
      <c r="F183" s="96"/>
      <c r="G183" s="96"/>
      <c r="H183" s="96"/>
      <c r="I183" s="96"/>
      <c r="J183" s="2" t="s">
        <v>12</v>
      </c>
      <c r="K183" s="2" t="s">
        <v>21</v>
      </c>
      <c r="L183" s="2" t="s">
        <v>14</v>
      </c>
      <c r="M183" s="2"/>
      <c r="N183" s="2" t="s">
        <v>13</v>
      </c>
      <c r="O183" s="2"/>
      <c r="P183" s="2"/>
      <c r="Q183" s="96">
        <f>IF(V178&gt;=AH178,AH178,V178)</f>
        <v>959</v>
      </c>
      <c r="R183" s="96"/>
      <c r="S183" s="96"/>
      <c r="T183" s="96"/>
      <c r="U183" s="2" t="s">
        <v>14</v>
      </c>
      <c r="V183" s="2"/>
      <c r="W183" s="2" t="s">
        <v>15</v>
      </c>
      <c r="X183" s="2"/>
      <c r="Y183" s="96">
        <f>E183*Q183</f>
        <v>2397500</v>
      </c>
      <c r="Z183" s="96"/>
      <c r="AA183" s="96"/>
      <c r="AB183" s="96"/>
      <c r="AC183" s="96"/>
      <c r="AD183" s="2" t="s">
        <v>12</v>
      </c>
      <c r="BM183" s="59"/>
      <c r="BP183" s="2"/>
      <c r="BQ183" s="96">
        <v>2500</v>
      </c>
      <c r="BR183" s="96"/>
      <c r="BS183" s="96"/>
      <c r="BT183" s="96"/>
      <c r="BU183" s="96"/>
      <c r="BV183" s="2" t="s">
        <v>12</v>
      </c>
      <c r="BW183" s="2" t="s">
        <v>21</v>
      </c>
      <c r="BX183" s="2" t="s">
        <v>14</v>
      </c>
      <c r="BY183" s="2"/>
      <c r="BZ183" s="2" t="s">
        <v>13</v>
      </c>
      <c r="CA183" s="2"/>
      <c r="CB183" s="2"/>
      <c r="CC183" s="96">
        <f>IF(CH178&gt;=CT178,CT178,CH178)</f>
        <v>340</v>
      </c>
      <c r="CD183" s="96"/>
      <c r="CE183" s="96"/>
      <c r="CF183" s="96"/>
      <c r="CG183" s="2" t="s">
        <v>14</v>
      </c>
      <c r="CH183" s="2"/>
      <c r="CI183" s="2" t="s">
        <v>15</v>
      </c>
      <c r="CJ183" s="2"/>
      <c r="CK183" s="96">
        <f>BQ183*CC183</f>
        <v>850000</v>
      </c>
      <c r="CL183" s="96"/>
      <c r="CM183" s="96"/>
      <c r="CN183" s="96"/>
      <c r="CO183" s="96"/>
      <c r="CP183" s="2" t="s">
        <v>12</v>
      </c>
    </row>
    <row r="184" spans="3:104">
      <c r="D184" s="2" t="s">
        <v>17</v>
      </c>
      <c r="E184" s="2" t="s">
        <v>23</v>
      </c>
      <c r="F184" s="2"/>
      <c r="G184" s="2"/>
      <c r="H184" s="2"/>
      <c r="I184" s="2"/>
      <c r="J184" s="2"/>
      <c r="K184" s="2"/>
      <c r="L184" s="2"/>
      <c r="M184" s="2"/>
      <c r="N184" s="2"/>
      <c r="O184" s="96" t="s">
        <v>46</v>
      </c>
      <c r="P184" s="96"/>
      <c r="Q184" s="96"/>
      <c r="R184" s="96"/>
      <c r="S184" s="96"/>
      <c r="T184" s="96"/>
      <c r="U184" s="96"/>
      <c r="V184" s="96"/>
      <c r="W184" s="2"/>
      <c r="X184" s="2"/>
      <c r="Y184" s="2"/>
      <c r="Z184" s="2"/>
      <c r="AA184" s="2"/>
      <c r="AB184" s="2"/>
      <c r="AC184" s="2"/>
      <c r="AD184" s="2"/>
      <c r="BM184" s="59"/>
      <c r="BP184" s="2" t="s">
        <v>17</v>
      </c>
      <c r="BQ184" s="2" t="s">
        <v>23</v>
      </c>
      <c r="BR184" s="2"/>
      <c r="BS184" s="2"/>
      <c r="BT184" s="2"/>
      <c r="BU184" s="2"/>
      <c r="BV184" s="2"/>
      <c r="BW184" s="2"/>
      <c r="BX184" s="2"/>
      <c r="BY184" s="2"/>
      <c r="BZ184" s="2"/>
      <c r="CA184" s="96" t="s">
        <v>46</v>
      </c>
      <c r="CB184" s="96"/>
      <c r="CC184" s="96"/>
      <c r="CD184" s="96"/>
      <c r="CE184" s="96"/>
      <c r="CF184" s="96"/>
      <c r="CG184" s="96"/>
      <c r="CH184" s="96"/>
      <c r="CI184" s="2"/>
      <c r="CJ184" s="2"/>
      <c r="CK184" s="2"/>
      <c r="CL184" s="2"/>
      <c r="CM184" s="2"/>
      <c r="CN184" s="2"/>
      <c r="CO184" s="2"/>
      <c r="CP184" s="2"/>
    </row>
    <row r="185" spans="3:104">
      <c r="D185" s="2"/>
      <c r="E185" s="96">
        <v>1800</v>
      </c>
      <c r="F185" s="96"/>
      <c r="G185" s="96"/>
      <c r="H185" s="96"/>
      <c r="I185" s="96"/>
      <c r="J185" s="2" t="s">
        <v>12</v>
      </c>
      <c r="K185" s="2" t="s">
        <v>21</v>
      </c>
      <c r="L185" s="2" t="s">
        <v>14</v>
      </c>
      <c r="M185" s="2"/>
      <c r="N185" s="2" t="s">
        <v>13</v>
      </c>
      <c r="O185" s="2"/>
      <c r="P185" s="2"/>
      <c r="Q185" s="96">
        <f>IF(V178&gt;AH178,IF(V178&gt;=AH180,AH180-AH178,V178-AH178),0)</f>
        <v>959</v>
      </c>
      <c r="R185" s="96"/>
      <c r="S185" s="96"/>
      <c r="T185" s="96"/>
      <c r="U185" s="2" t="s">
        <v>14</v>
      </c>
      <c r="V185" s="2"/>
      <c r="W185" s="2" t="s">
        <v>15</v>
      </c>
      <c r="X185" s="2"/>
      <c r="Y185" s="96">
        <f>E185*Q185</f>
        <v>1726200</v>
      </c>
      <c r="Z185" s="96"/>
      <c r="AA185" s="96"/>
      <c r="AB185" s="96"/>
      <c r="AC185" s="96"/>
      <c r="AD185" s="2" t="s">
        <v>12</v>
      </c>
      <c r="BM185" s="59"/>
      <c r="BP185" s="2"/>
      <c r="BQ185" s="96">
        <v>1800</v>
      </c>
      <c r="BR185" s="96"/>
      <c r="BS185" s="96"/>
      <c r="BT185" s="96"/>
      <c r="BU185" s="96"/>
      <c r="BV185" s="2" t="s">
        <v>12</v>
      </c>
      <c r="BW185" s="2" t="s">
        <v>21</v>
      </c>
      <c r="BX185" s="2" t="s">
        <v>14</v>
      </c>
      <c r="BY185" s="2"/>
      <c r="BZ185" s="2" t="s">
        <v>13</v>
      </c>
      <c r="CA185" s="2"/>
      <c r="CB185" s="2"/>
      <c r="CC185" s="96">
        <f>IF(CH178&gt;CT178,IF(CH178&gt;=CT180,CT180-CT178,CH178-CT178),0)</f>
        <v>341</v>
      </c>
      <c r="CD185" s="96"/>
      <c r="CE185" s="96"/>
      <c r="CF185" s="96"/>
      <c r="CG185" s="2" t="s">
        <v>14</v>
      </c>
      <c r="CH185" s="2"/>
      <c r="CI185" s="2" t="s">
        <v>15</v>
      </c>
      <c r="CJ185" s="2"/>
      <c r="CK185" s="96">
        <f>BQ185*CC185</f>
        <v>613800</v>
      </c>
      <c r="CL185" s="96"/>
      <c r="CM185" s="96"/>
      <c r="CN185" s="96"/>
      <c r="CO185" s="96"/>
      <c r="CP185" s="2" t="s">
        <v>12</v>
      </c>
    </row>
    <row r="186" spans="3:104">
      <c r="D186" s="2" t="s">
        <v>19</v>
      </c>
      <c r="E186" s="2" t="s">
        <v>24</v>
      </c>
      <c r="F186" s="2"/>
      <c r="G186" s="2"/>
      <c r="H186" s="2"/>
      <c r="I186" s="2"/>
      <c r="J186" s="2"/>
      <c r="K186" s="2"/>
      <c r="L186" s="2"/>
      <c r="M186" s="2"/>
      <c r="N186" s="2"/>
      <c r="O186" s="96" t="s">
        <v>46</v>
      </c>
      <c r="P186" s="96"/>
      <c r="Q186" s="96"/>
      <c r="R186" s="96"/>
      <c r="S186" s="96"/>
      <c r="T186" s="96"/>
      <c r="U186" s="96"/>
      <c r="V186" s="96"/>
      <c r="W186" s="2"/>
      <c r="X186" s="2"/>
      <c r="Y186" s="2"/>
      <c r="Z186" s="2"/>
      <c r="AA186" s="2"/>
      <c r="AB186" s="2"/>
      <c r="AC186" s="2"/>
      <c r="AD186" s="2"/>
      <c r="BM186" s="59"/>
      <c r="BP186" s="2" t="s">
        <v>19</v>
      </c>
      <c r="BQ186" s="2" t="s">
        <v>24</v>
      </c>
      <c r="BR186" s="2"/>
      <c r="BS186" s="2"/>
      <c r="BT186" s="2"/>
      <c r="BU186" s="2"/>
      <c r="BV186" s="2"/>
      <c r="BW186" s="2"/>
      <c r="BX186" s="2"/>
      <c r="BY186" s="2"/>
      <c r="BZ186" s="2"/>
      <c r="CA186" s="96" t="s">
        <v>46</v>
      </c>
      <c r="CB186" s="96"/>
      <c r="CC186" s="96"/>
      <c r="CD186" s="96"/>
      <c r="CE186" s="96"/>
      <c r="CF186" s="96"/>
      <c r="CG186" s="96"/>
      <c r="CH186" s="96"/>
      <c r="CI186" s="2"/>
      <c r="CJ186" s="2"/>
      <c r="CK186" s="2"/>
      <c r="CL186" s="2"/>
      <c r="CM186" s="2"/>
      <c r="CN186" s="2"/>
      <c r="CO186" s="2"/>
      <c r="CP186" s="2"/>
    </row>
    <row r="187" spans="3:104">
      <c r="D187" s="2"/>
      <c r="E187" s="96">
        <v>1100</v>
      </c>
      <c r="F187" s="96"/>
      <c r="G187" s="96"/>
      <c r="H187" s="96"/>
      <c r="I187" s="96"/>
      <c r="J187" s="2" t="s">
        <v>12</v>
      </c>
      <c r="K187" s="2" t="s">
        <v>21</v>
      </c>
      <c r="L187" s="2" t="s">
        <v>14</v>
      </c>
      <c r="M187" s="2"/>
      <c r="N187" s="2" t="s">
        <v>13</v>
      </c>
      <c r="O187" s="2"/>
      <c r="P187" s="2"/>
      <c r="Q187" s="96">
        <f>IF(V178&gt;=AH180,V178-AH180,0)</f>
        <v>2582</v>
      </c>
      <c r="R187" s="96"/>
      <c r="S187" s="96"/>
      <c r="T187" s="96"/>
      <c r="U187" s="2" t="s">
        <v>14</v>
      </c>
      <c r="V187" s="2"/>
      <c r="W187" s="2" t="s">
        <v>15</v>
      </c>
      <c r="X187" s="2"/>
      <c r="Y187" s="96">
        <f>E187*Q187</f>
        <v>2840200</v>
      </c>
      <c r="Z187" s="96"/>
      <c r="AA187" s="96"/>
      <c r="AB187" s="96"/>
      <c r="AC187" s="96"/>
      <c r="AD187" s="2" t="s">
        <v>12</v>
      </c>
      <c r="BM187" s="59"/>
      <c r="BP187" s="2"/>
      <c r="BQ187" s="96">
        <v>1100</v>
      </c>
      <c r="BR187" s="96"/>
      <c r="BS187" s="96"/>
      <c r="BT187" s="96"/>
      <c r="BU187" s="96"/>
      <c r="BV187" s="2" t="s">
        <v>12</v>
      </c>
      <c r="BW187" s="2" t="s">
        <v>21</v>
      </c>
      <c r="BX187" s="2" t="s">
        <v>14</v>
      </c>
      <c r="BY187" s="2"/>
      <c r="BZ187" s="2" t="s">
        <v>13</v>
      </c>
      <c r="CA187" s="2"/>
      <c r="CB187" s="2"/>
      <c r="CC187" s="96">
        <f>IF(CH178&gt;=CT180,CH178-CT180,0)</f>
        <v>919</v>
      </c>
      <c r="CD187" s="96"/>
      <c r="CE187" s="96"/>
      <c r="CF187" s="96"/>
      <c r="CG187" s="2" t="s">
        <v>14</v>
      </c>
      <c r="CH187" s="2"/>
      <c r="CI187" s="2" t="s">
        <v>15</v>
      </c>
      <c r="CJ187" s="2"/>
      <c r="CK187" s="96">
        <f>BQ187*CC187</f>
        <v>1010900</v>
      </c>
      <c r="CL187" s="96"/>
      <c r="CM187" s="96"/>
      <c r="CN187" s="96"/>
      <c r="CO187" s="96"/>
      <c r="CP187" s="2" t="s">
        <v>12</v>
      </c>
    </row>
    <row r="188" spans="3:104">
      <c r="D188" s="2"/>
      <c r="E188" s="72"/>
      <c r="F188" s="72"/>
      <c r="G188" s="72"/>
      <c r="H188" s="72"/>
      <c r="I188" s="72"/>
      <c r="J188" s="2"/>
      <c r="K188" s="2"/>
      <c r="L188" s="2"/>
      <c r="M188" s="2"/>
      <c r="N188" s="2"/>
      <c r="O188" s="2"/>
      <c r="P188" s="2"/>
      <c r="Q188" s="72"/>
      <c r="R188" s="72"/>
      <c r="S188" s="72"/>
      <c r="T188" s="72"/>
      <c r="U188" s="2"/>
      <c r="V188" s="2"/>
      <c r="W188" s="2"/>
      <c r="X188" s="2"/>
      <c r="Y188" s="72"/>
      <c r="Z188" s="72"/>
      <c r="AA188" s="72"/>
      <c r="AB188" s="72"/>
      <c r="AC188" s="72"/>
      <c r="AD188" s="2"/>
      <c r="BM188" s="59"/>
      <c r="BP188" s="2"/>
      <c r="BQ188" s="72"/>
      <c r="BR188" s="72"/>
      <c r="BS188" s="72"/>
      <c r="BT188" s="72"/>
      <c r="BU188" s="72"/>
      <c r="BV188" s="2"/>
      <c r="BW188" s="2"/>
      <c r="BX188" s="2"/>
      <c r="BY188" s="2"/>
      <c r="BZ188" s="2"/>
      <c r="CA188" s="2"/>
      <c r="CB188" s="2"/>
      <c r="CC188" s="72"/>
      <c r="CD188" s="72"/>
      <c r="CE188" s="72"/>
      <c r="CF188" s="72"/>
      <c r="CG188" s="2"/>
      <c r="CH188" s="2"/>
      <c r="CI188" s="2"/>
      <c r="CJ188" s="2"/>
      <c r="CK188" s="72"/>
      <c r="CL188" s="72"/>
      <c r="CM188" s="72"/>
      <c r="CN188" s="72"/>
      <c r="CO188" s="72"/>
      <c r="CP188" s="2"/>
    </row>
    <row r="189" spans="3:104" ht="19.5" thickBot="1">
      <c r="D189" s="6" t="s">
        <v>25</v>
      </c>
      <c r="E189" s="6"/>
      <c r="F189" s="6"/>
      <c r="G189" s="6"/>
      <c r="H189" s="6"/>
      <c r="I189" s="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184">
        <f>Y183+Y185+Y187</f>
        <v>6963900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6" t="s">
        <v>12</v>
      </c>
      <c r="BM189" s="59"/>
      <c r="BP189" s="6" t="s">
        <v>25</v>
      </c>
      <c r="BQ189" s="6"/>
      <c r="BR189" s="6"/>
      <c r="BS189" s="6"/>
      <c r="BT189" s="6"/>
      <c r="BU189" s="6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184">
        <f>CK183+CK185+CK187</f>
        <v>2474700</v>
      </c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6" t="s">
        <v>12</v>
      </c>
    </row>
    <row r="190" spans="3:104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BM190" s="59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</row>
    <row r="191" spans="3:104">
      <c r="BM191" s="59"/>
    </row>
    <row r="192" spans="3:104">
      <c r="C192" s="11">
        <v>2</v>
      </c>
      <c r="D192" s="13" t="s">
        <v>66</v>
      </c>
      <c r="E192" s="11"/>
      <c r="F192" s="11"/>
      <c r="G192" s="11"/>
      <c r="H192" s="11"/>
      <c r="I192" s="11"/>
      <c r="BM192" s="59"/>
      <c r="BO192" s="11">
        <v>2</v>
      </c>
      <c r="BP192" s="13" t="s">
        <v>66</v>
      </c>
      <c r="BQ192" s="11"/>
      <c r="BR192" s="11"/>
      <c r="BS192" s="11"/>
      <c r="BT192" s="11"/>
      <c r="BU192" s="11"/>
    </row>
    <row r="193" spans="4:94">
      <c r="D193" s="30" t="s">
        <v>28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2"/>
      <c r="O193" s="2"/>
      <c r="P193" s="2"/>
      <c r="Q193" s="2"/>
      <c r="R193" s="2"/>
      <c r="S193" s="2"/>
      <c r="T193" s="2"/>
      <c r="U193" s="2"/>
      <c r="V193" s="2"/>
      <c r="BM193" s="59"/>
      <c r="BP193" s="30" t="s">
        <v>28</v>
      </c>
      <c r="BQ193" s="30"/>
      <c r="BR193" s="30"/>
      <c r="BS193" s="30"/>
      <c r="BT193" s="30"/>
      <c r="BU193" s="30"/>
      <c r="BV193" s="30"/>
      <c r="BW193" s="30"/>
      <c r="BX193" s="30"/>
      <c r="BY193" s="30"/>
      <c r="BZ193" s="2"/>
      <c r="CA193" s="2"/>
      <c r="CB193" s="2"/>
      <c r="CC193" s="2"/>
      <c r="CD193" s="2"/>
      <c r="CE193" s="2"/>
      <c r="CF193" s="2"/>
      <c r="CG193" s="2"/>
      <c r="CH193" s="2"/>
    </row>
    <row r="194" spans="4:94">
      <c r="D194" s="171">
        <f>$T$189</f>
        <v>6963900</v>
      </c>
      <c r="E194" s="171"/>
      <c r="F194" s="171"/>
      <c r="G194" s="171"/>
      <c r="H194" s="171"/>
      <c r="I194" s="171"/>
      <c r="J194" s="171"/>
      <c r="K194" s="30" t="s">
        <v>12</v>
      </c>
      <c r="L194" s="30"/>
      <c r="M194" s="30"/>
      <c r="N194" s="2"/>
      <c r="O194" s="2"/>
      <c r="P194" s="2"/>
      <c r="Q194" s="2"/>
      <c r="R194" s="2"/>
      <c r="S194" s="2"/>
      <c r="T194" s="2"/>
      <c r="U194" s="2"/>
      <c r="V194" s="2"/>
      <c r="BM194" s="59"/>
      <c r="BP194" s="171">
        <f>$CF$189</f>
        <v>2474700</v>
      </c>
      <c r="BQ194" s="171"/>
      <c r="BR194" s="171"/>
      <c r="BS194" s="171"/>
      <c r="BT194" s="171"/>
      <c r="BU194" s="171"/>
      <c r="BV194" s="171"/>
      <c r="BW194" s="30" t="s">
        <v>12</v>
      </c>
      <c r="BX194" s="30"/>
      <c r="BY194" s="30"/>
      <c r="BZ194" s="2"/>
      <c r="CA194" s="2"/>
      <c r="CB194" s="2"/>
      <c r="CC194" s="2"/>
      <c r="CD194" s="2"/>
      <c r="CE194" s="2"/>
      <c r="CF194" s="2"/>
      <c r="CG194" s="2"/>
      <c r="CH194" s="2"/>
    </row>
    <row r="195" spans="4:94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BM195" s="59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</row>
    <row r="196" spans="4:94" ht="19.5" thickBot="1">
      <c r="D196" s="4" t="s">
        <v>27</v>
      </c>
      <c r="E196" s="4"/>
      <c r="F196" s="4"/>
      <c r="G196" s="4"/>
      <c r="H196" s="4"/>
      <c r="I196" s="4"/>
      <c r="J196" s="5"/>
      <c r="K196" s="5"/>
      <c r="L196" s="179">
        <f>D194</f>
        <v>6963900</v>
      </c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4" t="s">
        <v>12</v>
      </c>
      <c r="BM196" s="59"/>
      <c r="BP196" s="4" t="s">
        <v>27</v>
      </c>
      <c r="BQ196" s="4"/>
      <c r="BR196" s="4"/>
      <c r="BS196" s="4"/>
      <c r="BT196" s="4"/>
      <c r="BU196" s="4"/>
      <c r="BV196" s="5"/>
      <c r="BW196" s="5"/>
      <c r="BX196" s="179">
        <f>BP194</f>
        <v>2474700</v>
      </c>
      <c r="BY196" s="179"/>
      <c r="BZ196" s="179"/>
      <c r="CA196" s="179"/>
      <c r="CB196" s="179"/>
      <c r="CC196" s="179"/>
      <c r="CD196" s="179"/>
      <c r="CE196" s="179"/>
      <c r="CF196" s="179"/>
      <c r="CG196" s="179"/>
      <c r="CH196" s="179"/>
      <c r="CI196" s="179"/>
      <c r="CJ196" s="179"/>
      <c r="CK196" s="179"/>
      <c r="CL196" s="179"/>
      <c r="CM196" s="179"/>
      <c r="CN196" s="179"/>
      <c r="CO196" s="179"/>
      <c r="CP196" s="4" t="s">
        <v>12</v>
      </c>
    </row>
    <row r="197" spans="4:94" ht="19.5" thickTop="1">
      <c r="BM197" s="59"/>
    </row>
  </sheetData>
  <sheetProtection password="CC3D" sheet="1" objects="1" scenarios="1"/>
  <mergeCells count="1032">
    <mergeCell ref="BF10:BI10"/>
    <mergeCell ref="BJ10:BM10"/>
    <mergeCell ref="BN10:BQ10"/>
    <mergeCell ref="BR10:BU10"/>
    <mergeCell ref="BF11:BI14"/>
    <mergeCell ref="BJ11:BM12"/>
    <mergeCell ref="BN11:BQ12"/>
    <mergeCell ref="BR11:BU14"/>
    <mergeCell ref="BJ13:BM14"/>
    <mergeCell ref="BN13:BQ14"/>
    <mergeCell ref="BF15:BI18"/>
    <mergeCell ref="BJ15:BM16"/>
    <mergeCell ref="BN15:BQ16"/>
    <mergeCell ref="BR15:BU18"/>
    <mergeCell ref="BJ17:BM18"/>
    <mergeCell ref="BN17:BQ18"/>
    <mergeCell ref="T189:AC189"/>
    <mergeCell ref="AK137:AN137"/>
    <mergeCell ref="BA137:BF137"/>
    <mergeCell ref="BP121:BU121"/>
    <mergeCell ref="BP118:BU118"/>
    <mergeCell ref="BP115:BU115"/>
    <mergeCell ref="AK112:AN112"/>
    <mergeCell ref="BA112:BF112"/>
    <mergeCell ref="AR89:AY89"/>
    <mergeCell ref="AY61:BH61"/>
    <mergeCell ref="AC51:AF51"/>
    <mergeCell ref="AY51:BH51"/>
    <mergeCell ref="O43:T43"/>
    <mergeCell ref="U43:X43"/>
    <mergeCell ref="Y43:AB43"/>
    <mergeCell ref="AC43:AF43"/>
    <mergeCell ref="CF189:CO189"/>
    <mergeCell ref="D194:J194"/>
    <mergeCell ref="BP194:BV194"/>
    <mergeCell ref="L196:AC196"/>
    <mergeCell ref="BX196:CO196"/>
    <mergeCell ref="CK185:CO185"/>
    <mergeCell ref="O186:V186"/>
    <mergeCell ref="CA186:CH186"/>
    <mergeCell ref="E187:I187"/>
    <mergeCell ref="Q187:T187"/>
    <mergeCell ref="Y187:AC187"/>
    <mergeCell ref="BQ187:BU187"/>
    <mergeCell ref="CC187:CF187"/>
    <mergeCell ref="CK187:CO187"/>
    <mergeCell ref="O184:V184"/>
    <mergeCell ref="CA184:CH184"/>
    <mergeCell ref="E185:I185"/>
    <mergeCell ref="Q185:T185"/>
    <mergeCell ref="Y185:AC185"/>
    <mergeCell ref="BQ185:BU185"/>
    <mergeCell ref="CC185:CF185"/>
    <mergeCell ref="E183:I183"/>
    <mergeCell ref="Q183:T183"/>
    <mergeCell ref="Y183:AC183"/>
    <mergeCell ref="BQ183:BU183"/>
    <mergeCell ref="CC183:CF183"/>
    <mergeCell ref="CK183:CO183"/>
    <mergeCell ref="BY180:CA180"/>
    <mergeCell ref="CH180:CJ180"/>
    <mergeCell ref="CL180:CN180"/>
    <mergeCell ref="CT180:CY180"/>
    <mergeCell ref="O182:V182"/>
    <mergeCell ref="CA182:CH182"/>
    <mergeCell ref="BY178:CA178"/>
    <mergeCell ref="CH178:CJ178"/>
    <mergeCell ref="CL178:CN178"/>
    <mergeCell ref="CT178:CY178"/>
    <mergeCell ref="F180:H180"/>
    <mergeCell ref="M180:O180"/>
    <mergeCell ref="V180:X180"/>
    <mergeCell ref="Z180:AB180"/>
    <mergeCell ref="AH180:AM180"/>
    <mergeCell ref="BR180:BT180"/>
    <mergeCell ref="DE169:DJ169"/>
    <mergeCell ref="DN169:DT169"/>
    <mergeCell ref="AP171:BD171"/>
    <mergeCell ref="DB171:DP171"/>
    <mergeCell ref="F178:H178"/>
    <mergeCell ref="M178:O178"/>
    <mergeCell ref="V178:X178"/>
    <mergeCell ref="Z178:AB178"/>
    <mergeCell ref="AH178:AM178"/>
    <mergeCell ref="BR178:BT178"/>
    <mergeCell ref="AH165:AL165"/>
    <mergeCell ref="CT165:CX165"/>
    <mergeCell ref="AH169:AN169"/>
    <mergeCell ref="AS169:AX169"/>
    <mergeCell ref="BB169:BH169"/>
    <mergeCell ref="CT169:CZ169"/>
    <mergeCell ref="DE153:DH153"/>
    <mergeCell ref="DM153:DQ153"/>
    <mergeCell ref="AH158:AL158"/>
    <mergeCell ref="AO158:BE158"/>
    <mergeCell ref="CT158:CX158"/>
    <mergeCell ref="DA158:DQ158"/>
    <mergeCell ref="AH153:AM153"/>
    <mergeCell ref="AN153:AO153"/>
    <mergeCell ref="AS153:AV153"/>
    <mergeCell ref="BA153:BE153"/>
    <mergeCell ref="CT153:CY153"/>
    <mergeCell ref="CZ153:DA153"/>
    <mergeCell ref="DE150:DH150"/>
    <mergeCell ref="DM150:DQ150"/>
    <mergeCell ref="L151:Z151"/>
    <mergeCell ref="BX151:CL151"/>
    <mergeCell ref="AK152:AN152"/>
    <mergeCell ref="BA152:BF152"/>
    <mergeCell ref="CW152:CZ152"/>
    <mergeCell ref="DM152:DR152"/>
    <mergeCell ref="AK149:AN149"/>
    <mergeCell ref="BA149:BF149"/>
    <mergeCell ref="CW149:CZ149"/>
    <mergeCell ref="DM149:DR149"/>
    <mergeCell ref="AH150:AM150"/>
    <mergeCell ref="AN150:AO150"/>
    <mergeCell ref="AS150:AV150"/>
    <mergeCell ref="BA150:BE150"/>
    <mergeCell ref="CT150:CY150"/>
    <mergeCell ref="CZ150:DA150"/>
    <mergeCell ref="DE147:DH147"/>
    <mergeCell ref="DM147:DQ147"/>
    <mergeCell ref="D148:H148"/>
    <mergeCell ref="P148:T148"/>
    <mergeCell ref="BP148:BT148"/>
    <mergeCell ref="CB148:CF148"/>
    <mergeCell ref="AH147:AM147"/>
    <mergeCell ref="AN147:AO147"/>
    <mergeCell ref="AS147:AV147"/>
    <mergeCell ref="BA147:BE147"/>
    <mergeCell ref="CT147:CY147"/>
    <mergeCell ref="CZ147:DA147"/>
    <mergeCell ref="DE144:DH144"/>
    <mergeCell ref="DM144:DQ144"/>
    <mergeCell ref="AK146:AN146"/>
    <mergeCell ref="BA146:BF146"/>
    <mergeCell ref="CW146:CZ146"/>
    <mergeCell ref="DM146:DR146"/>
    <mergeCell ref="AH144:AM144"/>
    <mergeCell ref="AN144:AO144"/>
    <mergeCell ref="AS144:AV144"/>
    <mergeCell ref="BA144:BE144"/>
    <mergeCell ref="CT144:CY144"/>
    <mergeCell ref="CZ144:DA144"/>
    <mergeCell ref="DE141:DH141"/>
    <mergeCell ref="DM141:DQ141"/>
    <mergeCell ref="AK143:AN143"/>
    <mergeCell ref="BA143:BF143"/>
    <mergeCell ref="CW143:CZ143"/>
    <mergeCell ref="DM143:DR143"/>
    <mergeCell ref="AH141:AM141"/>
    <mergeCell ref="AN141:AO141"/>
    <mergeCell ref="AS141:AV141"/>
    <mergeCell ref="BA141:BE141"/>
    <mergeCell ref="CT141:CY141"/>
    <mergeCell ref="CZ141:DA141"/>
    <mergeCell ref="DE138:DH138"/>
    <mergeCell ref="DM138:DQ138"/>
    <mergeCell ref="D140:H140"/>
    <mergeCell ref="K140:AA140"/>
    <mergeCell ref="AK140:AN140"/>
    <mergeCell ref="BA140:BF140"/>
    <mergeCell ref="BP140:BT140"/>
    <mergeCell ref="BW140:CM140"/>
    <mergeCell ref="CW140:CZ140"/>
    <mergeCell ref="DM140:DR140"/>
    <mergeCell ref="CW137:CZ137"/>
    <mergeCell ref="DM137:DR137"/>
    <mergeCell ref="AH138:AM138"/>
    <mergeCell ref="AN138:AO138"/>
    <mergeCell ref="AS138:AV138"/>
    <mergeCell ref="BA138:BE138"/>
    <mergeCell ref="CT138:CY138"/>
    <mergeCell ref="CZ138:DA138"/>
    <mergeCell ref="DM135:DQ135"/>
    <mergeCell ref="D136:I136"/>
    <mergeCell ref="J136:K136"/>
    <mergeCell ref="O136:R136"/>
    <mergeCell ref="W136:AA136"/>
    <mergeCell ref="BP136:BU136"/>
    <mergeCell ref="BV136:BW136"/>
    <mergeCell ref="CA136:CD136"/>
    <mergeCell ref="CI136:CM136"/>
    <mergeCell ref="BA135:BE135"/>
    <mergeCell ref="BS135:BV135"/>
    <mergeCell ref="CI135:CN135"/>
    <mergeCell ref="CT135:CY135"/>
    <mergeCell ref="CZ135:DA135"/>
    <mergeCell ref="DE135:DH135"/>
    <mergeCell ref="CI133:CM133"/>
    <mergeCell ref="AK134:AN134"/>
    <mergeCell ref="BA134:BF134"/>
    <mergeCell ref="CW134:CZ134"/>
    <mergeCell ref="DM134:DR134"/>
    <mergeCell ref="G135:J135"/>
    <mergeCell ref="W135:AB135"/>
    <mergeCell ref="AH135:AM135"/>
    <mergeCell ref="AN135:AO135"/>
    <mergeCell ref="AS135:AV135"/>
    <mergeCell ref="CZ132:DA132"/>
    <mergeCell ref="DE132:DH132"/>
    <mergeCell ref="DM132:DQ132"/>
    <mergeCell ref="D133:I133"/>
    <mergeCell ref="J133:K133"/>
    <mergeCell ref="O133:R133"/>
    <mergeCell ref="W133:AA133"/>
    <mergeCell ref="BP133:BU133"/>
    <mergeCell ref="BV133:BW133"/>
    <mergeCell ref="CA133:CD133"/>
    <mergeCell ref="DM131:DR131"/>
    <mergeCell ref="G132:J132"/>
    <mergeCell ref="W132:AB132"/>
    <mergeCell ref="AH132:AM132"/>
    <mergeCell ref="AN132:AO132"/>
    <mergeCell ref="AS132:AV132"/>
    <mergeCell ref="BA132:BE132"/>
    <mergeCell ref="BS132:BV132"/>
    <mergeCell ref="CI132:CN132"/>
    <mergeCell ref="CT132:CY132"/>
    <mergeCell ref="BV130:BW130"/>
    <mergeCell ref="CA130:CD130"/>
    <mergeCell ref="CI130:CM130"/>
    <mergeCell ref="CR130:DI130"/>
    <mergeCell ref="AK131:AN131"/>
    <mergeCell ref="BA131:BF131"/>
    <mergeCell ref="CW131:CZ131"/>
    <mergeCell ref="G129:J129"/>
    <mergeCell ref="W129:AB129"/>
    <mergeCell ref="BS129:BV129"/>
    <mergeCell ref="CI129:CN129"/>
    <mergeCell ref="D130:I130"/>
    <mergeCell ref="J130:K130"/>
    <mergeCell ref="O130:R130"/>
    <mergeCell ref="W130:AA130"/>
    <mergeCell ref="AF130:AW130"/>
    <mergeCell ref="BP130:BU130"/>
    <mergeCell ref="BP127:BU127"/>
    <mergeCell ref="BV127:BW127"/>
    <mergeCell ref="CA127:CD127"/>
    <mergeCell ref="CI127:CM127"/>
    <mergeCell ref="CT127:CX127"/>
    <mergeCell ref="DA127:DQ127"/>
    <mergeCell ref="D127:I127"/>
    <mergeCell ref="J127:K127"/>
    <mergeCell ref="O127:R127"/>
    <mergeCell ref="W127:AA127"/>
    <mergeCell ref="AH127:AL127"/>
    <mergeCell ref="AO127:BE127"/>
    <mergeCell ref="CA124:CD124"/>
    <mergeCell ref="CI124:CM124"/>
    <mergeCell ref="G126:J126"/>
    <mergeCell ref="W126:AB126"/>
    <mergeCell ref="BS126:BV126"/>
    <mergeCell ref="CI126:CN126"/>
    <mergeCell ref="D124:I124"/>
    <mergeCell ref="J124:K124"/>
    <mergeCell ref="O124:R124"/>
    <mergeCell ref="W124:AA124"/>
    <mergeCell ref="BP124:BU124"/>
    <mergeCell ref="BV124:BW124"/>
    <mergeCell ref="DE122:DH122"/>
    <mergeCell ref="DM122:DQ122"/>
    <mergeCell ref="G123:J123"/>
    <mergeCell ref="W123:AB123"/>
    <mergeCell ref="BS123:BV123"/>
    <mergeCell ref="CI123:CN123"/>
    <mergeCell ref="AH122:AM122"/>
    <mergeCell ref="AN122:AO122"/>
    <mergeCell ref="AS122:AV122"/>
    <mergeCell ref="BA122:BE122"/>
    <mergeCell ref="CT122:CY122"/>
    <mergeCell ref="CZ122:DA122"/>
    <mergeCell ref="BV121:BW121"/>
    <mergeCell ref="CA121:CD121"/>
    <mergeCell ref="CI121:CM121"/>
    <mergeCell ref="CW121:CZ121"/>
    <mergeCell ref="DM121:DR121"/>
    <mergeCell ref="D121:I121"/>
    <mergeCell ref="J121:K121"/>
    <mergeCell ref="O121:R121"/>
    <mergeCell ref="W121:AA121"/>
    <mergeCell ref="AK121:AN121"/>
    <mergeCell ref="BA121:BF121"/>
    <mergeCell ref="DE119:DH119"/>
    <mergeCell ref="DM119:DQ119"/>
    <mergeCell ref="G120:J120"/>
    <mergeCell ref="W120:AB120"/>
    <mergeCell ref="BS120:BV120"/>
    <mergeCell ref="CI120:CN120"/>
    <mergeCell ref="AH119:AM119"/>
    <mergeCell ref="AN119:AO119"/>
    <mergeCell ref="AS119:AV119"/>
    <mergeCell ref="BA119:BE119"/>
    <mergeCell ref="CT119:CY119"/>
    <mergeCell ref="CZ119:DA119"/>
    <mergeCell ref="BV118:BW118"/>
    <mergeCell ref="CA118:CD118"/>
    <mergeCell ref="CI118:CM118"/>
    <mergeCell ref="CW118:CZ118"/>
    <mergeCell ref="DM118:DR118"/>
    <mergeCell ref="D118:I118"/>
    <mergeCell ref="J118:K118"/>
    <mergeCell ref="O118:R118"/>
    <mergeCell ref="W118:AA118"/>
    <mergeCell ref="AK118:AN118"/>
    <mergeCell ref="BA118:BF118"/>
    <mergeCell ref="DE116:DH116"/>
    <mergeCell ref="DM116:DQ116"/>
    <mergeCell ref="G117:J117"/>
    <mergeCell ref="W117:AB117"/>
    <mergeCell ref="BS117:BV117"/>
    <mergeCell ref="CI117:CN117"/>
    <mergeCell ref="AH116:AM116"/>
    <mergeCell ref="AN116:AO116"/>
    <mergeCell ref="AS116:AV116"/>
    <mergeCell ref="BA116:BE116"/>
    <mergeCell ref="CT116:CY116"/>
    <mergeCell ref="CZ116:DA116"/>
    <mergeCell ref="BV115:BW115"/>
    <mergeCell ref="CA115:CD115"/>
    <mergeCell ref="CI115:CM115"/>
    <mergeCell ref="CW115:CZ115"/>
    <mergeCell ref="DM115:DR115"/>
    <mergeCell ref="D115:I115"/>
    <mergeCell ref="J115:K115"/>
    <mergeCell ref="O115:R115"/>
    <mergeCell ref="W115:AA115"/>
    <mergeCell ref="AK115:AN115"/>
    <mergeCell ref="BA115:BF115"/>
    <mergeCell ref="CT113:CY113"/>
    <mergeCell ref="CZ113:DA113"/>
    <mergeCell ref="DE113:DH113"/>
    <mergeCell ref="DM113:DQ113"/>
    <mergeCell ref="G114:J114"/>
    <mergeCell ref="W114:AB114"/>
    <mergeCell ref="BS114:BV114"/>
    <mergeCell ref="CI114:CN114"/>
    <mergeCell ref="CW112:CZ112"/>
    <mergeCell ref="DM112:DR112"/>
    <mergeCell ref="C113:S113"/>
    <mergeCell ref="AH113:AM113"/>
    <mergeCell ref="AN113:AO113"/>
    <mergeCell ref="AS113:AV113"/>
    <mergeCell ref="BA113:BE113"/>
    <mergeCell ref="BO113:CE113"/>
    <mergeCell ref="BP110:BT110"/>
    <mergeCell ref="BW110:CM110"/>
    <mergeCell ref="CT110:CY110"/>
    <mergeCell ref="CZ110:DA110"/>
    <mergeCell ref="DE110:DH110"/>
    <mergeCell ref="DM110:DQ110"/>
    <mergeCell ref="D110:H110"/>
    <mergeCell ref="K110:AA110"/>
    <mergeCell ref="AH110:AM110"/>
    <mergeCell ref="AN110:AO110"/>
    <mergeCell ref="AS110:AV110"/>
    <mergeCell ref="BA110:BE110"/>
    <mergeCell ref="DE107:DH107"/>
    <mergeCell ref="DM107:DQ107"/>
    <mergeCell ref="AK109:AN109"/>
    <mergeCell ref="BA109:BF109"/>
    <mergeCell ref="CW109:CZ109"/>
    <mergeCell ref="DM109:DR109"/>
    <mergeCell ref="AH107:AM107"/>
    <mergeCell ref="AN107:AO107"/>
    <mergeCell ref="AS107:AV107"/>
    <mergeCell ref="BA107:BE107"/>
    <mergeCell ref="CT107:CY107"/>
    <mergeCell ref="CZ107:DA107"/>
    <mergeCell ref="BP106:BU106"/>
    <mergeCell ref="BV106:BW106"/>
    <mergeCell ref="CA106:CD106"/>
    <mergeCell ref="CI106:CM106"/>
    <mergeCell ref="CW106:CZ106"/>
    <mergeCell ref="DM106:DR106"/>
    <mergeCell ref="G105:J105"/>
    <mergeCell ref="W105:AB105"/>
    <mergeCell ref="BS105:BV105"/>
    <mergeCell ref="CI105:CN105"/>
    <mergeCell ref="D106:I106"/>
    <mergeCell ref="J106:K106"/>
    <mergeCell ref="O106:R106"/>
    <mergeCell ref="W106:AA106"/>
    <mergeCell ref="AK106:AN106"/>
    <mergeCell ref="BA106:BF106"/>
    <mergeCell ref="DM103:DR103"/>
    <mergeCell ref="AH104:AM104"/>
    <mergeCell ref="AN104:AO104"/>
    <mergeCell ref="AS104:AV104"/>
    <mergeCell ref="BA104:BE104"/>
    <mergeCell ref="CT104:CY104"/>
    <mergeCell ref="CZ104:DA104"/>
    <mergeCell ref="DE104:DH104"/>
    <mergeCell ref="DM104:DQ104"/>
    <mergeCell ref="BA103:BF103"/>
    <mergeCell ref="BP103:BU103"/>
    <mergeCell ref="BV103:BW103"/>
    <mergeCell ref="CA103:CD103"/>
    <mergeCell ref="CI103:CM103"/>
    <mergeCell ref="CW103:CZ103"/>
    <mergeCell ref="DM101:DQ101"/>
    <mergeCell ref="G102:J102"/>
    <mergeCell ref="W102:AB102"/>
    <mergeCell ref="BS102:BV102"/>
    <mergeCell ref="CI102:CN102"/>
    <mergeCell ref="D103:I103"/>
    <mergeCell ref="J103:K103"/>
    <mergeCell ref="O103:R103"/>
    <mergeCell ref="W103:AA103"/>
    <mergeCell ref="AK103:AN103"/>
    <mergeCell ref="CI100:CM100"/>
    <mergeCell ref="CW100:CZ100"/>
    <mergeCell ref="DM100:DR100"/>
    <mergeCell ref="AH101:AM101"/>
    <mergeCell ref="AN101:AO101"/>
    <mergeCell ref="AS101:AV101"/>
    <mergeCell ref="BA101:BE101"/>
    <mergeCell ref="CT101:CY101"/>
    <mergeCell ref="CZ101:DA101"/>
    <mergeCell ref="DE101:DH101"/>
    <mergeCell ref="CR99:DJ99"/>
    <mergeCell ref="D100:I100"/>
    <mergeCell ref="J100:K100"/>
    <mergeCell ref="O100:R100"/>
    <mergeCell ref="W100:AA100"/>
    <mergeCell ref="AK100:AN100"/>
    <mergeCell ref="BA100:BF100"/>
    <mergeCell ref="BP100:BU100"/>
    <mergeCell ref="BV100:BW100"/>
    <mergeCell ref="CA100:CD100"/>
    <mergeCell ref="CA97:CD97"/>
    <mergeCell ref="CI97:CM97"/>
    <mergeCell ref="G99:J99"/>
    <mergeCell ref="W99:AB99"/>
    <mergeCell ref="AF99:AX99"/>
    <mergeCell ref="BS99:BV99"/>
    <mergeCell ref="CI99:CN99"/>
    <mergeCell ref="D97:I97"/>
    <mergeCell ref="J97:K97"/>
    <mergeCell ref="O97:R97"/>
    <mergeCell ref="W97:AA97"/>
    <mergeCell ref="BP97:BU97"/>
    <mergeCell ref="BV97:BW97"/>
    <mergeCell ref="DF94:DI94"/>
    <mergeCell ref="DN94:DR94"/>
    <mergeCell ref="G96:J96"/>
    <mergeCell ref="W96:AB96"/>
    <mergeCell ref="AT96:BF96"/>
    <mergeCell ref="BS96:BV96"/>
    <mergeCell ref="CI96:CN96"/>
    <mergeCell ref="DF96:DR96"/>
    <mergeCell ref="BB94:BF94"/>
    <mergeCell ref="BP94:BU94"/>
    <mergeCell ref="BV94:BW94"/>
    <mergeCell ref="CA94:CD94"/>
    <mergeCell ref="CI94:CM94"/>
    <mergeCell ref="CT94:CX94"/>
    <mergeCell ref="D94:I94"/>
    <mergeCell ref="J94:K94"/>
    <mergeCell ref="O94:R94"/>
    <mergeCell ref="W94:AA94"/>
    <mergeCell ref="AH94:AL94"/>
    <mergeCell ref="AT94:AW94"/>
    <mergeCell ref="DN92:DR92"/>
    <mergeCell ref="G93:J93"/>
    <mergeCell ref="W93:AB93"/>
    <mergeCell ref="AR93:AY93"/>
    <mergeCell ref="BS93:BV93"/>
    <mergeCell ref="CI93:CN93"/>
    <mergeCell ref="DD93:DK93"/>
    <mergeCell ref="CI91:CM91"/>
    <mergeCell ref="DD91:DK91"/>
    <mergeCell ref="AH92:AL92"/>
    <mergeCell ref="AT92:AW92"/>
    <mergeCell ref="BB92:BF92"/>
    <mergeCell ref="CT92:CX92"/>
    <mergeCell ref="DF92:DI92"/>
    <mergeCell ref="DF90:DI90"/>
    <mergeCell ref="DN90:DR90"/>
    <mergeCell ref="D91:I91"/>
    <mergeCell ref="J91:K91"/>
    <mergeCell ref="O91:R91"/>
    <mergeCell ref="W91:AA91"/>
    <mergeCell ref="AR91:AY91"/>
    <mergeCell ref="BP91:BU91"/>
    <mergeCell ref="BV91:BW91"/>
    <mergeCell ref="CA91:CD91"/>
    <mergeCell ref="DD89:DK89"/>
    <mergeCell ref="G90:J90"/>
    <mergeCell ref="W90:AB90"/>
    <mergeCell ref="AH90:AL90"/>
    <mergeCell ref="AT90:AW90"/>
    <mergeCell ref="BB90:BF90"/>
    <mergeCell ref="BS90:BV90"/>
    <mergeCell ref="CI90:CN90"/>
    <mergeCell ref="CT90:CX90"/>
    <mergeCell ref="DM87:DO87"/>
    <mergeCell ref="DS87:DV87"/>
    <mergeCell ref="D88:I88"/>
    <mergeCell ref="J88:K88"/>
    <mergeCell ref="O88:R88"/>
    <mergeCell ref="W88:AA88"/>
    <mergeCell ref="BP88:BU88"/>
    <mergeCell ref="BV88:BW88"/>
    <mergeCell ref="CA88:CD88"/>
    <mergeCell ref="CI88:CM88"/>
    <mergeCell ref="BG87:BJ87"/>
    <mergeCell ref="BS87:BV87"/>
    <mergeCell ref="CI87:CN87"/>
    <mergeCell ref="CU87:CW87"/>
    <mergeCell ref="DB87:DC87"/>
    <mergeCell ref="DJ87:DK87"/>
    <mergeCell ref="G87:J87"/>
    <mergeCell ref="W87:AB87"/>
    <mergeCell ref="AI87:AK87"/>
    <mergeCell ref="AP87:AQ87"/>
    <mergeCell ref="AX87:AY87"/>
    <mergeCell ref="BA87:BC87"/>
    <mergeCell ref="CI85:CM85"/>
    <mergeCell ref="CU85:CW85"/>
    <mergeCell ref="DB85:DC85"/>
    <mergeCell ref="DJ85:DK85"/>
    <mergeCell ref="DM85:DO85"/>
    <mergeCell ref="DS85:DV85"/>
    <mergeCell ref="AX85:AY85"/>
    <mergeCell ref="BA85:BC85"/>
    <mergeCell ref="BG85:BJ85"/>
    <mergeCell ref="BP85:BU85"/>
    <mergeCell ref="BV85:BW85"/>
    <mergeCell ref="CA85:CD85"/>
    <mergeCell ref="D85:I85"/>
    <mergeCell ref="J85:K85"/>
    <mergeCell ref="O85:R85"/>
    <mergeCell ref="W85:AA85"/>
    <mergeCell ref="AI85:AK85"/>
    <mergeCell ref="AP85:AQ85"/>
    <mergeCell ref="C83:S83"/>
    <mergeCell ref="BO83:CE83"/>
    <mergeCell ref="G84:J84"/>
    <mergeCell ref="W84:AB84"/>
    <mergeCell ref="BS84:BV84"/>
    <mergeCell ref="CI84:CN84"/>
    <mergeCell ref="AC68:AF68"/>
    <mergeCell ref="AG68:AJ68"/>
    <mergeCell ref="CO68:CR68"/>
    <mergeCell ref="CS68:CV68"/>
    <mergeCell ref="B80:BK80"/>
    <mergeCell ref="BN80:DY80"/>
    <mergeCell ref="DK66:DT66"/>
    <mergeCell ref="K67:AF67"/>
    <mergeCell ref="AG67:AJ67"/>
    <mergeCell ref="AK67:BH67"/>
    <mergeCell ref="BW67:CR67"/>
    <mergeCell ref="CS67:CV67"/>
    <mergeCell ref="CW67:DT67"/>
    <mergeCell ref="G59:J67"/>
    <mergeCell ref="C32:F67"/>
    <mergeCell ref="G32:J40"/>
    <mergeCell ref="DK65:DT65"/>
    <mergeCell ref="O66:T66"/>
    <mergeCell ref="U66:X66"/>
    <mergeCell ref="Y66:AB66"/>
    <mergeCell ref="AC66:AF66"/>
    <mergeCell ref="AY66:BH66"/>
    <mergeCell ref="CA66:CF66"/>
    <mergeCell ref="CG66:CJ66"/>
    <mergeCell ref="CK66:CN66"/>
    <mergeCell ref="CO66:CR66"/>
    <mergeCell ref="CA65:CF65"/>
    <mergeCell ref="CG65:CJ65"/>
    <mergeCell ref="CK65:CN65"/>
    <mergeCell ref="CO65:CR65"/>
    <mergeCell ref="DC63:DJ66"/>
    <mergeCell ref="DK63:DT63"/>
    <mergeCell ref="O64:T64"/>
    <mergeCell ref="U64:X64"/>
    <mergeCell ref="Y64:AB64"/>
    <mergeCell ref="AC64:AF64"/>
    <mergeCell ref="AY64:BH64"/>
    <mergeCell ref="CA64:CF64"/>
    <mergeCell ref="CG64:CJ64"/>
    <mergeCell ref="CK64:CN64"/>
    <mergeCell ref="CA63:CF63"/>
    <mergeCell ref="CG63:CJ63"/>
    <mergeCell ref="CK63:CN63"/>
    <mergeCell ref="CO63:CR63"/>
    <mergeCell ref="CS63:CV66"/>
    <mergeCell ref="CW63:DB66"/>
    <mergeCell ref="CO64:CR64"/>
    <mergeCell ref="K63:N66"/>
    <mergeCell ref="O63:T63"/>
    <mergeCell ref="U63:X63"/>
    <mergeCell ref="Y63:AB63"/>
    <mergeCell ref="AC63:AF63"/>
    <mergeCell ref="AG63:AJ66"/>
    <mergeCell ref="AK63:AP66"/>
    <mergeCell ref="AQ63:AX66"/>
    <mergeCell ref="AY63:BH63"/>
    <mergeCell ref="DK61:DT61"/>
    <mergeCell ref="O62:T62"/>
    <mergeCell ref="U62:X62"/>
    <mergeCell ref="Y62:AB62"/>
    <mergeCell ref="AC62:AF62"/>
    <mergeCell ref="AY62:BH62"/>
    <mergeCell ref="CA62:CF62"/>
    <mergeCell ref="CG62:CJ62"/>
    <mergeCell ref="CK62:CN62"/>
    <mergeCell ref="CO62:CR62"/>
    <mergeCell ref="BW59:BZ62"/>
    <mergeCell ref="BW63:BZ66"/>
    <mergeCell ref="K59:N62"/>
    <mergeCell ref="O59:T59"/>
    <mergeCell ref="U59:X59"/>
    <mergeCell ref="Y59:AB59"/>
    <mergeCell ref="AC59:AF59"/>
    <mergeCell ref="DK60:DT60"/>
    <mergeCell ref="O61:T61"/>
    <mergeCell ref="U61:X61"/>
    <mergeCell ref="Y61:AB61"/>
    <mergeCell ref="AC61:AF61"/>
    <mergeCell ref="DK64:DT64"/>
    <mergeCell ref="CA61:CF61"/>
    <mergeCell ref="CG61:CJ61"/>
    <mergeCell ref="CK61:CN61"/>
    <mergeCell ref="CO61:CR61"/>
    <mergeCell ref="DC59:DJ62"/>
    <mergeCell ref="DK59:DT59"/>
    <mergeCell ref="O60:T60"/>
    <mergeCell ref="U60:X60"/>
    <mergeCell ref="Y60:AB60"/>
    <mergeCell ref="AC60:AF60"/>
    <mergeCell ref="AY60:BH60"/>
    <mergeCell ref="CA60:CF60"/>
    <mergeCell ref="CG60:CJ60"/>
    <mergeCell ref="CK60:CN60"/>
    <mergeCell ref="CA59:CF59"/>
    <mergeCell ref="CG59:CJ59"/>
    <mergeCell ref="CK59:CN59"/>
    <mergeCell ref="CO59:CR59"/>
    <mergeCell ref="CS59:CV62"/>
    <mergeCell ref="CW59:DB62"/>
    <mergeCell ref="CO60:CR60"/>
    <mergeCell ref="AG59:AJ62"/>
    <mergeCell ref="AK59:AP62"/>
    <mergeCell ref="AQ59:AX62"/>
    <mergeCell ref="AY59:BH59"/>
    <mergeCell ref="BS59:BV67"/>
    <mergeCell ref="DK62:DT62"/>
    <mergeCell ref="O65:T65"/>
    <mergeCell ref="U65:X65"/>
    <mergeCell ref="Y65:AB65"/>
    <mergeCell ref="AC65:AF65"/>
    <mergeCell ref="AY65:BH65"/>
    <mergeCell ref="CW58:DT58"/>
    <mergeCell ref="DK56:DT56"/>
    <mergeCell ref="O57:T57"/>
    <mergeCell ref="U57:X57"/>
    <mergeCell ref="Y57:AB57"/>
    <mergeCell ref="AC57:AF57"/>
    <mergeCell ref="AY57:BH57"/>
    <mergeCell ref="CA57:CF57"/>
    <mergeCell ref="CG57:CJ57"/>
    <mergeCell ref="CK57:CN57"/>
    <mergeCell ref="CO57:CR57"/>
    <mergeCell ref="K54:N57"/>
    <mergeCell ref="O54:T54"/>
    <mergeCell ref="U54:X54"/>
    <mergeCell ref="Y54:AB54"/>
    <mergeCell ref="AC54:AF54"/>
    <mergeCell ref="AG54:AJ57"/>
    <mergeCell ref="AK54:AP57"/>
    <mergeCell ref="AQ54:AX57"/>
    <mergeCell ref="AY54:BH54"/>
    <mergeCell ref="O53:T53"/>
    <mergeCell ref="U53:X53"/>
    <mergeCell ref="Y53:AB53"/>
    <mergeCell ref="AC53:AF53"/>
    <mergeCell ref="AY53:BH53"/>
    <mergeCell ref="CA53:CF53"/>
    <mergeCell ref="CG53:CJ53"/>
    <mergeCell ref="CK53:CN53"/>
    <mergeCell ref="CO53:CR53"/>
    <mergeCell ref="DK55:DT55"/>
    <mergeCell ref="O56:T56"/>
    <mergeCell ref="U56:X56"/>
    <mergeCell ref="Y56:AB56"/>
    <mergeCell ref="AC56:AF56"/>
    <mergeCell ref="AY56:BH56"/>
    <mergeCell ref="CA56:CF56"/>
    <mergeCell ref="CG56:CJ56"/>
    <mergeCell ref="CK56:CN56"/>
    <mergeCell ref="CO56:CR56"/>
    <mergeCell ref="DC54:DJ57"/>
    <mergeCell ref="DK54:DT54"/>
    <mergeCell ref="O55:T55"/>
    <mergeCell ref="CS50:CV53"/>
    <mergeCell ref="CW50:DB53"/>
    <mergeCell ref="DC50:DJ53"/>
    <mergeCell ref="DK50:DT50"/>
    <mergeCell ref="O51:T51"/>
    <mergeCell ref="U51:X51"/>
    <mergeCell ref="Y51:AB51"/>
    <mergeCell ref="CK54:CN54"/>
    <mergeCell ref="CO54:CR54"/>
    <mergeCell ref="CS54:CV57"/>
    <mergeCell ref="CA51:CF51"/>
    <mergeCell ref="BS50:BV58"/>
    <mergeCell ref="BW50:BZ53"/>
    <mergeCell ref="CA50:CF50"/>
    <mergeCell ref="CG50:CJ50"/>
    <mergeCell ref="CK50:CN50"/>
    <mergeCell ref="CO50:CR50"/>
    <mergeCell ref="CG51:CJ51"/>
    <mergeCell ref="CK51:CN51"/>
    <mergeCell ref="CO51:CR51"/>
    <mergeCell ref="BW54:BZ57"/>
    <mergeCell ref="DK53:DT53"/>
    <mergeCell ref="U55:X55"/>
    <mergeCell ref="Y55:AB55"/>
    <mergeCell ref="AC55:AF55"/>
    <mergeCell ref="AY55:BH55"/>
    <mergeCell ref="CA55:CF55"/>
    <mergeCell ref="CG55:CJ55"/>
    <mergeCell ref="CK55:CN55"/>
    <mergeCell ref="CA54:CF54"/>
    <mergeCell ref="CG54:CJ54"/>
    <mergeCell ref="DK52:DT52"/>
    <mergeCell ref="CK52:CN52"/>
    <mergeCell ref="CO52:CR52"/>
    <mergeCell ref="CW54:DB57"/>
    <mergeCell ref="CO55:CR55"/>
    <mergeCell ref="DK57:DT57"/>
    <mergeCell ref="K58:AF58"/>
    <mergeCell ref="AG58:AJ58"/>
    <mergeCell ref="AK58:BH58"/>
    <mergeCell ref="BW58:CR58"/>
    <mergeCell ref="CS58:CV58"/>
    <mergeCell ref="G50:J58"/>
    <mergeCell ref="K50:N53"/>
    <mergeCell ref="O50:T50"/>
    <mergeCell ref="U50:X50"/>
    <mergeCell ref="Y50:AB50"/>
    <mergeCell ref="AC50:AF50"/>
    <mergeCell ref="DK48:DT48"/>
    <mergeCell ref="K49:AF49"/>
    <mergeCell ref="AG49:AJ49"/>
    <mergeCell ref="AK49:BH49"/>
    <mergeCell ref="BW49:CR49"/>
    <mergeCell ref="CS49:CV49"/>
    <mergeCell ref="CW49:DT49"/>
    <mergeCell ref="DK47:DT47"/>
    <mergeCell ref="O48:T48"/>
    <mergeCell ref="U48:X48"/>
    <mergeCell ref="Y48:AB48"/>
    <mergeCell ref="AC48:AF48"/>
    <mergeCell ref="AY48:BH48"/>
    <mergeCell ref="CA48:CF48"/>
    <mergeCell ref="CG48:CJ48"/>
    <mergeCell ref="CK48:CN48"/>
    <mergeCell ref="CO48:CR48"/>
    <mergeCell ref="G41:J49"/>
    <mergeCell ref="DK51:DT51"/>
    <mergeCell ref="O52:T52"/>
    <mergeCell ref="U52:X52"/>
    <mergeCell ref="Y52:AB52"/>
    <mergeCell ref="AC52:AF52"/>
    <mergeCell ref="AY52:BH52"/>
    <mergeCell ref="CA52:CF52"/>
    <mergeCell ref="CG52:CJ52"/>
    <mergeCell ref="DC45:DJ48"/>
    <mergeCell ref="DK45:DT45"/>
    <mergeCell ref="O46:T46"/>
    <mergeCell ref="U46:X46"/>
    <mergeCell ref="Y46:AB46"/>
    <mergeCell ref="AC46:AF46"/>
    <mergeCell ref="AY46:BH46"/>
    <mergeCell ref="CA46:CF46"/>
    <mergeCell ref="CG46:CJ46"/>
    <mergeCell ref="CK46:CN46"/>
    <mergeCell ref="CA45:CF45"/>
    <mergeCell ref="CG45:CJ45"/>
    <mergeCell ref="CK45:CN45"/>
    <mergeCell ref="CO45:CR45"/>
    <mergeCell ref="CS45:CV48"/>
    <mergeCell ref="CW45:DB48"/>
    <mergeCell ref="CO46:CR46"/>
    <mergeCell ref="K45:N48"/>
    <mergeCell ref="O45:T45"/>
    <mergeCell ref="U45:X45"/>
    <mergeCell ref="Y45:AB45"/>
    <mergeCell ref="AC45:AF45"/>
    <mergeCell ref="AG45:AJ48"/>
    <mergeCell ref="AK45:AP48"/>
    <mergeCell ref="AQ45:AX48"/>
    <mergeCell ref="AY45:BH45"/>
    <mergeCell ref="DK43:DT43"/>
    <mergeCell ref="O44:T44"/>
    <mergeCell ref="U44:X44"/>
    <mergeCell ref="Y44:AB44"/>
    <mergeCell ref="AC44:AF44"/>
    <mergeCell ref="AY44:BH44"/>
    <mergeCell ref="CA44:CF44"/>
    <mergeCell ref="CG44:CJ44"/>
    <mergeCell ref="CK44:CN44"/>
    <mergeCell ref="CO44:CR44"/>
    <mergeCell ref="AG41:AJ44"/>
    <mergeCell ref="AK41:AP44"/>
    <mergeCell ref="AQ41:AX44"/>
    <mergeCell ref="AY41:BH41"/>
    <mergeCell ref="K41:N44"/>
    <mergeCell ref="O41:T41"/>
    <mergeCell ref="U41:X41"/>
    <mergeCell ref="DK46:DT46"/>
    <mergeCell ref="O47:T47"/>
    <mergeCell ref="U47:X47"/>
    <mergeCell ref="Y47:AB47"/>
    <mergeCell ref="AC47:AF47"/>
    <mergeCell ref="AY47:BH47"/>
    <mergeCell ref="AY43:BH43"/>
    <mergeCell ref="CA43:CF43"/>
    <mergeCell ref="CG43:CJ43"/>
    <mergeCell ref="CK43:CN43"/>
    <mergeCell ref="CO43:CR43"/>
    <mergeCell ref="CS41:CV44"/>
    <mergeCell ref="CW41:DB44"/>
    <mergeCell ref="DC41:DJ44"/>
    <mergeCell ref="DK41:DT41"/>
    <mergeCell ref="O42:T42"/>
    <mergeCell ref="U42:X42"/>
    <mergeCell ref="Y42:AB42"/>
    <mergeCell ref="AC42:AF42"/>
    <mergeCell ref="AY42:BH42"/>
    <mergeCell ref="CA42:CF42"/>
    <mergeCell ref="BS41:BV49"/>
    <mergeCell ref="BW41:BZ44"/>
    <mergeCell ref="CA41:CF41"/>
    <mergeCell ref="CG41:CJ41"/>
    <mergeCell ref="CK41:CN41"/>
    <mergeCell ref="CO41:CR41"/>
    <mergeCell ref="CG42:CJ42"/>
    <mergeCell ref="CK42:CN42"/>
    <mergeCell ref="CO42:CR42"/>
    <mergeCell ref="BW45:BZ48"/>
    <mergeCell ref="Y41:AB41"/>
    <mergeCell ref="AC41:AF41"/>
    <mergeCell ref="DK44:DT44"/>
    <mergeCell ref="CA47:CF47"/>
    <mergeCell ref="CG47:CJ47"/>
    <mergeCell ref="CK47:CN47"/>
    <mergeCell ref="CO47:CR47"/>
    <mergeCell ref="K40:AF40"/>
    <mergeCell ref="AG40:AJ40"/>
    <mergeCell ref="AK40:BH40"/>
    <mergeCell ref="BW40:CR40"/>
    <mergeCell ref="CS40:CV40"/>
    <mergeCell ref="CW40:DT40"/>
    <mergeCell ref="DK38:DT38"/>
    <mergeCell ref="O39:T39"/>
    <mergeCell ref="U39:X39"/>
    <mergeCell ref="Y39:AB39"/>
    <mergeCell ref="AC39:AF39"/>
    <mergeCell ref="AY39:BH39"/>
    <mergeCell ref="CA39:CF39"/>
    <mergeCell ref="CG39:CJ39"/>
    <mergeCell ref="CK39:CN39"/>
    <mergeCell ref="CO39:CR39"/>
    <mergeCell ref="DK42:DT42"/>
    <mergeCell ref="DK37:DT37"/>
    <mergeCell ref="O38:T38"/>
    <mergeCell ref="U38:X38"/>
    <mergeCell ref="Y38:AB38"/>
    <mergeCell ref="AC38:AF38"/>
    <mergeCell ref="AY38:BH38"/>
    <mergeCell ref="CA38:CF38"/>
    <mergeCell ref="CG38:CJ38"/>
    <mergeCell ref="CK38:CN38"/>
    <mergeCell ref="CO38:CR38"/>
    <mergeCell ref="DC36:DJ39"/>
    <mergeCell ref="DK36:DT36"/>
    <mergeCell ref="O37:T37"/>
    <mergeCell ref="U37:X37"/>
    <mergeCell ref="Y37:AB37"/>
    <mergeCell ref="AC37:AF37"/>
    <mergeCell ref="AY37:BH37"/>
    <mergeCell ref="CA37:CF37"/>
    <mergeCell ref="CG37:CJ37"/>
    <mergeCell ref="CK37:CN37"/>
    <mergeCell ref="CA36:CF36"/>
    <mergeCell ref="CG36:CJ36"/>
    <mergeCell ref="CK36:CN36"/>
    <mergeCell ref="CO36:CR36"/>
    <mergeCell ref="CS36:CV39"/>
    <mergeCell ref="CW36:DB39"/>
    <mergeCell ref="CO37:CR37"/>
    <mergeCell ref="DK39:DT39"/>
    <mergeCell ref="DK35:DT35"/>
    <mergeCell ref="K36:N39"/>
    <mergeCell ref="O36:T36"/>
    <mergeCell ref="U36:X36"/>
    <mergeCell ref="Y36:AB36"/>
    <mergeCell ref="AC36:AF36"/>
    <mergeCell ref="AG36:AJ39"/>
    <mergeCell ref="AK36:AP39"/>
    <mergeCell ref="AQ36:AX39"/>
    <mergeCell ref="AY36:BH36"/>
    <mergeCell ref="DK34:DT34"/>
    <mergeCell ref="O35:T35"/>
    <mergeCell ref="U35:X35"/>
    <mergeCell ref="Y35:AB35"/>
    <mergeCell ref="AC35:AF35"/>
    <mergeCell ref="AY35:BH35"/>
    <mergeCell ref="CA35:CF35"/>
    <mergeCell ref="CG35:CJ35"/>
    <mergeCell ref="CK35:CN35"/>
    <mergeCell ref="CO35:CR35"/>
    <mergeCell ref="AK32:AP35"/>
    <mergeCell ref="AQ32:AX35"/>
    <mergeCell ref="AY32:BH32"/>
    <mergeCell ref="BO32:BR67"/>
    <mergeCell ref="AG50:AJ53"/>
    <mergeCell ref="AK50:AP53"/>
    <mergeCell ref="AQ50:AX53"/>
    <mergeCell ref="AY50:BH50"/>
    <mergeCell ref="K32:N35"/>
    <mergeCell ref="O32:T32"/>
    <mergeCell ref="U32:X32"/>
    <mergeCell ref="Y32:AB32"/>
    <mergeCell ref="DK33:DT33"/>
    <mergeCell ref="O34:T34"/>
    <mergeCell ref="U34:X34"/>
    <mergeCell ref="Y34:AB34"/>
    <mergeCell ref="AC34:AF34"/>
    <mergeCell ref="AY34:BH34"/>
    <mergeCell ref="CA34:CF34"/>
    <mergeCell ref="CG34:CJ34"/>
    <mergeCell ref="CK34:CN34"/>
    <mergeCell ref="CO34:CR34"/>
    <mergeCell ref="CS32:CV35"/>
    <mergeCell ref="CW32:DB35"/>
    <mergeCell ref="DC32:DJ35"/>
    <mergeCell ref="DK32:DT32"/>
    <mergeCell ref="O33:T33"/>
    <mergeCell ref="U33:X33"/>
    <mergeCell ref="Y33:AB33"/>
    <mergeCell ref="AC33:AF33"/>
    <mergeCell ref="AY33:BH33"/>
    <mergeCell ref="CA33:CF33"/>
    <mergeCell ref="BS32:BV40"/>
    <mergeCell ref="BW32:BZ35"/>
    <mergeCell ref="CA32:CF32"/>
    <mergeCell ref="CG32:CJ32"/>
    <mergeCell ref="CK32:CN32"/>
    <mergeCell ref="CO32:CR32"/>
    <mergeCell ref="CG33:CJ33"/>
    <mergeCell ref="CK33:CN33"/>
    <mergeCell ref="CO33:CR33"/>
    <mergeCell ref="BW36:BZ39"/>
    <mergeCell ref="AC32:AF32"/>
    <mergeCell ref="AG32:AJ35"/>
    <mergeCell ref="DK31:DT31"/>
    <mergeCell ref="AK31:AP31"/>
    <mergeCell ref="AY31:BH31"/>
    <mergeCell ref="BO31:BR31"/>
    <mergeCell ref="BS31:BV31"/>
    <mergeCell ref="BW31:BZ31"/>
    <mergeCell ref="CA31:CF31"/>
    <mergeCell ref="AQ19:AY20"/>
    <mergeCell ref="AZ19:AZ20"/>
    <mergeCell ref="C31:F31"/>
    <mergeCell ref="G31:J31"/>
    <mergeCell ref="K31:N31"/>
    <mergeCell ref="O31:T31"/>
    <mergeCell ref="U31:X31"/>
    <mergeCell ref="Y31:AB31"/>
    <mergeCell ref="AC31:AF31"/>
    <mergeCell ref="AG31:AJ31"/>
    <mergeCell ref="C19:F20"/>
    <mergeCell ref="G19:L20"/>
    <mergeCell ref="M19:O20"/>
    <mergeCell ref="P19:P20"/>
    <mergeCell ref="AG19:AJ20"/>
    <mergeCell ref="AK19:AP20"/>
    <mergeCell ref="AK18:AP18"/>
    <mergeCell ref="AQ18:AY18"/>
    <mergeCell ref="G15:L15"/>
    <mergeCell ref="M15:O15"/>
    <mergeCell ref="AG15:AJ18"/>
    <mergeCell ref="AK15:AP15"/>
    <mergeCell ref="AQ15:AY15"/>
    <mergeCell ref="C16:F18"/>
    <mergeCell ref="G16:L16"/>
    <mergeCell ref="M16:O16"/>
    <mergeCell ref="AK16:AP16"/>
    <mergeCell ref="AQ16:AY16"/>
    <mergeCell ref="CG31:CJ31"/>
    <mergeCell ref="CK31:CN31"/>
    <mergeCell ref="CO31:CR31"/>
    <mergeCell ref="CS31:CV31"/>
    <mergeCell ref="CW31:DB31"/>
    <mergeCell ref="AK13:AP13"/>
    <mergeCell ref="AQ13:AY13"/>
    <mergeCell ref="G14:L14"/>
    <mergeCell ref="M14:O14"/>
    <mergeCell ref="AK14:AP14"/>
    <mergeCell ref="AQ14:AY14"/>
    <mergeCell ref="Q12:W12"/>
    <mergeCell ref="AK12:AP12"/>
    <mergeCell ref="AQ12:AY12"/>
    <mergeCell ref="C13:F15"/>
    <mergeCell ref="G13:L13"/>
    <mergeCell ref="M13:O13"/>
    <mergeCell ref="Q13:R20"/>
    <mergeCell ref="S13:S20"/>
    <mergeCell ref="T13:U20"/>
    <mergeCell ref="V13:W20"/>
    <mergeCell ref="C9:W9"/>
    <mergeCell ref="AG10:AJ10"/>
    <mergeCell ref="AK10:AP10"/>
    <mergeCell ref="AQ10:AZ10"/>
    <mergeCell ref="AG11:AJ14"/>
    <mergeCell ref="AK11:AP11"/>
    <mergeCell ref="AQ11:AY11"/>
    <mergeCell ref="C12:F12"/>
    <mergeCell ref="G12:L12"/>
    <mergeCell ref="M12:P12"/>
    <mergeCell ref="G17:L17"/>
    <mergeCell ref="M17:O17"/>
    <mergeCell ref="AK17:AP17"/>
    <mergeCell ref="AQ17:AY17"/>
    <mergeCell ref="G18:L18"/>
    <mergeCell ref="M18:O18"/>
  </mergeCells>
  <phoneticPr fontId="2"/>
  <pageMargins left="0.7" right="0.7" top="0.75" bottom="0.75" header="0.3" footer="0.3"/>
  <pageSetup paperSize="9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様式２a（R4.8.1以降に仕入れたキットのみの場合）</vt:lpstr>
      <vt:lpstr>【記入例】様式２a</vt:lpstr>
      <vt:lpstr>様式２b（R4.7.31以前に仕入れたキットありの場合）</vt:lpstr>
      <vt:lpstr>【記入例】様式２b</vt:lpstr>
      <vt:lpstr>【記入例】様式２a!Print_Area</vt:lpstr>
      <vt:lpstr>【記入例】様式２b!Print_Area</vt:lpstr>
      <vt:lpstr>'様式２a（R4.8.1以降に仕入れたキットのみの場合）'!Print_Area</vt:lpstr>
      <vt:lpstr>'様式２b（R4.7.31以前に仕入れたキットありの場合）'!Print_Area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2022-09-08T04:15:13Z</dcterms:created>
  <dcterms:modified xsi:type="dcterms:W3CDTF">2022-09-09T08:32:41Z</dcterms:modified>
</cp:coreProperties>
</file>