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HP用データ\"/>
    </mc:Choice>
  </mc:AlternateContent>
  <bookViews>
    <workbookView xWindow="120" yWindow="45" windowWidth="15930" windowHeight="7545"/>
  </bookViews>
  <sheets>
    <sheet name="グラフ" sheetId="2" r:id="rId1"/>
    <sheet name="市町村別保幼こ合計" sheetId="1" r:id="rId2"/>
    <sheet name="市町村別保育所・こども園" sheetId="3" r:id="rId3"/>
    <sheet name="市町村別幼稚園" sheetId="4" r:id="rId4"/>
  </sheets>
  <definedNames>
    <definedName name="_xlnm._FilterDatabase" localSheetId="1" hidden="1">市町村別保幼こ合計!$A$4:$AX$25</definedName>
    <definedName name="_xlnm.Print_Area" localSheetId="0">グラフ!$A$1:$I$59</definedName>
    <definedName name="_xlnm.Print_Area" localSheetId="1">市町村別保幼こ合計!$B$1:$AX$25</definedName>
    <definedName name="_xlnm.Print_Titles" localSheetId="2">市町村別保育所・こども園!$A:$A</definedName>
    <definedName name="_xlnm.Print_Titles" localSheetId="1">市町村別保幼こ合計!$B:$B</definedName>
    <definedName name="_xlnm.Print_Titles" localSheetId="3">市町村別幼稚園!$A:$A</definedName>
  </definedNames>
  <calcPr calcId="152511"/>
</workbook>
</file>

<file path=xl/calcChain.xml><?xml version="1.0" encoding="utf-8"?>
<calcChain xmlns="http://schemas.openxmlformats.org/spreadsheetml/2006/main">
  <c r="K27" i="4" l="1"/>
  <c r="AR24" i="4"/>
  <c r="C24" i="3"/>
  <c r="W27" i="4" l="1"/>
  <c r="W24" i="4"/>
  <c r="K24" i="4"/>
  <c r="L24" i="4"/>
  <c r="M24" i="4"/>
  <c r="B24" i="4"/>
  <c r="AR27" i="4" l="1"/>
  <c r="B27" i="4"/>
  <c r="AE25" i="4" l="1"/>
  <c r="V25" i="4"/>
  <c r="N25" i="4"/>
  <c r="AQ25" i="4"/>
  <c r="AP25" i="4"/>
  <c r="AK25" i="4"/>
  <c r="AJ25" i="4"/>
  <c r="AI25" i="4"/>
  <c r="AD25" i="4"/>
  <c r="U25" i="4"/>
  <c r="T25" i="4"/>
  <c r="P25" i="4"/>
  <c r="O25" i="4"/>
  <c r="J25" i="4"/>
  <c r="I25" i="4"/>
  <c r="H25" i="4"/>
  <c r="AT24" i="4"/>
  <c r="AS24" i="4"/>
  <c r="AN24" i="4"/>
  <c r="AM24" i="4"/>
  <c r="AL24" i="4"/>
  <c r="AH24" i="4"/>
  <c r="AG24" i="4"/>
  <c r="AF24" i="4"/>
  <c r="AB24" i="4"/>
  <c r="AA24" i="4"/>
  <c r="Z24" i="4"/>
  <c r="Y24" i="4"/>
  <c r="X24" i="4"/>
  <c r="S24" i="4"/>
  <c r="R24" i="4"/>
  <c r="Q24" i="4"/>
  <c r="G24" i="4"/>
  <c r="F24" i="4"/>
  <c r="E24" i="4"/>
  <c r="D24" i="4"/>
  <c r="C24" i="4"/>
  <c r="AW25" i="4" l="1"/>
  <c r="AO25" i="4"/>
  <c r="AC25" i="4"/>
  <c r="AU25" i="4"/>
  <c r="AQ23" i="4" l="1"/>
  <c r="AP23" i="4"/>
  <c r="AO23" i="4"/>
  <c r="AQ22" i="4"/>
  <c r="AP22" i="4"/>
  <c r="AO22" i="4"/>
  <c r="AQ21" i="4"/>
  <c r="AP21" i="4"/>
  <c r="AO21" i="4"/>
  <c r="AQ20" i="4"/>
  <c r="AP20" i="4"/>
  <c r="AO20" i="4"/>
  <c r="AQ19" i="4"/>
  <c r="AP19" i="4"/>
  <c r="AO19" i="4"/>
  <c r="AQ18" i="4"/>
  <c r="AP18" i="4"/>
  <c r="AO18" i="4"/>
  <c r="AQ17" i="4"/>
  <c r="AP17" i="4"/>
  <c r="AO17" i="4"/>
  <c r="AQ16" i="4"/>
  <c r="AP16" i="4"/>
  <c r="AO16" i="4"/>
  <c r="AQ15" i="4"/>
  <c r="AP15" i="4"/>
  <c r="AO15" i="4"/>
  <c r="AQ14" i="4"/>
  <c r="AP14" i="4"/>
  <c r="AO14" i="4"/>
  <c r="AQ13" i="4"/>
  <c r="AP13" i="4"/>
  <c r="AO13" i="4"/>
  <c r="AQ12" i="4"/>
  <c r="AP12" i="4"/>
  <c r="AO12" i="4"/>
  <c r="AQ11" i="4"/>
  <c r="AP11" i="4"/>
  <c r="AO11" i="4"/>
  <c r="AQ10" i="4"/>
  <c r="AP10" i="4"/>
  <c r="AO10" i="4"/>
  <c r="AQ9" i="4"/>
  <c r="AP9" i="4"/>
  <c r="AO9" i="4"/>
  <c r="AQ8" i="4"/>
  <c r="AP8" i="4"/>
  <c r="AO8" i="4"/>
  <c r="AQ7" i="4"/>
  <c r="AP7" i="4"/>
  <c r="AO7" i="4"/>
  <c r="AQ6" i="4"/>
  <c r="AP6" i="4"/>
  <c r="AO6" i="4"/>
  <c r="AQ5" i="4"/>
  <c r="AP5" i="4"/>
  <c r="AO5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K14" i="4"/>
  <c r="AJ14" i="4"/>
  <c r="AI14" i="4"/>
  <c r="AK13" i="4"/>
  <c r="AJ13" i="4"/>
  <c r="AI13" i="4"/>
  <c r="AK12" i="4"/>
  <c r="AJ12" i="4"/>
  <c r="AI12" i="4"/>
  <c r="AK11" i="4"/>
  <c r="AJ11" i="4"/>
  <c r="AI11" i="4"/>
  <c r="AK10" i="4"/>
  <c r="AJ10" i="4"/>
  <c r="AI10" i="4"/>
  <c r="AK9" i="4"/>
  <c r="AJ9" i="4"/>
  <c r="AI9" i="4"/>
  <c r="AK8" i="4"/>
  <c r="AJ8" i="4"/>
  <c r="AI8" i="4"/>
  <c r="AK7" i="4"/>
  <c r="AJ7" i="4"/>
  <c r="AI7" i="4"/>
  <c r="AK6" i="4"/>
  <c r="AJ6" i="4"/>
  <c r="AI6" i="4"/>
  <c r="AK5" i="4"/>
  <c r="AJ5" i="4"/>
  <c r="AI5" i="4"/>
  <c r="AE23" i="4"/>
  <c r="AD23" i="4"/>
  <c r="AC23" i="4"/>
  <c r="AE22" i="4"/>
  <c r="AD22" i="4"/>
  <c r="AC22" i="4"/>
  <c r="AE21" i="4"/>
  <c r="AD21" i="4"/>
  <c r="AC21" i="4"/>
  <c r="AE20" i="4"/>
  <c r="AD20" i="4"/>
  <c r="AC20" i="4"/>
  <c r="AE19" i="4"/>
  <c r="AD19" i="4"/>
  <c r="AC19" i="4"/>
  <c r="AE18" i="4"/>
  <c r="AD18" i="4"/>
  <c r="AC18" i="4"/>
  <c r="AE17" i="4"/>
  <c r="AD17" i="4"/>
  <c r="AC17" i="4"/>
  <c r="AE16" i="4"/>
  <c r="AD16" i="4"/>
  <c r="AC16" i="4"/>
  <c r="AE15" i="4"/>
  <c r="AD15" i="4"/>
  <c r="AC15" i="4"/>
  <c r="AE14" i="4"/>
  <c r="AD14" i="4"/>
  <c r="AC14" i="4"/>
  <c r="AE13" i="4"/>
  <c r="AD13" i="4"/>
  <c r="AC13" i="4"/>
  <c r="AE12" i="4"/>
  <c r="AD12" i="4"/>
  <c r="AC12" i="4"/>
  <c r="AE11" i="4"/>
  <c r="AD11" i="4"/>
  <c r="AC11" i="4"/>
  <c r="AE10" i="4"/>
  <c r="AD10" i="4"/>
  <c r="AC10" i="4"/>
  <c r="AE9" i="4"/>
  <c r="AD9" i="4"/>
  <c r="AC9" i="4"/>
  <c r="AE8" i="4"/>
  <c r="AD8" i="4"/>
  <c r="AC8" i="4"/>
  <c r="AE7" i="4"/>
  <c r="AD7" i="4"/>
  <c r="AC7" i="4"/>
  <c r="AE6" i="4"/>
  <c r="AD6" i="4"/>
  <c r="AC6" i="4"/>
  <c r="AE5" i="4"/>
  <c r="AD5" i="4"/>
  <c r="AC5" i="4"/>
  <c r="V23" i="4"/>
  <c r="U23" i="4"/>
  <c r="T23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V16" i="4"/>
  <c r="U16" i="4"/>
  <c r="T16" i="4"/>
  <c r="V15" i="4"/>
  <c r="U15" i="4"/>
  <c r="T15" i="4"/>
  <c r="V14" i="4"/>
  <c r="U14" i="4"/>
  <c r="T14" i="4"/>
  <c r="V13" i="4"/>
  <c r="U13" i="4"/>
  <c r="T13" i="4"/>
  <c r="V12" i="4"/>
  <c r="U12" i="4"/>
  <c r="T12" i="4"/>
  <c r="V11" i="4"/>
  <c r="U11" i="4"/>
  <c r="T11" i="4"/>
  <c r="V10" i="4"/>
  <c r="U10" i="4"/>
  <c r="T10" i="4"/>
  <c r="V9" i="4"/>
  <c r="U9" i="4"/>
  <c r="T9" i="4"/>
  <c r="V8" i="4"/>
  <c r="U8" i="4"/>
  <c r="T8" i="4"/>
  <c r="V7" i="4"/>
  <c r="U7" i="4"/>
  <c r="T7" i="4"/>
  <c r="V6" i="4"/>
  <c r="U6" i="4"/>
  <c r="T6" i="4"/>
  <c r="V5" i="4"/>
  <c r="U5" i="4"/>
  <c r="T5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AW23" i="3"/>
  <c r="AV23" i="3"/>
  <c r="AU23" i="3"/>
  <c r="AW22" i="3"/>
  <c r="AV22" i="3"/>
  <c r="AU22" i="3"/>
  <c r="AW21" i="3"/>
  <c r="AV21" i="3"/>
  <c r="AU21" i="3"/>
  <c r="AW20" i="3"/>
  <c r="AV20" i="3"/>
  <c r="AU20" i="3"/>
  <c r="AW19" i="3"/>
  <c r="AV19" i="3"/>
  <c r="AU19" i="3"/>
  <c r="AW18" i="3"/>
  <c r="AV18" i="3"/>
  <c r="AU18" i="3"/>
  <c r="AW17" i="3"/>
  <c r="AV17" i="3"/>
  <c r="AU17" i="3"/>
  <c r="AW16" i="3"/>
  <c r="AV16" i="3"/>
  <c r="AU16" i="3"/>
  <c r="AW15" i="3"/>
  <c r="AV15" i="3"/>
  <c r="AU15" i="3"/>
  <c r="AW14" i="3"/>
  <c r="AV14" i="3"/>
  <c r="AU14" i="3"/>
  <c r="AW13" i="3"/>
  <c r="AV13" i="3"/>
  <c r="AU13" i="3"/>
  <c r="AW12" i="3"/>
  <c r="AV12" i="3"/>
  <c r="AU12" i="3"/>
  <c r="AW11" i="3"/>
  <c r="AV11" i="3"/>
  <c r="AU11" i="3"/>
  <c r="AW10" i="3"/>
  <c r="AV10" i="3"/>
  <c r="AU10" i="3"/>
  <c r="AW9" i="3"/>
  <c r="AV9" i="3"/>
  <c r="AU9" i="3"/>
  <c r="AW8" i="3"/>
  <c r="AV8" i="3"/>
  <c r="AU8" i="3"/>
  <c r="AW7" i="3"/>
  <c r="AV7" i="3"/>
  <c r="AU7" i="3"/>
  <c r="AW6" i="3"/>
  <c r="AV6" i="3"/>
  <c r="AW5" i="3"/>
  <c r="AV5" i="3"/>
  <c r="AU5" i="3"/>
  <c r="AQ23" i="3"/>
  <c r="AP23" i="3"/>
  <c r="AO23" i="3"/>
  <c r="AQ22" i="3"/>
  <c r="AP22" i="3"/>
  <c r="AO22" i="3"/>
  <c r="AQ21" i="3"/>
  <c r="AP21" i="3"/>
  <c r="AO21" i="3"/>
  <c r="AQ20" i="3"/>
  <c r="AP20" i="3"/>
  <c r="AO20" i="3"/>
  <c r="AQ19" i="3"/>
  <c r="AP19" i="3"/>
  <c r="AO19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Q6" i="3"/>
  <c r="AP6" i="3"/>
  <c r="AQ5" i="3"/>
  <c r="AP5" i="3"/>
  <c r="AO5" i="3"/>
  <c r="AK23" i="3"/>
  <c r="AJ23" i="3"/>
  <c r="AI23" i="3"/>
  <c r="AK22" i="3"/>
  <c r="AJ22" i="3"/>
  <c r="AI22" i="3"/>
  <c r="AK21" i="3"/>
  <c r="AJ21" i="3"/>
  <c r="AI21" i="3"/>
  <c r="AK20" i="3"/>
  <c r="AJ20" i="3"/>
  <c r="AI20" i="3"/>
  <c r="AK19" i="3"/>
  <c r="AJ19" i="3"/>
  <c r="AI19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K6" i="3"/>
  <c r="AJ6" i="3"/>
  <c r="AI6" i="3"/>
  <c r="AK5" i="3"/>
  <c r="AJ5" i="3"/>
  <c r="AI5" i="3"/>
  <c r="AE23" i="3"/>
  <c r="AD23" i="3"/>
  <c r="AC23" i="3"/>
  <c r="AE22" i="3"/>
  <c r="AD22" i="3"/>
  <c r="AC22" i="3"/>
  <c r="AE21" i="3"/>
  <c r="AD21" i="3"/>
  <c r="AC21" i="3"/>
  <c r="AE20" i="3"/>
  <c r="AD20" i="3"/>
  <c r="AC20" i="3"/>
  <c r="AE19" i="3"/>
  <c r="AD19" i="3"/>
  <c r="AC19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E6" i="3"/>
  <c r="AD6" i="3"/>
  <c r="AE5" i="3"/>
  <c r="AD5" i="3"/>
  <c r="AC5" i="3"/>
  <c r="V23" i="3"/>
  <c r="U23" i="3"/>
  <c r="T23" i="3"/>
  <c r="V22" i="3"/>
  <c r="U22" i="3"/>
  <c r="T22" i="3"/>
  <c r="V21" i="3"/>
  <c r="U21" i="3"/>
  <c r="T21" i="3"/>
  <c r="V20" i="3"/>
  <c r="U20" i="3"/>
  <c r="T20" i="3"/>
  <c r="V19" i="3"/>
  <c r="U19" i="3"/>
  <c r="T19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V6" i="3"/>
  <c r="U6" i="3"/>
  <c r="V5" i="3"/>
  <c r="U5" i="3"/>
  <c r="T5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P6" i="3"/>
  <c r="O6" i="3"/>
  <c r="N6" i="3"/>
  <c r="P5" i="3"/>
  <c r="O5" i="3"/>
  <c r="N5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J5" i="3"/>
  <c r="I5" i="3"/>
  <c r="H5" i="3"/>
  <c r="AL24" i="3" l="1"/>
  <c r="AM24" i="3"/>
  <c r="AP24" i="4"/>
  <c r="AO24" i="4"/>
  <c r="U24" i="4"/>
  <c r="T24" i="4"/>
  <c r="H24" i="4" l="1"/>
  <c r="AC24" i="4"/>
  <c r="AD24" i="4"/>
  <c r="N24" i="4"/>
  <c r="AI24" i="4"/>
  <c r="I24" i="4"/>
  <c r="O24" i="4"/>
  <c r="AJ24" i="4"/>
  <c r="AV24" i="4"/>
  <c r="AU24" i="4"/>
  <c r="AV23" i="4"/>
  <c r="AU23" i="4"/>
  <c r="AV22" i="4"/>
  <c r="AU22" i="4"/>
  <c r="AV21" i="4"/>
  <c r="AU21" i="4"/>
  <c r="AV20" i="4"/>
  <c r="AU20" i="4"/>
  <c r="AV19" i="4"/>
  <c r="AU19" i="4"/>
  <c r="AV18" i="4"/>
  <c r="AU18" i="4"/>
  <c r="AV17" i="4"/>
  <c r="AU17" i="4"/>
  <c r="AV16" i="4"/>
  <c r="AU16" i="4"/>
  <c r="AV15" i="4"/>
  <c r="AU15" i="4"/>
  <c r="AV14" i="4"/>
  <c r="AU14" i="4"/>
  <c r="AV13" i="4"/>
  <c r="AU13" i="4"/>
  <c r="AV12" i="4"/>
  <c r="AU12" i="4"/>
  <c r="AV11" i="4"/>
  <c r="AU11" i="4"/>
  <c r="AV10" i="4"/>
  <c r="AU10" i="4"/>
  <c r="AV9" i="4"/>
  <c r="AU9" i="4"/>
  <c r="AV8" i="4"/>
  <c r="AU8" i="4"/>
  <c r="AV7" i="4"/>
  <c r="AU7" i="4"/>
  <c r="AV6" i="4"/>
  <c r="AU6" i="4"/>
  <c r="AV5" i="4"/>
  <c r="AU5" i="4"/>
  <c r="AQ24" i="4" l="1"/>
  <c r="AK24" i="4"/>
  <c r="AE24" i="4"/>
  <c r="V24" i="4"/>
  <c r="P24" i="4"/>
  <c r="J24" i="4"/>
  <c r="AW22" i="4"/>
  <c r="AW18" i="4"/>
  <c r="AW14" i="4"/>
  <c r="AW10" i="4"/>
  <c r="AW6" i="4"/>
  <c r="AS27" i="4"/>
  <c r="AM27" i="4"/>
  <c r="AL27" i="4"/>
  <c r="AG27" i="4"/>
  <c r="AF27" i="4"/>
  <c r="AA27" i="4"/>
  <c r="Z27" i="4"/>
  <c r="X27" i="4"/>
  <c r="Y27" i="4" s="1"/>
  <c r="R27" i="4"/>
  <c r="Q27" i="4"/>
  <c r="L27" i="4"/>
  <c r="F27" i="4"/>
  <c r="E27" i="4"/>
  <c r="C27" i="4"/>
  <c r="AS24" i="3"/>
  <c r="AR24" i="3"/>
  <c r="AG24" i="3"/>
  <c r="AF24" i="3"/>
  <c r="AA24" i="3"/>
  <c r="Z24" i="3"/>
  <c r="X24" i="3"/>
  <c r="W24" i="3"/>
  <c r="R24" i="3"/>
  <c r="Q24" i="3"/>
  <c r="L24" i="3"/>
  <c r="K24" i="3"/>
  <c r="F24" i="3"/>
  <c r="E24" i="3"/>
  <c r="AU27" i="4" l="1"/>
  <c r="AJ24" i="3"/>
  <c r="AI24" i="3"/>
  <c r="S24" i="3"/>
  <c r="G27" i="4"/>
  <c r="AN27" i="4"/>
  <c r="AV24" i="3"/>
  <c r="AD24" i="3"/>
  <c r="AP24" i="3"/>
  <c r="G24" i="3"/>
  <c r="AT24" i="3"/>
  <c r="M24" i="3"/>
  <c r="Y24" i="3"/>
  <c r="AB24" i="3"/>
  <c r="U24" i="3"/>
  <c r="O24" i="3"/>
  <c r="N24" i="3"/>
  <c r="S27" i="4"/>
  <c r="T27" i="4"/>
  <c r="M27" i="4"/>
  <c r="AH27" i="4"/>
  <c r="AT27" i="4"/>
  <c r="AB27" i="4"/>
  <c r="H27" i="4"/>
  <c r="AO27" i="4"/>
  <c r="N27" i="4"/>
  <c r="U27" i="4"/>
  <c r="AV27" i="4"/>
  <c r="D27" i="4"/>
  <c r="O27" i="4"/>
  <c r="AP27" i="4"/>
  <c r="AD27" i="4"/>
  <c r="AW24" i="4"/>
  <c r="AC27" i="4"/>
  <c r="AW11" i="4"/>
  <c r="AW19" i="4"/>
  <c r="AW8" i="4"/>
  <c r="AW12" i="4"/>
  <c r="AW16" i="4"/>
  <c r="AW20" i="4"/>
  <c r="AW5" i="4"/>
  <c r="AW9" i="4"/>
  <c r="AW13" i="4"/>
  <c r="AW17" i="4"/>
  <c r="AW21" i="4"/>
  <c r="AW7" i="4"/>
  <c r="AW15" i="4"/>
  <c r="AW23" i="4"/>
  <c r="AI27" i="4"/>
  <c r="AJ27" i="4"/>
  <c r="I27" i="4"/>
  <c r="AH24" i="3"/>
  <c r="AN24" i="3"/>
  <c r="I24" i="3"/>
  <c r="AK24" i="3" l="1"/>
  <c r="P24" i="3"/>
  <c r="P27" i="4"/>
  <c r="AK27" i="4"/>
  <c r="V27" i="4"/>
  <c r="AW27" i="4"/>
  <c r="J27" i="4"/>
  <c r="AE27" i="4"/>
  <c r="AQ27" i="4"/>
  <c r="AO6" i="3" l="1"/>
  <c r="T6" i="3"/>
  <c r="AC6" i="3"/>
  <c r="AU6" i="3"/>
  <c r="H6" i="3"/>
  <c r="B24" i="3"/>
  <c r="AO24" i="3" s="1"/>
  <c r="D24" i="3" l="1"/>
  <c r="T24" i="3"/>
  <c r="AW24" i="3"/>
  <c r="AU24" i="3"/>
  <c r="AQ24" i="3"/>
  <c r="H24" i="3"/>
  <c r="V24" i="3"/>
  <c r="AC24" i="3"/>
  <c r="J24" i="3"/>
  <c r="AE24" i="3" l="1"/>
</calcChain>
</file>

<file path=xl/sharedStrings.xml><?xml version="1.0" encoding="utf-8"?>
<sst xmlns="http://schemas.openxmlformats.org/spreadsheetml/2006/main" count="267" uniqueCount="83">
  <si>
    <t>滋賀県</t>
    <rPh sb="0" eb="3">
      <t>シガケン</t>
    </rPh>
    <phoneticPr fontId="6"/>
  </si>
  <si>
    <t>多賀町</t>
  </si>
  <si>
    <t>甲良町</t>
  </si>
  <si>
    <t>豊郷町</t>
  </si>
  <si>
    <t>愛荘町</t>
    <rPh sb="0" eb="1">
      <t>アイ</t>
    </rPh>
    <rPh sb="1" eb="2">
      <t>ショウ</t>
    </rPh>
    <rPh sb="2" eb="3">
      <t>チョウ</t>
    </rPh>
    <phoneticPr fontId="6"/>
  </si>
  <si>
    <t>竜王町</t>
  </si>
  <si>
    <t>日野町</t>
  </si>
  <si>
    <t>米原市</t>
    <rPh sb="2" eb="3">
      <t>シ</t>
    </rPh>
    <phoneticPr fontId="6"/>
  </si>
  <si>
    <t>東近江市</t>
    <rPh sb="0" eb="1">
      <t>ヒガシ</t>
    </rPh>
    <rPh sb="1" eb="3">
      <t>オウミ</t>
    </rPh>
    <phoneticPr fontId="6"/>
  </si>
  <si>
    <t>高島市</t>
    <rPh sb="0" eb="2">
      <t>タカシマ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</si>
  <si>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</si>
  <si>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野洲市</t>
    <rPh sb="2" eb="3">
      <t>シ</t>
    </rPh>
    <phoneticPr fontId="6"/>
  </si>
  <si>
    <t>甲賀市</t>
    <rPh sb="2" eb="3">
      <t>シ</t>
    </rPh>
    <phoneticPr fontId="6"/>
  </si>
  <si>
    <t>栗東市</t>
    <rPh sb="2" eb="3">
      <t>シ</t>
    </rPh>
    <phoneticPr fontId="6"/>
  </si>
  <si>
    <t>守山市</t>
  </si>
  <si>
    <t>草津市</t>
  </si>
  <si>
    <t>近江八幡市</t>
  </si>
  <si>
    <t>長浜市</t>
  </si>
  <si>
    <t>彦根市</t>
  </si>
  <si>
    <t>大津市</t>
  </si>
  <si>
    <t>計</t>
  </si>
  <si>
    <t>女</t>
  </si>
  <si>
    <t>男</t>
  </si>
  <si>
    <t>計</t>
    <rPh sb="0" eb="1">
      <t>ケイ</t>
    </rPh>
    <phoneticPr fontId="6"/>
  </si>
  <si>
    <t>No.</t>
    <phoneticPr fontId="3"/>
  </si>
  <si>
    <t>CO総本数</t>
  </si>
  <si>
    <t>う蝕総本数</t>
  </si>
  <si>
    <t>う蝕処置完了者率</t>
  </si>
  <si>
    <t>う蝕処置完了者数</t>
  </si>
  <si>
    <t>う蝕有病者率</t>
  </si>
  <si>
    <t>う蝕有病者数</t>
  </si>
  <si>
    <t>受診者数</t>
  </si>
  <si>
    <t>乳歯+永久歯
一人平均う歯数</t>
    <rPh sb="0" eb="2">
      <t>ニュウシ</t>
    </rPh>
    <rPh sb="3" eb="6">
      <t>エイキュウシ</t>
    </rPh>
    <rPh sb="7" eb="9">
      <t>ヒトリ</t>
    </rPh>
    <rPh sb="9" eb="11">
      <t>ヘイキン</t>
    </rPh>
    <rPh sb="12" eb="13">
      <t>シ</t>
    </rPh>
    <rPh sb="13" eb="14">
      <t>スウ</t>
    </rPh>
    <phoneticPr fontId="3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</si>
  <si>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</si>
  <si>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</si>
  <si>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</si>
  <si>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</si>
  <si>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</si>
  <si>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</si>
  <si>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</si>
  <si>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</si>
  <si>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永久歯う歯処置完了者率</t>
  </si>
  <si>
    <t>合計</t>
    <rPh sb="0" eb="2">
      <t>ゴウケイ</t>
    </rPh>
    <phoneticPr fontId="3"/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</si>
  <si>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</si>
  <si>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</si>
  <si>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</si>
  <si>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</si>
  <si>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</si>
  <si>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</si>
  <si>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</si>
  <si>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愛荘町</t>
  </si>
  <si>
    <t>市町</t>
    <rPh sb="0" eb="1">
      <t>シ</t>
    </rPh>
    <rPh sb="1" eb="2">
      <t>マチ</t>
    </rPh>
    <phoneticPr fontId="3"/>
  </si>
  <si>
    <t>受診者数</t>
    <phoneticPr fontId="3"/>
  </si>
  <si>
    <t>う蝕有病者数</t>
    <phoneticPr fontId="3"/>
  </si>
  <si>
    <t>う蝕有病者率</t>
    <phoneticPr fontId="3"/>
  </si>
  <si>
    <t>う蝕処置完了者数</t>
    <phoneticPr fontId="3"/>
  </si>
  <si>
    <t>う蝕総本数</t>
    <phoneticPr fontId="3"/>
  </si>
  <si>
    <t>CO総本数</t>
    <phoneticPr fontId="3"/>
  </si>
  <si>
    <t>永久歯う歯有病者数</t>
    <phoneticPr fontId="3"/>
  </si>
  <si>
    <t>永久歯う歯有病者率</t>
    <phoneticPr fontId="3"/>
  </si>
  <si>
    <t>永久歯う歯処置完了者数</t>
    <phoneticPr fontId="3"/>
  </si>
  <si>
    <t>永久歯一人平均う歯数</t>
    <phoneticPr fontId="3"/>
  </si>
  <si>
    <t>永久歯CO総本数</t>
    <phoneticPr fontId="3"/>
  </si>
  <si>
    <t>市町</t>
    <rPh sb="0" eb="2">
      <t>シチョウ</t>
    </rPh>
    <phoneticPr fontId="6"/>
  </si>
  <si>
    <t>市町立　　小計</t>
    <rPh sb="0" eb="2">
      <t>シチョウ</t>
    </rPh>
    <rPh sb="2" eb="3">
      <t>リツ</t>
    </rPh>
    <rPh sb="5" eb="6">
      <t>ショウ</t>
    </rPh>
    <rPh sb="6" eb="7">
      <t>ケイ</t>
    </rPh>
    <phoneticPr fontId="6"/>
  </si>
  <si>
    <t>特別支援学校　小計</t>
    <rPh sb="0" eb="2">
      <t>トクベツ</t>
    </rPh>
    <rPh sb="2" eb="4">
      <t>シエン</t>
    </rPh>
    <rPh sb="4" eb="6">
      <t>ガッコウ</t>
    </rPh>
    <rPh sb="7" eb="9">
      <t>ショウケイ</t>
    </rPh>
    <rPh sb="8" eb="9">
      <t>ケイ</t>
    </rPh>
    <phoneticPr fontId="6"/>
  </si>
  <si>
    <t>一人平均う歯数</t>
    <phoneticPr fontId="3"/>
  </si>
  <si>
    <t>永久歯
う歯有病者数</t>
    <phoneticPr fontId="3"/>
  </si>
  <si>
    <t>永久歯
う歯有病者率</t>
    <phoneticPr fontId="3"/>
  </si>
  <si>
    <t>永久歯
う歯処置完了者数</t>
    <phoneticPr fontId="3"/>
  </si>
  <si>
    <t>永久歯
う歯処置完了者率</t>
    <phoneticPr fontId="3"/>
  </si>
  <si>
    <t>永久歯
う歯総本数</t>
    <phoneticPr fontId="3"/>
  </si>
  <si>
    <t>永久歯
一人平均う歯数</t>
    <phoneticPr fontId="3"/>
  </si>
  <si>
    <t>永久歯
CO総本数</t>
    <phoneticPr fontId="3"/>
  </si>
  <si>
    <t>合計</t>
    <rPh sb="0" eb="2">
      <t>ゴウケイ</t>
    </rPh>
    <phoneticPr fontId="6"/>
  </si>
  <si>
    <t>市町名</t>
    <rPh sb="0" eb="1">
      <t>シ</t>
    </rPh>
    <rPh sb="1" eb="2">
      <t>マチ</t>
    </rPh>
    <rPh sb="2" eb="3">
      <t>メイ</t>
    </rPh>
    <phoneticPr fontId="3"/>
  </si>
  <si>
    <t>国立・私立幼稚園
および特別支援学校等</t>
    <rPh sb="0" eb="2">
      <t>コクリツ</t>
    </rPh>
    <rPh sb="3" eb="5">
      <t>シリツ</t>
    </rPh>
    <rPh sb="5" eb="8">
      <t>ヨウチエン</t>
    </rPh>
    <rPh sb="12" eb="14">
      <t>トクベツ</t>
    </rPh>
    <rPh sb="14" eb="16">
      <t>シエン</t>
    </rPh>
    <rPh sb="16" eb="18">
      <t>ガッコウ</t>
    </rPh>
    <rPh sb="18" eb="19">
      <t>トウ</t>
    </rPh>
    <phoneticPr fontId="3"/>
  </si>
  <si>
    <t>う歯総本数</t>
    <rPh sb="1" eb="2">
      <t>ハ</t>
    </rPh>
    <phoneticPr fontId="3"/>
  </si>
  <si>
    <t>国立＋私立</t>
    <rPh sb="3" eb="5">
      <t>シリツ</t>
    </rPh>
    <phoneticPr fontId="3"/>
  </si>
  <si>
    <t>■5歳児　保育所・幼稚園・こども園歯科健康診査集計結果</t>
    <rPh sb="2" eb="4">
      <t>サイジ</t>
    </rPh>
    <rPh sb="5" eb="7">
      <t>ホイク</t>
    </rPh>
    <rPh sb="7" eb="8">
      <t>ショ</t>
    </rPh>
    <rPh sb="9" eb="12">
      <t>ヨウチエン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シュウケイ</t>
    </rPh>
    <rPh sb="25" eb="27">
      <t>ケッカ</t>
    </rPh>
    <phoneticPr fontId="3"/>
  </si>
  <si>
    <t>■5歳児　市町別　保育所・こども園歯科健康診査集計結果</t>
    <rPh sb="2" eb="4">
      <t>サイジ</t>
    </rPh>
    <rPh sb="5" eb="6">
      <t>シ</t>
    </rPh>
    <rPh sb="6" eb="7">
      <t>マチ</t>
    </rPh>
    <rPh sb="7" eb="8">
      <t>ベツ</t>
    </rPh>
    <rPh sb="9" eb="11">
      <t>ホイク</t>
    </rPh>
    <rPh sb="11" eb="12">
      <t>ショ</t>
    </rPh>
    <rPh sb="16" eb="17">
      <t>エン</t>
    </rPh>
    <rPh sb="17" eb="19">
      <t>シカ</t>
    </rPh>
    <rPh sb="19" eb="21">
      <t>ケンコウ</t>
    </rPh>
    <rPh sb="21" eb="23">
      <t>シンサ</t>
    </rPh>
    <rPh sb="23" eb="25">
      <t>シュウケイ</t>
    </rPh>
    <rPh sb="25" eb="27">
      <t>ケッカ</t>
    </rPh>
    <phoneticPr fontId="3"/>
  </si>
  <si>
    <t>■5歳児　幼稚園歯科健康診査集計結果</t>
    <rPh sb="2" eb="4">
      <t>サイジ</t>
    </rPh>
    <rPh sb="5" eb="8">
      <t>ヨウチエン</t>
    </rPh>
    <rPh sb="8" eb="10">
      <t>シカ</t>
    </rPh>
    <rPh sb="10" eb="12">
      <t>ケンコウ</t>
    </rPh>
    <rPh sb="12" eb="14">
      <t>シンサ</t>
    </rPh>
    <rPh sb="14" eb="16">
      <t>シュウケイ</t>
    </rPh>
    <rPh sb="16" eb="18">
      <t>ケッカ</t>
    </rPh>
    <phoneticPr fontId="3"/>
  </si>
  <si>
    <t>（１）５歳児歯科保健データ（令和2年度）</t>
    <rPh sb="4" eb="6">
      <t>サイジ</t>
    </rPh>
    <rPh sb="6" eb="8">
      <t>シカ</t>
    </rPh>
    <rPh sb="8" eb="10">
      <t>ホケン</t>
    </rPh>
    <rPh sb="14" eb="16">
      <t>レイワ</t>
    </rPh>
    <rPh sb="17" eb="19">
      <t>ネンド</t>
    </rPh>
    <rPh sb="18" eb="19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</si>
</sst>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0.0"/>
    <numFmt numFmtId="178" formatCode="#,##0_);[Red]\(#,##0\)"/>
    <numFmt numFmtId="179" formatCode="#,##0_ ;[Red]\-#,##0\ "/>
    <numFmt numFmtId="180" formatCode="0.0%"/>
    <numFmt numFmtId="181" formatCode="#,##0.00_);[Red]\(#,##0.0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7"/>
      <color indexed="8"/>
      <name val="ＭＳ Ｐゴシック"/>
      <family val="3"/>
      <charset val="128"/>
    </font>
    <font>
      <sz val="6"/>
      <name val="Osaka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Osaka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Fill="1" applyAlignment="1">
      <alignment horizontal="center" vertical="center"/>
    </xf>
    <xf numFmtId="38" fontId="2" fillId="0" borderId="0" xfId="2" applyFont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0" fillId="0" borderId="0" xfId="0" applyFont="1" applyFill="1">
      <alignment vertical="center"/>
    </xf>
    <xf numFmtId="1" fontId="9" fillId="0" borderId="34" xfId="3" applyNumberFormat="1" applyFont="1" applyFill="1" applyBorder="1" applyAlignment="1">
      <alignment horizontal="center" vertical="center"/>
    </xf>
    <xf numFmtId="1" fontId="9" fillId="0" borderId="35" xfId="3" applyNumberFormat="1" applyFont="1" applyFill="1" applyBorder="1" applyAlignment="1">
      <alignment horizontal="center" vertical="center"/>
    </xf>
    <xf numFmtId="1" fontId="9" fillId="0" borderId="36" xfId="3" applyNumberFormat="1" applyFont="1" applyFill="1" applyBorder="1" applyAlignment="1">
      <alignment horizontal="center" vertical="center"/>
    </xf>
    <xf numFmtId="1" fontId="9" fillId="0" borderId="37" xfId="3" applyNumberFormat="1" applyFont="1" applyFill="1" applyBorder="1" applyAlignment="1">
      <alignment horizontal="center" vertical="center"/>
    </xf>
    <xf numFmtId="180" fontId="9" fillId="0" borderId="37" xfId="1" applyNumberFormat="1" applyFont="1" applyFill="1" applyBorder="1" applyAlignment="1">
      <alignment horizontal="center" vertical="center"/>
    </xf>
    <xf numFmtId="180" fontId="9" fillId="0" borderId="35" xfId="1" applyNumberFormat="1" applyFont="1" applyFill="1" applyBorder="1" applyAlignment="1">
      <alignment horizontal="center" vertical="center"/>
    </xf>
    <xf numFmtId="180" fontId="9" fillId="0" borderId="36" xfId="1" applyNumberFormat="1" applyFont="1" applyFill="1" applyBorder="1" applyAlignment="1">
      <alignment horizontal="center" vertical="center"/>
    </xf>
    <xf numFmtId="40" fontId="9" fillId="0" borderId="37" xfId="2" applyNumberFormat="1" applyFont="1" applyFill="1" applyBorder="1" applyAlignment="1">
      <alignment horizontal="center" vertical="center"/>
    </xf>
    <xf numFmtId="40" fontId="9" fillId="0" borderId="35" xfId="2" applyNumberFormat="1" applyFont="1" applyFill="1" applyBorder="1" applyAlignment="1">
      <alignment horizontal="center" vertical="center"/>
    </xf>
    <xf numFmtId="40" fontId="9" fillId="0" borderId="36" xfId="2" applyNumberFormat="1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/>
    </xf>
    <xf numFmtId="38" fontId="9" fillId="0" borderId="36" xfId="2" applyFont="1" applyFill="1" applyBorder="1" applyAlignment="1">
      <alignment horizontal="center" vertical="center"/>
    </xf>
    <xf numFmtId="38" fontId="9" fillId="0" borderId="37" xfId="2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Fill="1" applyAlignment="1">
      <alignment vertical="center"/>
    </xf>
    <xf numFmtId="1" fontId="9" fillId="0" borderId="49" xfId="3" applyNumberFormat="1" applyFont="1" applyFill="1" applyBorder="1" applyAlignment="1">
      <alignment horizontal="right"/>
    </xf>
    <xf numFmtId="1" fontId="9" fillId="0" borderId="50" xfId="3" applyNumberFormat="1" applyFont="1" applyFill="1" applyBorder="1" applyAlignment="1">
      <alignment horizontal="right"/>
    </xf>
    <xf numFmtId="180" fontId="9" fillId="0" borderId="48" xfId="1" applyNumberFormat="1" applyFont="1" applyFill="1" applyBorder="1" applyAlignment="1">
      <alignment horizontal="right" shrinkToFit="1"/>
    </xf>
    <xf numFmtId="180" fontId="9" fillId="0" borderId="49" xfId="1" applyNumberFormat="1" applyFont="1" applyFill="1" applyBorder="1" applyAlignment="1">
      <alignment horizontal="right" shrinkToFit="1"/>
    </xf>
    <xf numFmtId="180" fontId="9" fillId="0" borderId="50" xfId="1" applyNumberFormat="1" applyFont="1" applyFill="1" applyBorder="1" applyAlignment="1">
      <alignment horizontal="right" shrinkToFit="1"/>
    </xf>
    <xf numFmtId="180" fontId="9" fillId="0" borderId="48" xfId="1" applyNumberFormat="1" applyFont="1" applyFill="1" applyBorder="1" applyAlignment="1">
      <alignment horizontal="right"/>
    </xf>
    <xf numFmtId="180" fontId="9" fillId="0" borderId="49" xfId="1" applyNumberFormat="1" applyFont="1" applyFill="1" applyBorder="1" applyAlignment="1">
      <alignment horizontal="right"/>
    </xf>
    <xf numFmtId="180" fontId="9" fillId="0" borderId="50" xfId="1" applyNumberFormat="1" applyFont="1" applyFill="1" applyBorder="1" applyAlignment="1">
      <alignment horizontal="right"/>
    </xf>
    <xf numFmtId="180" fontId="9" fillId="0" borderId="49" xfId="1" applyNumberFormat="1" applyFont="1" applyFill="1" applyBorder="1" applyAlignment="1">
      <alignment horizontal="center"/>
    </xf>
    <xf numFmtId="40" fontId="9" fillId="0" borderId="48" xfId="2" applyNumberFormat="1" applyFont="1" applyFill="1" applyBorder="1" applyAlignment="1">
      <alignment horizontal="right"/>
    </xf>
    <xf numFmtId="40" fontId="9" fillId="0" borderId="49" xfId="2" applyNumberFormat="1" applyFont="1" applyFill="1" applyBorder="1" applyAlignment="1">
      <alignment horizontal="right"/>
    </xf>
    <xf numFmtId="40" fontId="9" fillId="0" borderId="50" xfId="2" applyNumberFormat="1" applyFont="1" applyFill="1" applyBorder="1" applyAlignment="1">
      <alignment horizontal="right"/>
    </xf>
    <xf numFmtId="1" fontId="9" fillId="0" borderId="2" xfId="3" applyNumberFormat="1" applyFont="1" applyFill="1" applyBorder="1" applyAlignment="1">
      <alignment horizontal="right"/>
    </xf>
    <xf numFmtId="1" fontId="9" fillId="0" borderId="9" xfId="3" applyNumberFormat="1" applyFont="1" applyFill="1" applyBorder="1" applyAlignment="1">
      <alignment horizontal="right"/>
    </xf>
    <xf numFmtId="180" fontId="9" fillId="0" borderId="51" xfId="1" applyNumberFormat="1" applyFont="1" applyFill="1" applyBorder="1" applyAlignment="1">
      <alignment horizontal="right" shrinkToFit="1"/>
    </xf>
    <xf numFmtId="180" fontId="9" fillId="0" borderId="2" xfId="1" applyNumberFormat="1" applyFont="1" applyFill="1" applyBorder="1" applyAlignment="1">
      <alignment horizontal="right" shrinkToFit="1"/>
    </xf>
    <xf numFmtId="180" fontId="9" fillId="0" borderId="9" xfId="1" applyNumberFormat="1" applyFont="1" applyFill="1" applyBorder="1" applyAlignment="1">
      <alignment horizontal="right" shrinkToFit="1"/>
    </xf>
    <xf numFmtId="180" fontId="9" fillId="0" borderId="51" xfId="1" applyNumberFormat="1" applyFont="1" applyFill="1" applyBorder="1" applyAlignment="1">
      <alignment horizontal="right"/>
    </xf>
    <xf numFmtId="180" fontId="9" fillId="0" borderId="2" xfId="1" applyNumberFormat="1" applyFont="1" applyFill="1" applyBorder="1" applyAlignment="1">
      <alignment horizontal="right"/>
    </xf>
    <xf numFmtId="180" fontId="9" fillId="0" borderId="9" xfId="1" applyNumberFormat="1" applyFont="1" applyFill="1" applyBorder="1" applyAlignment="1">
      <alignment horizontal="right"/>
    </xf>
    <xf numFmtId="180" fontId="9" fillId="0" borderId="2" xfId="1" applyNumberFormat="1" applyFont="1" applyFill="1" applyBorder="1" applyAlignment="1">
      <alignment horizontal="center"/>
    </xf>
    <xf numFmtId="40" fontId="9" fillId="0" borderId="51" xfId="2" applyNumberFormat="1" applyFont="1" applyFill="1" applyBorder="1" applyAlignment="1">
      <alignment horizontal="right"/>
    </xf>
    <xf numFmtId="40" fontId="9" fillId="0" borderId="2" xfId="2" applyNumberFormat="1" applyFont="1" applyFill="1" applyBorder="1" applyAlignment="1">
      <alignment horizontal="right"/>
    </xf>
    <xf numFmtId="40" fontId="9" fillId="0" borderId="9" xfId="2" applyNumberFormat="1" applyFont="1" applyFill="1" applyBorder="1" applyAlignment="1">
      <alignment horizontal="right"/>
    </xf>
    <xf numFmtId="180" fontId="9" fillId="0" borderId="41" xfId="1" applyNumberFormat="1" applyFont="1" applyFill="1" applyBorder="1" applyAlignment="1">
      <alignment horizontal="right"/>
    </xf>
    <xf numFmtId="180" fontId="9" fillId="0" borderId="4" xfId="1" applyNumberFormat="1" applyFont="1" applyFill="1" applyBorder="1" applyAlignment="1">
      <alignment horizontal="right"/>
    </xf>
    <xf numFmtId="180" fontId="9" fillId="0" borderId="3" xfId="1" applyNumberFormat="1" applyFont="1" applyFill="1" applyBorder="1" applyAlignment="1">
      <alignment horizontal="right"/>
    </xf>
    <xf numFmtId="40" fontId="9" fillId="0" borderId="41" xfId="2" applyNumberFormat="1" applyFont="1" applyFill="1" applyBorder="1" applyAlignment="1">
      <alignment horizontal="right"/>
    </xf>
    <xf numFmtId="40" fontId="9" fillId="0" borderId="4" xfId="2" applyNumberFormat="1" applyFont="1" applyFill="1" applyBorder="1" applyAlignment="1">
      <alignment horizontal="right"/>
    </xf>
    <xf numFmtId="40" fontId="9" fillId="0" borderId="3" xfId="2" applyNumberFormat="1" applyFont="1" applyFill="1" applyBorder="1" applyAlignment="1">
      <alignment horizontal="right"/>
    </xf>
    <xf numFmtId="1" fontId="9" fillId="0" borderId="22" xfId="3" applyNumberFormat="1" applyFont="1" applyFill="1" applyBorder="1" applyAlignment="1">
      <alignment horizontal="right"/>
    </xf>
    <xf numFmtId="1" fontId="9" fillId="0" borderId="47" xfId="3" applyNumberFormat="1" applyFont="1" applyFill="1" applyBorder="1" applyAlignment="1">
      <alignment horizontal="right"/>
    </xf>
    <xf numFmtId="0" fontId="9" fillId="0" borderId="4" xfId="3" applyFont="1" applyFill="1" applyBorder="1" applyAlignment="1">
      <alignment horizontal="right"/>
    </xf>
    <xf numFmtId="0" fontId="9" fillId="0" borderId="3" xfId="3" applyFont="1" applyFill="1" applyBorder="1" applyAlignment="1">
      <alignment horizontal="right"/>
    </xf>
    <xf numFmtId="0" fontId="9" fillId="0" borderId="5" xfId="3" applyFont="1" applyFill="1" applyBorder="1" applyAlignment="1">
      <alignment horizontal="right"/>
    </xf>
    <xf numFmtId="1" fontId="9" fillId="0" borderId="1" xfId="3" applyNumberFormat="1" applyFont="1" applyFill="1" applyBorder="1" applyAlignment="1">
      <alignment horizontal="right"/>
    </xf>
    <xf numFmtId="1" fontId="9" fillId="0" borderId="7" xfId="3" applyNumberFormat="1" applyFont="1" applyFill="1" applyBorder="1" applyAlignment="1">
      <alignment horizontal="right"/>
    </xf>
    <xf numFmtId="180" fontId="9" fillId="0" borderId="53" xfId="1" applyNumberFormat="1" applyFont="1" applyFill="1" applyBorder="1" applyAlignment="1">
      <alignment horizontal="right" shrinkToFit="1"/>
    </xf>
    <xf numFmtId="180" fontId="9" fillId="0" borderId="1" xfId="1" applyNumberFormat="1" applyFont="1" applyFill="1" applyBorder="1" applyAlignment="1">
      <alignment horizontal="right" shrinkToFit="1"/>
    </xf>
    <xf numFmtId="180" fontId="9" fillId="0" borderId="7" xfId="1" applyNumberFormat="1" applyFont="1" applyFill="1" applyBorder="1" applyAlignment="1">
      <alignment horizontal="right" shrinkToFit="1"/>
    </xf>
    <xf numFmtId="180" fontId="9" fillId="0" borderId="53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right"/>
    </xf>
    <xf numFmtId="180" fontId="9" fillId="0" borderId="7" xfId="1" applyNumberFormat="1" applyFont="1" applyFill="1" applyBorder="1" applyAlignment="1">
      <alignment horizontal="right"/>
    </xf>
    <xf numFmtId="180" fontId="9" fillId="0" borderId="1" xfId="1" applyNumberFormat="1" applyFont="1" applyFill="1" applyBorder="1" applyAlignment="1">
      <alignment horizontal="center"/>
    </xf>
    <xf numFmtId="40" fontId="9" fillId="0" borderId="53" xfId="2" applyNumberFormat="1" applyFont="1" applyFill="1" applyBorder="1" applyAlignment="1">
      <alignment horizontal="right"/>
    </xf>
    <xf numFmtId="40" fontId="9" fillId="0" borderId="1" xfId="2" applyNumberFormat="1" applyFont="1" applyFill="1" applyBorder="1" applyAlignment="1">
      <alignment horizontal="right"/>
    </xf>
    <xf numFmtId="40" fontId="9" fillId="0" borderId="7" xfId="2" applyNumberFormat="1" applyFont="1" applyFill="1" applyBorder="1" applyAlignment="1">
      <alignment horizontal="right"/>
    </xf>
    <xf numFmtId="1" fontId="9" fillId="0" borderId="8" xfId="3" applyNumberFormat="1" applyFont="1" applyFill="1" applyBorder="1" applyAlignment="1">
      <alignment horizontal="right"/>
    </xf>
    <xf numFmtId="180" fontId="9" fillId="0" borderId="46" xfId="1" applyNumberFormat="1" applyFont="1" applyFill="1" applyBorder="1" applyAlignment="1">
      <alignment horizontal="right" shrinkToFit="1"/>
    </xf>
    <xf numFmtId="180" fontId="9" fillId="0" borderId="22" xfId="1" applyNumberFormat="1" applyFont="1" applyFill="1" applyBorder="1" applyAlignment="1">
      <alignment horizontal="right" shrinkToFit="1"/>
    </xf>
    <xf numFmtId="180" fontId="9" fillId="0" borderId="47" xfId="1" applyNumberFormat="1" applyFont="1" applyFill="1" applyBorder="1" applyAlignment="1">
      <alignment horizontal="right" shrinkToFit="1"/>
    </xf>
    <xf numFmtId="180" fontId="9" fillId="0" borderId="46" xfId="1" applyNumberFormat="1" applyFont="1" applyFill="1" applyBorder="1" applyAlignment="1">
      <alignment horizontal="right"/>
    </xf>
    <xf numFmtId="180" fontId="9" fillId="0" borderId="22" xfId="1" applyNumberFormat="1" applyFont="1" applyFill="1" applyBorder="1" applyAlignment="1">
      <alignment horizontal="right"/>
    </xf>
    <xf numFmtId="180" fontId="9" fillId="0" borderId="47" xfId="1" applyNumberFormat="1" applyFont="1" applyFill="1" applyBorder="1" applyAlignment="1">
      <alignment horizontal="right"/>
    </xf>
    <xf numFmtId="180" fontId="9" fillId="0" borderId="22" xfId="1" applyNumberFormat="1" applyFont="1" applyFill="1" applyBorder="1" applyAlignment="1">
      <alignment horizontal="center"/>
    </xf>
    <xf numFmtId="40" fontId="9" fillId="0" borderId="46" xfId="2" applyNumberFormat="1" applyFont="1" applyFill="1" applyBorder="1" applyAlignment="1">
      <alignment horizontal="right"/>
    </xf>
    <xf numFmtId="40" fontId="9" fillId="0" borderId="22" xfId="2" applyNumberFormat="1" applyFont="1" applyFill="1" applyBorder="1" applyAlignment="1">
      <alignment horizontal="right"/>
    </xf>
    <xf numFmtId="40" fontId="9" fillId="0" borderId="47" xfId="2" applyNumberFormat="1" applyFont="1" applyFill="1" applyBorder="1" applyAlignment="1">
      <alignment horizontal="right"/>
    </xf>
    <xf numFmtId="1" fontId="9" fillId="0" borderId="21" xfId="3" applyNumberFormat="1" applyFont="1" applyFill="1" applyBorder="1" applyAlignment="1">
      <alignment horizontal="right"/>
    </xf>
    <xf numFmtId="38" fontId="2" fillId="0" borderId="0" xfId="2" applyFont="1" applyFill="1" applyAlignment="1">
      <alignment vertical="center"/>
    </xf>
    <xf numFmtId="38" fontId="2" fillId="0" borderId="0" xfId="2" applyFont="1" applyAlignment="1">
      <alignment vertical="center"/>
    </xf>
    <xf numFmtId="38" fontId="5" fillId="0" borderId="0" xfId="2" applyFont="1" applyFill="1" applyAlignment="1">
      <alignment vertical="center"/>
    </xf>
    <xf numFmtId="38" fontId="9" fillId="0" borderId="48" xfId="6" applyFont="1" applyFill="1" applyBorder="1" applyAlignment="1">
      <alignment horizontal="right"/>
    </xf>
    <xf numFmtId="38" fontId="9" fillId="0" borderId="49" xfId="6" applyFont="1" applyFill="1" applyBorder="1" applyAlignment="1">
      <alignment horizontal="right"/>
    </xf>
    <xf numFmtId="38" fontId="9" fillId="0" borderId="50" xfId="6" applyFont="1" applyFill="1" applyBorder="1" applyAlignment="1">
      <alignment horizontal="right"/>
    </xf>
    <xf numFmtId="38" fontId="9" fillId="0" borderId="51" xfId="6" applyFont="1" applyFill="1" applyBorder="1" applyAlignment="1">
      <alignment horizontal="right"/>
    </xf>
    <xf numFmtId="38" fontId="9" fillId="0" borderId="2" xfId="6" applyFont="1" applyFill="1" applyBorder="1" applyAlignment="1">
      <alignment horizontal="right"/>
    </xf>
    <xf numFmtId="38" fontId="9" fillId="0" borderId="9" xfId="6" applyFont="1" applyFill="1" applyBorder="1" applyAlignment="1">
      <alignment horizontal="right"/>
    </xf>
    <xf numFmtId="38" fontId="9" fillId="0" borderId="53" xfId="6" applyFont="1" applyFill="1" applyBorder="1" applyAlignment="1">
      <alignment horizontal="right"/>
    </xf>
    <xf numFmtId="38" fontId="9" fillId="0" borderId="1" xfId="6" applyFont="1" applyFill="1" applyBorder="1" applyAlignment="1">
      <alignment horizontal="right"/>
    </xf>
    <xf numFmtId="38" fontId="9" fillId="0" borderId="7" xfId="6" applyFont="1" applyFill="1" applyBorder="1" applyAlignment="1">
      <alignment horizontal="right"/>
    </xf>
    <xf numFmtId="38" fontId="9" fillId="0" borderId="46" xfId="6" applyFont="1" applyFill="1" applyBorder="1" applyAlignment="1">
      <alignment horizontal="right"/>
    </xf>
    <xf numFmtId="38" fontId="9" fillId="0" borderId="22" xfId="6" applyFont="1" applyFill="1" applyBorder="1" applyAlignment="1">
      <alignment horizontal="right"/>
    </xf>
    <xf numFmtId="38" fontId="9" fillId="0" borderId="47" xfId="6" applyFont="1" applyFill="1" applyBorder="1" applyAlignment="1">
      <alignment horizontal="right"/>
    </xf>
    <xf numFmtId="38" fontId="9" fillId="0" borderId="41" xfId="6" applyFont="1" applyFill="1" applyBorder="1" applyAlignment="1">
      <alignment horizontal="right"/>
    </xf>
    <xf numFmtId="38" fontId="9" fillId="0" borderId="4" xfId="6" applyFont="1" applyFill="1" applyBorder="1" applyAlignment="1">
      <alignment horizontal="right"/>
    </xf>
    <xf numFmtId="38" fontId="9" fillId="0" borderId="3" xfId="6" applyFont="1" applyFill="1" applyBorder="1" applyAlignment="1">
      <alignment horizontal="right"/>
    </xf>
    <xf numFmtId="0" fontId="10" fillId="0" borderId="0" xfId="0" applyFont="1" applyFill="1">
      <alignment vertical="center"/>
    </xf>
    <xf numFmtId="0" fontId="2" fillId="0" borderId="44" xfId="0" applyFont="1" applyBorder="1" applyAlignment="1">
      <alignment horizontal="right" vertical="center"/>
    </xf>
    <xf numFmtId="1" fontId="2" fillId="0" borderId="44" xfId="0" applyNumberFormat="1" applyFont="1" applyBorder="1" applyAlignment="1">
      <alignment horizontal="center" vertical="center"/>
    </xf>
    <xf numFmtId="9" fontId="2" fillId="0" borderId="44" xfId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9" fontId="11" fillId="0" borderId="28" xfId="1" applyFont="1" applyFill="1" applyBorder="1" applyAlignment="1">
      <alignment horizontal="center" vertical="center"/>
    </xf>
    <xf numFmtId="9" fontId="11" fillId="0" borderId="29" xfId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2" fontId="11" fillId="0" borderId="28" xfId="0" applyNumberFormat="1" applyFont="1" applyFill="1" applyBorder="1" applyAlignment="1">
      <alignment horizontal="center" vertical="center"/>
    </xf>
    <xf numFmtId="2" fontId="11" fillId="0" borderId="29" xfId="0" applyNumberFormat="1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177" fontId="11" fillId="0" borderId="27" xfId="0" applyNumberFormat="1" applyFont="1" applyFill="1" applyBorder="1" applyAlignment="1">
      <alignment horizontal="center" vertical="center"/>
    </xf>
    <xf numFmtId="177" fontId="11" fillId="0" borderId="28" xfId="0" applyNumberFormat="1" applyFont="1" applyFill="1" applyBorder="1" applyAlignment="1">
      <alignment horizontal="center" vertical="center"/>
    </xf>
    <xf numFmtId="177" fontId="11" fillId="0" borderId="29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179" fontId="12" fillId="0" borderId="10" xfId="0" applyNumberFormat="1" applyFont="1" applyFill="1" applyBorder="1" applyAlignment="1">
      <alignment horizontal="right"/>
    </xf>
    <xf numFmtId="179" fontId="12" fillId="0" borderId="2" xfId="0" applyNumberFormat="1" applyFont="1" applyFill="1" applyBorder="1" applyAlignment="1">
      <alignment horizontal="right"/>
    </xf>
    <xf numFmtId="178" fontId="11" fillId="0" borderId="9" xfId="0" applyNumberFormat="1" applyFont="1" applyBorder="1" applyAlignment="1">
      <alignment horizontal="right"/>
    </xf>
    <xf numFmtId="180" fontId="11" fillId="0" borderId="10" xfId="1" applyNumberFormat="1" applyFont="1" applyBorder="1" applyAlignment="1" applyProtection="1">
      <alignment horizontal="right"/>
      <protection locked="0" hidden="1"/>
    </xf>
    <xf numFmtId="180" fontId="11" fillId="0" borderId="2" xfId="1" applyNumberFormat="1" applyFont="1" applyBorder="1" applyAlignment="1" applyProtection="1">
      <alignment horizontal="right"/>
      <protection locked="0" hidden="1"/>
    </xf>
    <xf numFmtId="180" fontId="11" fillId="0" borderId="9" xfId="1" applyNumberFormat="1" applyFont="1" applyBorder="1" applyAlignment="1" applyProtection="1">
      <alignment horizontal="right"/>
      <protection locked="0"/>
    </xf>
    <xf numFmtId="180" fontId="12" fillId="0" borderId="10" xfId="1" applyNumberFormat="1" applyFont="1" applyFill="1" applyBorder="1" applyAlignment="1">
      <alignment horizontal="right"/>
    </xf>
    <xf numFmtId="180" fontId="12" fillId="0" borderId="2" xfId="1" applyNumberFormat="1" applyFont="1" applyFill="1" applyBorder="1" applyAlignment="1">
      <alignment horizontal="right"/>
    </xf>
    <xf numFmtId="180" fontId="12" fillId="0" borderId="9" xfId="1" applyNumberFormat="1" applyFont="1" applyFill="1" applyBorder="1" applyAlignment="1">
      <alignment horizontal="right"/>
    </xf>
    <xf numFmtId="178" fontId="12" fillId="0" borderId="10" xfId="0" applyNumberFormat="1" applyFont="1" applyFill="1" applyBorder="1" applyAlignment="1">
      <alignment horizontal="right"/>
    </xf>
    <xf numFmtId="178" fontId="12" fillId="0" borderId="2" xfId="0" applyNumberFormat="1" applyFont="1" applyFill="1" applyBorder="1" applyAlignment="1">
      <alignment horizontal="right"/>
    </xf>
    <xf numFmtId="181" fontId="12" fillId="0" borderId="10" xfId="0" applyNumberFormat="1" applyFont="1" applyFill="1" applyBorder="1" applyAlignment="1">
      <alignment horizontal="right"/>
    </xf>
    <xf numFmtId="181" fontId="12" fillId="0" borderId="2" xfId="0" applyNumberFormat="1" applyFont="1" applyFill="1" applyBorder="1" applyAlignment="1">
      <alignment horizontal="right"/>
    </xf>
    <xf numFmtId="181" fontId="12" fillId="0" borderId="9" xfId="0" applyNumberFormat="1" applyFont="1" applyFill="1" applyBorder="1" applyAlignment="1">
      <alignment horizontal="right"/>
    </xf>
    <xf numFmtId="180" fontId="11" fillId="0" borderId="10" xfId="1" applyNumberFormat="1" applyFont="1" applyFill="1" applyBorder="1" applyAlignment="1" applyProtection="1">
      <alignment horizontal="right"/>
      <protection locked="0" hidden="1"/>
    </xf>
    <xf numFmtId="180" fontId="11" fillId="0" borderId="2" xfId="1" applyNumberFormat="1" applyFont="1" applyFill="1" applyBorder="1" applyAlignment="1" applyProtection="1">
      <alignment horizontal="right"/>
      <protection locked="0" hidden="1"/>
    </xf>
    <xf numFmtId="180" fontId="11" fillId="0" borderId="9" xfId="1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 applyProtection="1">
      <alignment horizontal="right"/>
      <protection locked="0" hidden="1"/>
    </xf>
    <xf numFmtId="2" fontId="11" fillId="0" borderId="2" xfId="0" applyNumberFormat="1" applyFont="1" applyFill="1" applyBorder="1" applyAlignment="1" applyProtection="1">
      <alignment horizontal="right"/>
      <protection locked="0" hidden="1"/>
    </xf>
    <xf numFmtId="2" fontId="11" fillId="0" borderId="9" xfId="0" applyNumberFormat="1" applyFont="1" applyFill="1" applyBorder="1" applyAlignment="1" applyProtection="1">
      <alignment horizontal="right"/>
      <protection locked="0" hidden="1"/>
    </xf>
    <xf numFmtId="2" fontId="11" fillId="0" borderId="10" xfId="0" applyNumberFormat="1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2" fontId="11" fillId="0" borderId="26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left" vertical="center"/>
    </xf>
    <xf numFmtId="180" fontId="11" fillId="0" borderId="8" xfId="1" applyNumberFormat="1" applyFont="1" applyBorder="1" applyAlignment="1" applyProtection="1">
      <alignment horizontal="right"/>
      <protection locked="0" hidden="1"/>
    </xf>
    <xf numFmtId="180" fontId="11" fillId="0" borderId="1" xfId="1" applyNumberFormat="1" applyFont="1" applyBorder="1" applyAlignment="1" applyProtection="1">
      <alignment horizontal="right"/>
      <protection locked="0" hidden="1"/>
    </xf>
    <xf numFmtId="180" fontId="11" fillId="0" borderId="7" xfId="1" applyNumberFormat="1" applyFont="1" applyBorder="1" applyAlignment="1" applyProtection="1">
      <alignment horizontal="right"/>
      <protection locked="0"/>
    </xf>
    <xf numFmtId="180" fontId="11" fillId="0" borderId="8" xfId="1" applyNumberFormat="1" applyFont="1" applyFill="1" applyBorder="1" applyAlignment="1" applyProtection="1">
      <alignment horizontal="right"/>
      <protection locked="0" hidden="1"/>
    </xf>
    <xf numFmtId="180" fontId="11" fillId="0" borderId="1" xfId="1" applyNumberFormat="1" applyFont="1" applyFill="1" applyBorder="1" applyAlignment="1" applyProtection="1">
      <alignment horizontal="right"/>
      <protection locked="0" hidden="1"/>
    </xf>
    <xf numFmtId="180" fontId="11" fillId="0" borderId="7" xfId="1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 applyProtection="1">
      <alignment horizontal="right"/>
      <protection locked="0" hidden="1"/>
    </xf>
    <xf numFmtId="2" fontId="11" fillId="0" borderId="1" xfId="0" applyNumberFormat="1" applyFont="1" applyFill="1" applyBorder="1" applyAlignment="1" applyProtection="1">
      <alignment horizontal="right"/>
      <protection locked="0" hidden="1"/>
    </xf>
    <xf numFmtId="2" fontId="11" fillId="0" borderId="7" xfId="0" applyNumberFormat="1" applyFont="1" applyFill="1" applyBorder="1" applyAlignment="1" applyProtection="1">
      <alignment horizontal="right"/>
      <protection locked="0" hidden="1"/>
    </xf>
    <xf numFmtId="2" fontId="11" fillId="0" borderId="8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2" fontId="11" fillId="0" borderId="24" xfId="0" applyNumberFormat="1" applyFont="1" applyFill="1" applyBorder="1" applyAlignment="1">
      <alignment horizontal="right"/>
    </xf>
    <xf numFmtId="2" fontId="11" fillId="0" borderId="21" xfId="0" applyNumberFormat="1" applyFont="1" applyFill="1" applyBorder="1" applyAlignment="1">
      <alignment horizontal="right"/>
    </xf>
    <xf numFmtId="2" fontId="11" fillId="0" borderId="22" xfId="0" applyNumberFormat="1" applyFont="1" applyFill="1" applyBorder="1" applyAlignment="1">
      <alignment horizontal="right"/>
    </xf>
    <xf numFmtId="2" fontId="11" fillId="0" borderId="20" xfId="0" applyNumberFormat="1" applyFont="1" applyFill="1" applyBorder="1" applyAlignment="1">
      <alignment horizontal="right"/>
    </xf>
    <xf numFmtId="38" fontId="11" fillId="0" borderId="6" xfId="2" applyFont="1" applyBorder="1" applyAlignment="1">
      <alignment horizontal="left" vertical="center"/>
    </xf>
    <xf numFmtId="179" fontId="11" fillId="0" borderId="5" xfId="2" applyNumberFormat="1" applyFont="1" applyBorder="1" applyAlignment="1">
      <alignment horizontal="right"/>
    </xf>
    <xf numFmtId="179" fontId="11" fillId="0" borderId="4" xfId="2" applyNumberFormat="1" applyFont="1" applyBorder="1" applyAlignment="1">
      <alignment horizontal="right"/>
    </xf>
    <xf numFmtId="178" fontId="11" fillId="0" borderId="3" xfId="0" applyNumberFormat="1" applyFont="1" applyBorder="1" applyAlignment="1">
      <alignment horizontal="right"/>
    </xf>
    <xf numFmtId="178" fontId="11" fillId="0" borderId="3" xfId="0" applyNumberFormat="1" applyFont="1" applyBorder="1" applyAlignment="1" applyProtection="1">
      <alignment horizontal="right"/>
      <protection locked="0"/>
    </xf>
    <xf numFmtId="180" fontId="11" fillId="0" borderId="5" xfId="1" applyNumberFormat="1" applyFont="1" applyBorder="1" applyAlignment="1" applyProtection="1">
      <alignment horizontal="right"/>
      <protection locked="0" hidden="1"/>
    </xf>
    <xf numFmtId="180" fontId="11" fillId="0" borderId="4" xfId="1" applyNumberFormat="1" applyFont="1" applyBorder="1" applyAlignment="1" applyProtection="1">
      <alignment horizontal="right"/>
      <protection locked="0" hidden="1"/>
    </xf>
    <xf numFmtId="180" fontId="11" fillId="0" borderId="3" xfId="1" applyNumberFormat="1" applyFont="1" applyBorder="1" applyAlignment="1" applyProtection="1">
      <alignment horizontal="right"/>
      <protection locked="0"/>
    </xf>
    <xf numFmtId="178" fontId="11" fillId="0" borderId="3" xfId="0" applyNumberFormat="1" applyFont="1" applyFill="1" applyBorder="1" applyAlignment="1" applyProtection="1">
      <alignment horizontal="right"/>
      <protection locked="0"/>
    </xf>
    <xf numFmtId="180" fontId="12" fillId="0" borderId="5" xfId="1" applyNumberFormat="1" applyFont="1" applyFill="1" applyBorder="1" applyAlignment="1">
      <alignment horizontal="right"/>
    </xf>
    <xf numFmtId="180" fontId="12" fillId="0" borderId="4" xfId="1" applyNumberFormat="1" applyFont="1" applyFill="1" applyBorder="1" applyAlignment="1">
      <alignment horizontal="right"/>
    </xf>
    <xf numFmtId="180" fontId="12" fillId="0" borderId="3" xfId="1" applyNumberFormat="1" applyFont="1" applyFill="1" applyBorder="1" applyAlignment="1">
      <alignment horizontal="right"/>
    </xf>
    <xf numFmtId="181" fontId="12" fillId="0" borderId="5" xfId="0" applyNumberFormat="1" applyFont="1" applyFill="1" applyBorder="1" applyAlignment="1">
      <alignment horizontal="right"/>
    </xf>
    <xf numFmtId="181" fontId="12" fillId="0" borderId="4" xfId="0" applyNumberFormat="1" applyFont="1" applyFill="1" applyBorder="1" applyAlignment="1">
      <alignment horizontal="right"/>
    </xf>
    <xf numFmtId="181" fontId="12" fillId="0" borderId="3" xfId="0" applyNumberFormat="1" applyFont="1" applyFill="1" applyBorder="1" applyAlignment="1">
      <alignment horizontal="right"/>
    </xf>
    <xf numFmtId="180" fontId="11" fillId="0" borderId="5" xfId="1" applyNumberFormat="1" applyFont="1" applyFill="1" applyBorder="1" applyAlignment="1" applyProtection="1">
      <alignment horizontal="right"/>
      <protection locked="0" hidden="1"/>
    </xf>
    <xf numFmtId="180" fontId="11" fillId="0" borderId="4" xfId="1" applyNumberFormat="1" applyFont="1" applyFill="1" applyBorder="1" applyAlignment="1" applyProtection="1">
      <alignment horizontal="right"/>
      <protection locked="0" hidden="1"/>
    </xf>
    <xf numFmtId="180" fontId="11" fillId="0" borderId="3" xfId="1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 applyProtection="1">
      <alignment horizontal="right"/>
      <protection locked="0" hidden="1"/>
    </xf>
    <xf numFmtId="2" fontId="11" fillId="0" borderId="4" xfId="0" applyNumberFormat="1" applyFont="1" applyFill="1" applyBorder="1" applyAlignment="1" applyProtection="1">
      <alignment horizontal="right"/>
      <protection locked="0" hidden="1"/>
    </xf>
    <xf numFmtId="2" fontId="11" fillId="0" borderId="3" xfId="0" applyNumberFormat="1" applyFont="1" applyFill="1" applyBorder="1" applyAlignment="1" applyProtection="1">
      <alignment horizontal="right"/>
      <protection locked="0" hidden="1"/>
    </xf>
    <xf numFmtId="2" fontId="11" fillId="0" borderId="5" xfId="0" applyNumberFormat="1" applyFont="1" applyFill="1" applyBorder="1" applyAlignment="1">
      <alignment horizontal="right"/>
    </xf>
    <xf numFmtId="2" fontId="11" fillId="0" borderId="23" xfId="0" applyNumberFormat="1" applyFont="1" applyFill="1" applyBorder="1" applyAlignment="1">
      <alignment horizontal="right"/>
    </xf>
    <xf numFmtId="2" fontId="11" fillId="0" borderId="19" xfId="0" applyNumberFormat="1" applyFont="1" applyFill="1" applyBorder="1" applyAlignment="1">
      <alignment horizontal="right"/>
    </xf>
    <xf numFmtId="0" fontId="14" fillId="0" borderId="15" xfId="5" applyFont="1" applyFill="1" applyBorder="1" applyAlignment="1">
      <alignment vertical="center"/>
    </xf>
    <xf numFmtId="0" fontId="14" fillId="0" borderId="25" xfId="5" applyFont="1" applyFill="1" applyBorder="1" applyAlignment="1">
      <alignment vertical="center"/>
    </xf>
    <xf numFmtId="0" fontId="14" fillId="0" borderId="11" xfId="5" applyFont="1" applyFill="1" applyBorder="1" applyAlignment="1">
      <alignment vertical="center"/>
    </xf>
    <xf numFmtId="0" fontId="14" fillId="0" borderId="45" xfId="5" applyFont="1" applyFill="1" applyBorder="1" applyAlignment="1">
      <alignment vertical="center"/>
    </xf>
    <xf numFmtId="0" fontId="9" fillId="0" borderId="6" xfId="3" applyFont="1" applyFill="1" applyBorder="1" applyAlignment="1">
      <alignment horizontal="right" vertical="center"/>
    </xf>
    <xf numFmtId="1" fontId="11" fillId="0" borderId="42" xfId="0" applyNumberFormat="1" applyFont="1" applyBorder="1" applyAlignment="1">
      <alignment horizontal="center" vertical="center"/>
    </xf>
    <xf numFmtId="9" fontId="11" fillId="0" borderId="42" xfId="1" applyFont="1" applyFill="1" applyBorder="1" applyAlignment="1">
      <alignment horizontal="center" vertical="center"/>
    </xf>
    <xf numFmtId="1" fontId="11" fillId="0" borderId="42" xfId="0" applyNumberFormat="1" applyFont="1" applyFill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177" fontId="11" fillId="0" borderId="42" xfId="0" applyNumberFormat="1" applyFont="1" applyFill="1" applyBorder="1" applyAlignment="1">
      <alignment horizontal="center" vertical="center"/>
    </xf>
    <xf numFmtId="180" fontId="11" fillId="0" borderId="51" xfId="1" applyNumberFormat="1" applyFont="1" applyBorder="1" applyAlignment="1" applyProtection="1">
      <alignment horizontal="right"/>
      <protection locked="0" hidden="1"/>
    </xf>
    <xf numFmtId="180" fontId="12" fillId="0" borderId="51" xfId="1" applyNumberFormat="1" applyFont="1" applyFill="1" applyBorder="1" applyAlignment="1">
      <alignment horizontal="right"/>
    </xf>
    <xf numFmtId="181" fontId="12" fillId="0" borderId="51" xfId="0" applyNumberFormat="1" applyFont="1" applyFill="1" applyBorder="1" applyAlignment="1">
      <alignment horizontal="right"/>
    </xf>
    <xf numFmtId="180" fontId="11" fillId="0" borderId="51" xfId="1" applyNumberFormat="1" applyFont="1" applyFill="1" applyBorder="1" applyAlignment="1" applyProtection="1">
      <alignment horizontal="right"/>
      <protection locked="0" hidden="1"/>
    </xf>
    <xf numFmtId="2" fontId="11" fillId="0" borderId="51" xfId="0" applyNumberFormat="1" applyFont="1" applyFill="1" applyBorder="1" applyAlignment="1" applyProtection="1">
      <alignment horizontal="right"/>
      <protection locked="0" hidden="1"/>
    </xf>
    <xf numFmtId="180" fontId="11" fillId="0" borderId="53" xfId="1" applyNumberFormat="1" applyFont="1" applyBorder="1" applyAlignment="1" applyProtection="1">
      <alignment horizontal="right"/>
      <protection locked="0" hidden="1"/>
    </xf>
    <xf numFmtId="180" fontId="11" fillId="0" borderId="53" xfId="1" applyNumberFormat="1" applyFont="1" applyFill="1" applyBorder="1" applyAlignment="1" applyProtection="1">
      <alignment horizontal="right"/>
      <protection locked="0" hidden="1"/>
    </xf>
    <xf numFmtId="2" fontId="11" fillId="0" borderId="53" xfId="0" applyNumberFormat="1" applyFont="1" applyFill="1" applyBorder="1" applyAlignment="1" applyProtection="1">
      <alignment horizontal="right"/>
      <protection locked="0" hidden="1"/>
    </xf>
    <xf numFmtId="180" fontId="11" fillId="0" borderId="41" xfId="1" applyNumberFormat="1" applyFont="1" applyBorder="1" applyAlignment="1" applyProtection="1">
      <alignment horizontal="right"/>
      <protection locked="0" hidden="1"/>
    </xf>
    <xf numFmtId="180" fontId="12" fillId="0" borderId="41" xfId="1" applyNumberFormat="1" applyFont="1" applyFill="1" applyBorder="1" applyAlignment="1">
      <alignment horizontal="right"/>
    </xf>
    <xf numFmtId="181" fontId="12" fillId="0" borderId="41" xfId="0" applyNumberFormat="1" applyFont="1" applyFill="1" applyBorder="1" applyAlignment="1">
      <alignment horizontal="right"/>
    </xf>
    <xf numFmtId="180" fontId="11" fillId="0" borderId="41" xfId="1" applyNumberFormat="1" applyFont="1" applyFill="1" applyBorder="1" applyAlignment="1" applyProtection="1">
      <alignment horizontal="right"/>
      <protection locked="0" hidden="1"/>
    </xf>
    <xf numFmtId="2" fontId="11" fillId="0" borderId="41" xfId="0" applyNumberFormat="1" applyFont="1" applyFill="1" applyBorder="1" applyAlignment="1" applyProtection="1">
      <alignment horizontal="right"/>
      <protection locked="0" hidden="1"/>
    </xf>
    <xf numFmtId="2" fontId="11" fillId="0" borderId="58" xfId="0" applyNumberFormat="1" applyFont="1" applyFill="1" applyBorder="1" applyAlignment="1" applyProtection="1">
      <alignment horizontal="right"/>
      <protection locked="0" hidden="1"/>
    </xf>
    <xf numFmtId="38" fontId="11" fillId="0" borderId="6" xfId="2" applyFont="1" applyBorder="1" applyAlignment="1">
      <alignment horizontal="right" vertical="center"/>
    </xf>
    <xf numFmtId="0" fontId="12" fillId="0" borderId="54" xfId="0" applyFont="1" applyFill="1" applyBorder="1" applyAlignment="1">
      <alignment horizontal="left" vertical="center"/>
    </xf>
    <xf numFmtId="180" fontId="11" fillId="0" borderId="55" xfId="1" applyNumberFormat="1" applyFont="1" applyBorder="1" applyAlignment="1" applyProtection="1">
      <alignment horizontal="right"/>
      <protection locked="0" hidden="1"/>
    </xf>
    <xf numFmtId="180" fontId="11" fillId="0" borderId="56" xfId="1" applyNumberFormat="1" applyFont="1" applyBorder="1" applyAlignment="1" applyProtection="1">
      <alignment horizontal="right"/>
      <protection locked="0" hidden="1"/>
    </xf>
    <xf numFmtId="180" fontId="11" fillId="0" borderId="57" xfId="1" applyNumberFormat="1" applyFont="1" applyBorder="1" applyAlignment="1" applyProtection="1">
      <alignment horizontal="right"/>
      <protection locked="0"/>
    </xf>
    <xf numFmtId="180" fontId="12" fillId="0" borderId="59" xfId="1" applyNumberFormat="1" applyFont="1" applyFill="1" applyBorder="1" applyAlignment="1">
      <alignment horizontal="right"/>
    </xf>
    <xf numFmtId="180" fontId="12" fillId="0" borderId="60" xfId="1" applyNumberFormat="1" applyFont="1" applyFill="1" applyBorder="1" applyAlignment="1">
      <alignment horizontal="right"/>
    </xf>
    <xf numFmtId="180" fontId="12" fillId="0" borderId="61" xfId="1" applyNumberFormat="1" applyFont="1" applyFill="1" applyBorder="1" applyAlignment="1">
      <alignment horizontal="right"/>
    </xf>
    <xf numFmtId="181" fontId="12" fillId="0" borderId="59" xfId="0" applyNumberFormat="1" applyFont="1" applyFill="1" applyBorder="1" applyAlignment="1">
      <alignment horizontal="right"/>
    </xf>
    <xf numFmtId="181" fontId="12" fillId="0" borderId="60" xfId="0" applyNumberFormat="1" applyFont="1" applyFill="1" applyBorder="1" applyAlignment="1">
      <alignment horizontal="right"/>
    </xf>
    <xf numFmtId="181" fontId="12" fillId="0" borderId="61" xfId="0" applyNumberFormat="1" applyFont="1" applyFill="1" applyBorder="1" applyAlignment="1">
      <alignment horizontal="right"/>
    </xf>
    <xf numFmtId="180" fontId="11" fillId="0" borderId="55" xfId="1" applyNumberFormat="1" applyFont="1" applyFill="1" applyBorder="1" applyAlignment="1" applyProtection="1">
      <alignment horizontal="right"/>
      <protection locked="0" hidden="1"/>
    </xf>
    <xf numFmtId="180" fontId="11" fillId="0" borderId="56" xfId="1" applyNumberFormat="1" applyFont="1" applyFill="1" applyBorder="1" applyAlignment="1" applyProtection="1">
      <alignment horizontal="right"/>
      <protection locked="0" hidden="1"/>
    </xf>
    <xf numFmtId="180" fontId="11" fillId="0" borderId="57" xfId="1" applyNumberFormat="1" applyFont="1" applyFill="1" applyBorder="1" applyAlignment="1" applyProtection="1">
      <alignment horizontal="right"/>
      <protection locked="0" hidden="1"/>
    </xf>
    <xf numFmtId="2" fontId="11" fillId="0" borderId="55" xfId="0" applyNumberFormat="1" applyFont="1" applyFill="1" applyBorder="1" applyAlignment="1" applyProtection="1">
      <alignment horizontal="right"/>
      <protection locked="0" hidden="1"/>
    </xf>
    <xf numFmtId="2" fontId="11" fillId="0" borderId="56" xfId="0" applyNumberFormat="1" applyFont="1" applyFill="1" applyBorder="1" applyAlignment="1" applyProtection="1">
      <alignment horizontal="right"/>
      <protection locked="0" hidden="1"/>
    </xf>
    <xf numFmtId="2" fontId="11" fillId="0" borderId="57" xfId="0" applyNumberFormat="1" applyFont="1" applyFill="1" applyBorder="1" applyAlignment="1" applyProtection="1">
      <alignment horizontal="right"/>
      <protection locked="0" hidden="1"/>
    </xf>
    <xf numFmtId="0" fontId="12" fillId="0" borderId="43" xfId="0" applyFont="1" applyFill="1" applyBorder="1" applyAlignment="1">
      <alignment horizontal="left" vertical="center"/>
    </xf>
    <xf numFmtId="180" fontId="11" fillId="0" borderId="40" xfId="1" applyNumberFormat="1" applyFont="1" applyBorder="1" applyAlignment="1" applyProtection="1">
      <alignment horizontal="right"/>
      <protection locked="0" hidden="1"/>
    </xf>
    <xf numFmtId="180" fontId="11" fillId="0" borderId="38" xfId="1" applyNumberFormat="1" applyFont="1" applyBorder="1" applyAlignment="1" applyProtection="1">
      <alignment horizontal="right"/>
      <protection locked="0" hidden="1"/>
    </xf>
    <xf numFmtId="180" fontId="11" fillId="0" borderId="39" xfId="1" applyNumberFormat="1" applyFont="1" applyBorder="1" applyAlignment="1" applyProtection="1">
      <alignment horizontal="right"/>
      <protection locked="0"/>
    </xf>
    <xf numFmtId="180" fontId="12" fillId="0" borderId="40" xfId="1" applyNumberFormat="1" applyFont="1" applyFill="1" applyBorder="1" applyAlignment="1">
      <alignment horizontal="right"/>
    </xf>
    <xf numFmtId="180" fontId="12" fillId="0" borderId="38" xfId="1" applyNumberFormat="1" applyFont="1" applyFill="1" applyBorder="1" applyAlignment="1">
      <alignment horizontal="right"/>
    </xf>
    <xf numFmtId="180" fontId="12" fillId="0" borderId="39" xfId="1" applyNumberFormat="1" applyFont="1" applyFill="1" applyBorder="1" applyAlignment="1">
      <alignment horizontal="right"/>
    </xf>
    <xf numFmtId="181" fontId="12" fillId="0" borderId="40" xfId="0" applyNumberFormat="1" applyFont="1" applyFill="1" applyBorder="1" applyAlignment="1">
      <alignment horizontal="right"/>
    </xf>
    <xf numFmtId="181" fontId="12" fillId="0" borderId="38" xfId="0" applyNumberFormat="1" applyFont="1" applyFill="1" applyBorder="1" applyAlignment="1">
      <alignment horizontal="right"/>
    </xf>
    <xf numFmtId="181" fontId="12" fillId="0" borderId="39" xfId="0" applyNumberFormat="1" applyFont="1" applyFill="1" applyBorder="1" applyAlignment="1">
      <alignment horizontal="right"/>
    </xf>
    <xf numFmtId="180" fontId="11" fillId="0" borderId="40" xfId="1" applyNumberFormat="1" applyFont="1" applyFill="1" applyBorder="1" applyAlignment="1" applyProtection="1">
      <alignment horizontal="right"/>
      <protection locked="0" hidden="1"/>
    </xf>
    <xf numFmtId="180" fontId="11" fillId="0" borderId="38" xfId="1" applyNumberFormat="1" applyFont="1" applyFill="1" applyBorder="1" applyAlignment="1" applyProtection="1">
      <alignment horizontal="right"/>
      <protection locked="0" hidden="1"/>
    </xf>
    <xf numFmtId="180" fontId="11" fillId="0" borderId="39" xfId="1" applyNumberFormat="1" applyFont="1" applyFill="1" applyBorder="1" applyAlignment="1" applyProtection="1">
      <alignment horizontal="right"/>
      <protection locked="0" hidden="1"/>
    </xf>
    <xf numFmtId="2" fontId="11" fillId="0" borderId="40" xfId="0" applyNumberFormat="1" applyFont="1" applyFill="1" applyBorder="1" applyAlignment="1" applyProtection="1">
      <alignment horizontal="right"/>
      <protection locked="0" hidden="1"/>
    </xf>
    <xf numFmtId="2" fontId="11" fillId="0" borderId="38" xfId="0" applyNumberFormat="1" applyFont="1" applyFill="1" applyBorder="1" applyAlignment="1" applyProtection="1">
      <alignment horizontal="right"/>
      <protection locked="0" hidden="1"/>
    </xf>
    <xf numFmtId="2" fontId="11" fillId="0" borderId="39" xfId="0" applyNumberFormat="1" applyFont="1" applyFill="1" applyBorder="1" applyAlignment="1" applyProtection="1">
      <alignment horizontal="right"/>
      <protection locked="0" hidden="1"/>
    </xf>
    <xf numFmtId="0" fontId="11" fillId="0" borderId="45" xfId="0" applyFont="1" applyBorder="1" applyAlignment="1">
      <alignment horizontal="left" vertical="center"/>
    </xf>
    <xf numFmtId="180" fontId="11" fillId="0" borderId="46" xfId="1" applyNumberFormat="1" applyFont="1" applyBorder="1" applyAlignment="1" applyProtection="1">
      <alignment horizontal="right"/>
      <protection locked="0" hidden="1"/>
    </xf>
    <xf numFmtId="180" fontId="11" fillId="0" borderId="22" xfId="1" applyNumberFormat="1" applyFont="1" applyBorder="1" applyAlignment="1" applyProtection="1">
      <alignment horizontal="right"/>
      <protection locked="0" hidden="1"/>
    </xf>
    <xf numFmtId="180" fontId="11" fillId="0" borderId="47" xfId="1" applyNumberFormat="1" applyFont="1" applyBorder="1" applyAlignment="1" applyProtection="1">
      <alignment horizontal="right"/>
      <protection locked="0"/>
    </xf>
    <xf numFmtId="180" fontId="12" fillId="0" borderId="46" xfId="1" applyNumberFormat="1" applyFont="1" applyFill="1" applyBorder="1" applyAlignment="1">
      <alignment horizontal="right"/>
    </xf>
    <xf numFmtId="180" fontId="12" fillId="0" borderId="22" xfId="1" applyNumberFormat="1" applyFont="1" applyFill="1" applyBorder="1" applyAlignment="1">
      <alignment horizontal="right"/>
    </xf>
    <xf numFmtId="180" fontId="12" fillId="0" borderId="47" xfId="1" applyNumberFormat="1" applyFont="1" applyFill="1" applyBorder="1" applyAlignment="1">
      <alignment horizontal="right"/>
    </xf>
    <xf numFmtId="181" fontId="12" fillId="0" borderId="46" xfId="0" applyNumberFormat="1" applyFont="1" applyFill="1" applyBorder="1" applyAlignment="1">
      <alignment horizontal="right"/>
    </xf>
    <xf numFmtId="181" fontId="12" fillId="0" borderId="22" xfId="0" applyNumberFormat="1" applyFont="1" applyFill="1" applyBorder="1" applyAlignment="1">
      <alignment horizontal="right"/>
    </xf>
    <xf numFmtId="181" fontId="12" fillId="0" borderId="47" xfId="0" applyNumberFormat="1" applyFont="1" applyFill="1" applyBorder="1" applyAlignment="1">
      <alignment horizontal="right"/>
    </xf>
    <xf numFmtId="180" fontId="11" fillId="0" borderId="46" xfId="1" applyNumberFormat="1" applyFont="1" applyFill="1" applyBorder="1" applyAlignment="1" applyProtection="1">
      <alignment horizontal="right"/>
      <protection locked="0" hidden="1"/>
    </xf>
    <xf numFmtId="180" fontId="11" fillId="0" borderId="22" xfId="1" applyNumberFormat="1" applyFont="1" applyFill="1" applyBorder="1" applyAlignment="1" applyProtection="1">
      <alignment horizontal="right"/>
      <protection locked="0" hidden="1"/>
    </xf>
    <xf numFmtId="180" fontId="11" fillId="0" borderId="47" xfId="1" applyNumberFormat="1" applyFont="1" applyFill="1" applyBorder="1" applyAlignment="1" applyProtection="1">
      <alignment horizontal="right"/>
      <protection locked="0" hidden="1"/>
    </xf>
    <xf numFmtId="2" fontId="11" fillId="0" borderId="46" xfId="0" applyNumberFormat="1" applyFont="1" applyFill="1" applyBorder="1" applyAlignment="1" applyProtection="1">
      <alignment horizontal="right"/>
      <protection locked="0" hidden="1"/>
    </xf>
    <xf numFmtId="2" fontId="11" fillId="0" borderId="22" xfId="0" applyNumberFormat="1" applyFont="1" applyFill="1" applyBorder="1" applyAlignment="1" applyProtection="1">
      <alignment horizontal="right"/>
      <protection locked="0" hidden="1"/>
    </xf>
    <xf numFmtId="2" fontId="11" fillId="0" borderId="47" xfId="0" applyNumberFormat="1" applyFont="1" applyFill="1" applyBorder="1" applyAlignment="1" applyProtection="1">
      <alignment horizontal="right"/>
      <protection locked="0" hidden="1"/>
    </xf>
    <xf numFmtId="38" fontId="12" fillId="0" borderId="43" xfId="2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38" fontId="12" fillId="0" borderId="51" xfId="6" applyFont="1" applyFill="1" applyBorder="1" applyAlignment="1">
      <alignment horizontal="right"/>
    </xf>
    <xf numFmtId="38" fontId="12" fillId="0" borderId="2" xfId="6" applyFont="1" applyFill="1" applyBorder="1" applyAlignment="1">
      <alignment horizontal="right"/>
    </xf>
    <xf numFmtId="38" fontId="11" fillId="0" borderId="9" xfId="6" applyFont="1" applyBorder="1" applyAlignment="1">
      <alignment horizontal="right"/>
    </xf>
    <xf numFmtId="38" fontId="12" fillId="0" borderId="53" xfId="6" applyFont="1" applyFill="1" applyBorder="1" applyAlignment="1">
      <alignment horizontal="right"/>
    </xf>
    <xf numFmtId="38" fontId="12" fillId="0" borderId="1" xfId="6" applyFont="1" applyFill="1" applyBorder="1" applyAlignment="1">
      <alignment horizontal="right"/>
    </xf>
    <xf numFmtId="38" fontId="11" fillId="0" borderId="7" xfId="6" applyFont="1" applyBorder="1" applyAlignment="1">
      <alignment horizontal="right"/>
    </xf>
    <xf numFmtId="38" fontId="12" fillId="0" borderId="55" xfId="6" applyFont="1" applyFill="1" applyBorder="1" applyAlignment="1">
      <alignment horizontal="right"/>
    </xf>
    <xf numFmtId="38" fontId="12" fillId="0" borderId="56" xfId="6" applyFont="1" applyFill="1" applyBorder="1" applyAlignment="1">
      <alignment horizontal="right"/>
    </xf>
    <xf numFmtId="38" fontId="11" fillId="0" borderId="57" xfId="6" applyFont="1" applyBorder="1" applyAlignment="1">
      <alignment horizontal="right"/>
    </xf>
    <xf numFmtId="38" fontId="12" fillId="0" borderId="40" xfId="6" applyFont="1" applyFill="1" applyBorder="1" applyAlignment="1">
      <alignment horizontal="right"/>
    </xf>
    <xf numFmtId="38" fontId="12" fillId="0" borderId="38" xfId="6" applyFont="1" applyFill="1" applyBorder="1" applyAlignment="1">
      <alignment horizontal="right"/>
    </xf>
    <xf numFmtId="38" fontId="11" fillId="0" borderId="39" xfId="6" applyFont="1" applyBorder="1" applyAlignment="1">
      <alignment horizontal="right"/>
    </xf>
    <xf numFmtId="38" fontId="11" fillId="0" borderId="46" xfId="6" applyFont="1" applyBorder="1" applyAlignment="1">
      <alignment horizontal="right"/>
    </xf>
    <xf numFmtId="38" fontId="11" fillId="0" borderId="22" xfId="6" applyFont="1" applyBorder="1" applyAlignment="1">
      <alignment horizontal="right"/>
    </xf>
    <xf numFmtId="38" fontId="11" fillId="0" borderId="47" xfId="6" applyFont="1" applyBorder="1" applyAlignment="1">
      <alignment horizontal="right"/>
    </xf>
    <xf numFmtId="38" fontId="11" fillId="0" borderId="41" xfId="6" applyFont="1" applyBorder="1" applyAlignment="1">
      <alignment horizontal="right"/>
    </xf>
    <xf numFmtId="38" fontId="11" fillId="0" borderId="4" xfId="6" applyFont="1" applyBorder="1" applyAlignment="1">
      <alignment horizontal="right"/>
    </xf>
    <xf numFmtId="38" fontId="11" fillId="0" borderId="3" xfId="6" applyFont="1" applyBorder="1" applyAlignment="1">
      <alignment horizontal="right"/>
    </xf>
    <xf numFmtId="38" fontId="11" fillId="0" borderId="46" xfId="6" applyFont="1" applyFill="1" applyBorder="1" applyAlignment="1">
      <alignment horizontal="right"/>
    </xf>
    <xf numFmtId="38" fontId="11" fillId="0" borderId="22" xfId="6" applyFont="1" applyFill="1" applyBorder="1" applyAlignment="1">
      <alignment horizontal="right"/>
    </xf>
    <xf numFmtId="38" fontId="11" fillId="0" borderId="41" xfId="6" applyFont="1" applyFill="1" applyBorder="1" applyAlignment="1">
      <alignment horizontal="right"/>
    </xf>
    <xf numFmtId="38" fontId="11" fillId="0" borderId="4" xfId="6" applyFont="1" applyFill="1" applyBorder="1" applyAlignment="1">
      <alignment horizontal="right"/>
    </xf>
    <xf numFmtId="38" fontId="11" fillId="0" borderId="5" xfId="6" applyFont="1" applyFill="1" applyBorder="1" applyAlignment="1">
      <alignment horizontal="right"/>
    </xf>
    <xf numFmtId="2" fontId="11" fillId="0" borderId="4" xfId="0" applyNumberFormat="1" applyFont="1" applyFill="1" applyBorder="1" applyAlignment="1">
      <alignment horizontal="right"/>
    </xf>
    <xf numFmtId="2" fontId="11" fillId="0" borderId="27" xfId="0" applyNumberFormat="1" applyFont="1" applyFill="1" applyBorder="1" applyAlignment="1">
      <alignment horizontal="right"/>
    </xf>
    <xf numFmtId="2" fontId="11" fillId="0" borderId="28" xfId="0" applyNumberFormat="1" applyFont="1" applyFill="1" applyBorder="1" applyAlignment="1">
      <alignment horizontal="right"/>
    </xf>
    <xf numFmtId="2" fontId="11" fillId="0" borderId="62" xfId="0" applyNumberFormat="1" applyFont="1" applyFill="1" applyBorder="1" applyAlignment="1">
      <alignment horizontal="right"/>
    </xf>
    <xf numFmtId="38" fontId="11" fillId="0" borderId="58" xfId="6" applyFont="1" applyBorder="1" applyAlignment="1">
      <alignment horizontal="right"/>
    </xf>
    <xf numFmtId="0" fontId="11" fillId="0" borderId="30" xfId="0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180" fontId="11" fillId="0" borderId="27" xfId="1" applyNumberFormat="1" applyFont="1" applyBorder="1" applyAlignment="1" applyProtection="1">
      <alignment horizontal="right"/>
      <protection locked="0" hidden="1"/>
    </xf>
    <xf numFmtId="180" fontId="11" fillId="0" borderId="28" xfId="1" applyNumberFormat="1" applyFont="1" applyBorder="1" applyAlignment="1" applyProtection="1">
      <alignment horizontal="right"/>
      <protection locked="0" hidden="1"/>
    </xf>
    <xf numFmtId="180" fontId="11" fillId="0" borderId="29" xfId="1" applyNumberFormat="1" applyFont="1" applyBorder="1" applyAlignment="1" applyProtection="1">
      <alignment horizontal="right"/>
      <protection locked="0"/>
    </xf>
    <xf numFmtId="180" fontId="12" fillId="0" borderId="27" xfId="1" applyNumberFormat="1" applyFont="1" applyFill="1" applyBorder="1" applyAlignment="1">
      <alignment horizontal="right"/>
    </xf>
    <xf numFmtId="180" fontId="12" fillId="0" borderId="28" xfId="1" applyNumberFormat="1" applyFont="1" applyFill="1" applyBorder="1" applyAlignment="1">
      <alignment horizontal="right"/>
    </xf>
    <xf numFmtId="180" fontId="12" fillId="0" borderId="29" xfId="1" applyNumberFormat="1" applyFont="1" applyFill="1" applyBorder="1" applyAlignment="1">
      <alignment horizontal="right"/>
    </xf>
    <xf numFmtId="181" fontId="12" fillId="0" borderId="27" xfId="0" applyNumberFormat="1" applyFont="1" applyFill="1" applyBorder="1" applyAlignment="1">
      <alignment horizontal="right"/>
    </xf>
    <xf numFmtId="181" fontId="12" fillId="0" borderId="28" xfId="0" applyNumberFormat="1" applyFont="1" applyFill="1" applyBorder="1" applyAlignment="1">
      <alignment horizontal="right"/>
    </xf>
    <xf numFmtId="181" fontId="12" fillId="0" borderId="29" xfId="0" applyNumberFormat="1" applyFont="1" applyFill="1" applyBorder="1" applyAlignment="1">
      <alignment horizontal="right"/>
    </xf>
    <xf numFmtId="180" fontId="11" fillId="0" borderId="27" xfId="1" applyNumberFormat="1" applyFont="1" applyFill="1" applyBorder="1" applyAlignment="1" applyProtection="1">
      <alignment horizontal="right"/>
      <protection locked="0" hidden="1"/>
    </xf>
    <xf numFmtId="180" fontId="11" fillId="0" borderId="28" xfId="1" applyNumberFormat="1" applyFont="1" applyFill="1" applyBorder="1" applyAlignment="1" applyProtection="1">
      <alignment horizontal="right"/>
      <protection locked="0" hidden="1"/>
    </xf>
    <xf numFmtId="180" fontId="11" fillId="0" borderId="29" xfId="1" applyNumberFormat="1" applyFont="1" applyFill="1" applyBorder="1" applyAlignment="1" applyProtection="1">
      <alignment horizontal="right"/>
      <protection locked="0" hidden="1"/>
    </xf>
    <xf numFmtId="2" fontId="11" fillId="0" borderId="27" xfId="0" applyNumberFormat="1" applyFont="1" applyFill="1" applyBorder="1" applyAlignment="1" applyProtection="1">
      <alignment horizontal="right"/>
      <protection locked="0" hidden="1"/>
    </xf>
    <xf numFmtId="2" fontId="11" fillId="0" borderId="28" xfId="0" applyNumberFormat="1" applyFont="1" applyFill="1" applyBorder="1" applyAlignment="1" applyProtection="1">
      <alignment horizontal="right"/>
      <protection locked="0" hidden="1"/>
    </xf>
    <xf numFmtId="2" fontId="11" fillId="0" borderId="29" xfId="0" applyNumberFormat="1" applyFont="1" applyFill="1" applyBorder="1" applyAlignment="1" applyProtection="1">
      <alignment horizontal="right"/>
      <protection locked="0" hidden="1"/>
    </xf>
    <xf numFmtId="0" fontId="16" fillId="0" borderId="64" xfId="0" applyFont="1" applyFill="1" applyBorder="1" applyAlignment="1">
      <alignment horizontal="left" vertical="center" wrapText="1"/>
    </xf>
    <xf numFmtId="179" fontId="12" fillId="0" borderId="65" xfId="0" applyNumberFormat="1" applyFont="1" applyFill="1" applyBorder="1" applyAlignment="1">
      <alignment horizontal="right"/>
    </xf>
    <xf numFmtId="179" fontId="12" fillId="0" borderId="66" xfId="0" applyNumberFormat="1" applyFont="1" applyFill="1" applyBorder="1" applyAlignment="1">
      <alignment horizontal="right"/>
    </xf>
    <xf numFmtId="178" fontId="11" fillId="0" borderId="67" xfId="0" applyNumberFormat="1" applyFont="1" applyBorder="1" applyAlignment="1">
      <alignment horizontal="right"/>
    </xf>
    <xf numFmtId="180" fontId="11" fillId="0" borderId="65" xfId="1" applyNumberFormat="1" applyFont="1" applyBorder="1" applyAlignment="1" applyProtection="1">
      <alignment horizontal="right"/>
      <protection locked="0" hidden="1"/>
    </xf>
    <xf numFmtId="180" fontId="11" fillId="0" borderId="66" xfId="1" applyNumberFormat="1" applyFont="1" applyBorder="1" applyAlignment="1" applyProtection="1">
      <alignment horizontal="right"/>
      <protection locked="0" hidden="1"/>
    </xf>
    <xf numFmtId="180" fontId="11" fillId="0" borderId="67" xfId="1" applyNumberFormat="1" applyFont="1" applyBorder="1" applyAlignment="1" applyProtection="1">
      <alignment horizontal="right"/>
      <protection locked="0"/>
    </xf>
    <xf numFmtId="180" fontId="12" fillId="0" borderId="65" xfId="1" applyNumberFormat="1" applyFont="1" applyFill="1" applyBorder="1" applyAlignment="1">
      <alignment horizontal="right"/>
    </xf>
    <xf numFmtId="180" fontId="12" fillId="0" borderId="66" xfId="1" applyNumberFormat="1" applyFont="1" applyFill="1" applyBorder="1" applyAlignment="1">
      <alignment horizontal="right"/>
    </xf>
    <xf numFmtId="180" fontId="12" fillId="0" borderId="67" xfId="1" applyNumberFormat="1" applyFont="1" applyFill="1" applyBorder="1" applyAlignment="1">
      <alignment horizontal="right"/>
    </xf>
    <xf numFmtId="181" fontId="12" fillId="0" borderId="65" xfId="0" applyNumberFormat="1" applyFont="1" applyFill="1" applyBorder="1" applyAlignment="1">
      <alignment horizontal="right"/>
    </xf>
    <xf numFmtId="181" fontId="12" fillId="0" borderId="66" xfId="0" applyNumberFormat="1" applyFont="1" applyFill="1" applyBorder="1" applyAlignment="1">
      <alignment horizontal="right"/>
    </xf>
    <xf numFmtId="181" fontId="12" fillId="0" borderId="67" xfId="0" applyNumberFormat="1" applyFont="1" applyFill="1" applyBorder="1" applyAlignment="1">
      <alignment horizontal="right"/>
    </xf>
    <xf numFmtId="180" fontId="11" fillId="0" borderId="65" xfId="1" applyNumberFormat="1" applyFont="1" applyFill="1" applyBorder="1" applyAlignment="1" applyProtection="1">
      <alignment horizontal="right"/>
      <protection locked="0" hidden="1"/>
    </xf>
    <xf numFmtId="180" fontId="11" fillId="0" borderId="66" xfId="1" applyNumberFormat="1" applyFont="1" applyFill="1" applyBorder="1" applyAlignment="1" applyProtection="1">
      <alignment horizontal="right"/>
      <protection locked="0" hidden="1"/>
    </xf>
    <xf numFmtId="180" fontId="11" fillId="0" borderId="67" xfId="1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 applyProtection="1">
      <alignment horizontal="right"/>
      <protection locked="0" hidden="1"/>
    </xf>
    <xf numFmtId="2" fontId="11" fillId="0" borderId="66" xfId="0" applyNumberFormat="1" applyFont="1" applyFill="1" applyBorder="1" applyAlignment="1" applyProtection="1">
      <alignment horizontal="right"/>
      <protection locked="0" hidden="1"/>
    </xf>
    <xf numFmtId="2" fontId="11" fillId="0" borderId="67" xfId="0" applyNumberFormat="1" applyFont="1" applyFill="1" applyBorder="1" applyAlignment="1" applyProtection="1">
      <alignment horizontal="right"/>
      <protection locked="0" hidden="1"/>
    </xf>
    <xf numFmtId="2" fontId="11" fillId="0" borderId="65" xfId="0" applyNumberFormat="1" applyFont="1" applyFill="1" applyBorder="1" applyAlignment="1">
      <alignment horizontal="right"/>
    </xf>
    <xf numFmtId="2" fontId="11" fillId="0" borderId="66" xfId="0" applyNumberFormat="1" applyFont="1" applyFill="1" applyBorder="1" applyAlignment="1">
      <alignment horizontal="right"/>
    </xf>
    <xf numFmtId="2" fontId="11" fillId="0" borderId="68" xfId="0" applyNumberFormat="1" applyFont="1" applyFill="1" applyBorder="1" applyAlignment="1">
      <alignment horizontal="right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Fill="1">
      <alignment vertical="center"/>
    </xf>
    <xf numFmtId="2" fontId="11" fillId="0" borderId="69" xfId="0" applyNumberFormat="1" applyFont="1" applyFill="1" applyBorder="1" applyAlignment="1">
      <alignment horizontal="right"/>
    </xf>
    <xf numFmtId="2" fontId="11" fillId="0" borderId="38" xfId="0" applyNumberFormat="1" applyFont="1" applyFill="1" applyBorder="1" applyAlignment="1">
      <alignment horizontal="right"/>
    </xf>
    <xf numFmtId="2" fontId="11" fillId="0" borderId="33" xfId="0" applyNumberFormat="1" applyFont="1" applyFill="1" applyBorder="1" applyAlignment="1">
      <alignment horizontal="right"/>
    </xf>
    <xf numFmtId="179" fontId="12" fillId="0" borderId="1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179" fontId="12" fillId="0" borderId="70" xfId="0" applyNumberFormat="1" applyFont="1" applyFill="1" applyBorder="1" applyAlignment="1">
      <alignment horizontal="right"/>
    </xf>
    <xf numFmtId="179" fontId="12" fillId="0" borderId="60" xfId="0" applyNumberFormat="1" applyFont="1" applyFill="1" applyBorder="1" applyAlignment="1">
      <alignment horizontal="right"/>
    </xf>
    <xf numFmtId="178" fontId="11" fillId="0" borderId="61" xfId="0" applyNumberFormat="1" applyFont="1" applyBorder="1" applyAlignment="1">
      <alignment horizontal="right"/>
    </xf>
    <xf numFmtId="178" fontId="12" fillId="0" borderId="70" xfId="0" applyNumberFormat="1" applyFont="1" applyFill="1" applyBorder="1" applyAlignment="1">
      <alignment horizontal="right"/>
    </xf>
    <xf numFmtId="178" fontId="12" fillId="0" borderId="60" xfId="0" applyNumberFormat="1" applyFont="1" applyFill="1" applyBorder="1" applyAlignment="1">
      <alignment horizontal="right"/>
    </xf>
    <xf numFmtId="178" fontId="12" fillId="0" borderId="65" xfId="0" applyNumberFormat="1" applyFont="1" applyFill="1" applyBorder="1" applyAlignment="1">
      <alignment horizontal="right"/>
    </xf>
    <xf numFmtId="178" fontId="12" fillId="0" borderId="66" xfId="0" applyNumberFormat="1" applyFont="1" applyFill="1" applyBorder="1" applyAlignment="1">
      <alignment horizontal="right"/>
    </xf>
    <xf numFmtId="0" fontId="17" fillId="0" borderId="0" xfId="0" applyFont="1">
      <alignment vertical="center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9" fontId="11" fillId="0" borderId="14" xfId="1" applyFont="1" applyFill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center" vertical="center" wrapText="1"/>
    </xf>
    <xf numFmtId="9" fontId="11" fillId="0" borderId="12" xfId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177" fontId="11" fillId="0" borderId="14" xfId="0" applyNumberFormat="1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40" fontId="9" fillId="0" borderId="32" xfId="2" applyNumberFormat="1" applyFont="1" applyFill="1" applyBorder="1" applyAlignment="1">
      <alignment horizontal="center" vertical="center" wrapText="1"/>
    </xf>
    <xf numFmtId="40" fontId="9" fillId="0" borderId="33" xfId="2" applyNumberFormat="1" applyFont="1" applyFill="1" applyBorder="1" applyAlignment="1">
      <alignment horizontal="center" vertical="center" wrapText="1"/>
    </xf>
    <xf numFmtId="0" fontId="9" fillId="0" borderId="32" xfId="3" applyNumberFormat="1" applyFont="1" applyFill="1" applyBorder="1" applyAlignment="1">
      <alignment horizontal="center" vertical="center" wrapText="1"/>
    </xf>
    <xf numFmtId="0" fontId="9" fillId="0" borderId="33" xfId="3" applyNumberFormat="1" applyFont="1" applyFill="1" applyBorder="1" applyAlignment="1">
      <alignment horizontal="center" vertical="center" wrapText="1"/>
    </xf>
    <xf numFmtId="1" fontId="9" fillId="0" borderId="32" xfId="3" applyNumberFormat="1" applyFont="1" applyFill="1" applyBorder="1" applyAlignment="1">
      <alignment horizontal="center" vertical="center" wrapText="1"/>
    </xf>
    <xf numFmtId="1" fontId="9" fillId="0" borderId="33" xfId="3" applyNumberFormat="1" applyFont="1" applyFill="1" applyBorder="1" applyAlignment="1">
      <alignment horizontal="center" vertical="center" wrapText="1"/>
    </xf>
    <xf numFmtId="180" fontId="9" fillId="0" borderId="32" xfId="1" applyNumberFormat="1" applyFont="1" applyFill="1" applyBorder="1" applyAlignment="1">
      <alignment horizontal="center" vertical="center" wrapText="1"/>
    </xf>
    <xf numFmtId="180" fontId="9" fillId="0" borderId="33" xfId="1" applyNumberFormat="1" applyFont="1" applyFill="1" applyBorder="1" applyAlignment="1">
      <alignment horizontal="center" vertical="center" wrapText="1"/>
    </xf>
    <xf numFmtId="1" fontId="9" fillId="0" borderId="31" xfId="3" applyNumberFormat="1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38" fontId="9" fillId="0" borderId="32" xfId="2" applyFont="1" applyFill="1" applyBorder="1" applyAlignment="1">
      <alignment horizontal="center" vertical="center" wrapText="1"/>
    </xf>
    <xf numFmtId="38" fontId="9" fillId="0" borderId="33" xfId="2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1" fontId="9" fillId="0" borderId="32" xfId="3" applyNumberFormat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" fontId="11" fillId="0" borderId="52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 wrapText="1"/>
    </xf>
    <xf numFmtId="177" fontId="11" fillId="0" borderId="52" xfId="0" applyNumberFormat="1" applyFont="1" applyFill="1" applyBorder="1" applyAlignment="1">
      <alignment horizontal="center" vertical="center" wrapText="1"/>
    </xf>
    <xf numFmtId="177" fontId="11" fillId="0" borderId="26" xfId="0" applyNumberFormat="1" applyFont="1" applyFill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9" fontId="11" fillId="0" borderId="52" xfId="1" applyFont="1" applyFill="1" applyBorder="1" applyAlignment="1">
      <alignment horizontal="center" vertical="center" wrapText="1"/>
    </xf>
    <xf numFmtId="9" fontId="11" fillId="0" borderId="26" xfId="1" applyFont="1" applyFill="1" applyBorder="1" applyAlignment="1">
      <alignment horizontal="center" vertical="center" wrapText="1"/>
    </xf>
    <xf numFmtId="1" fontId="11" fillId="0" borderId="52" xfId="0" applyNumberFormat="1" applyFont="1" applyFill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center" vertical="center" wrapText="1"/>
    </xf>
  </cellXfs>
  <cellStyles count="7">
    <cellStyle name="パーセント" xfId="1" builtinId="5"/>
    <cellStyle name="桁区切り" xfId="6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市町別　</a:t>
            </a:r>
            <a:r>
              <a:rPr lang="en-US" altLang="ja-JP" sz="1200"/>
              <a:t>5</a:t>
            </a:r>
            <a:r>
              <a:rPr lang="ja-JP" altLang="en-US" sz="1200"/>
              <a:t>歳児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0195536"/>
        <c:axId val="-1380191728"/>
      </c:barChart>
      <c:catAx>
        <c:axId val="-138019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380191728"/>
        <c:crosses val="autoZero"/>
        <c:auto val="1"/>
        <c:lblAlgn val="ctr"/>
        <c:lblOffset val="100"/>
        <c:noMultiLvlLbl val="0"/>
      </c:catAx>
      <c:valAx>
        <c:axId val="-1380191728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0%" sourceLinked="0"/>
        <c:majorTickMark val="out"/>
        <c:minorTickMark val="none"/>
        <c:tickLblPos val="nextTo"/>
        <c:crossAx val="-1380195536"/>
        <c:crosses val="autoZero"/>
        <c:crossBetween val="between"/>
        <c:majorUnit val="0.1"/>
        <c:minorUnit val="5.000000000000001E-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ja-JP" sz="1200" b="1" i="0" baseline="0">
                <a:effectLst/>
              </a:rPr>
              <a:t>市町別　</a:t>
            </a:r>
            <a:r>
              <a:rPr lang="en-US" altLang="ja-JP" sz="1200" b="1" i="0" baseline="0">
                <a:effectLst/>
              </a:rPr>
              <a:t>5</a:t>
            </a:r>
            <a:r>
              <a:rPr lang="ja-JP" altLang="ja-JP" sz="1200" b="1" i="0" baseline="0">
                <a:effectLst/>
              </a:rPr>
              <a:t>歳児一人平均むし歯数（乳歯＋永久歯）</a:t>
            </a:r>
            <a:endParaRPr lang="ja-JP" altLang="ja-JP" sz="10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80186832"/>
        <c:axId val="-1380194992"/>
      </c:barChart>
      <c:catAx>
        <c:axId val="-138018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-1380194992"/>
        <c:crosses val="autoZero"/>
        <c:auto val="1"/>
        <c:lblAlgn val="ctr"/>
        <c:lblOffset val="100"/>
        <c:noMultiLvlLbl val="0"/>
      </c:catAx>
      <c:valAx>
        <c:axId val="-138019499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-13801868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489857</xdr:colOff>
      <xdr:row>5</xdr:row>
      <xdr:rowOff>117928</xdr:rowOff>
    </xdr:from>
    <xdr:to>
      <xdr:col>7</xdr:col>
      <xdr:colOff>462643</xdr:colOff>
      <xdr:row>26</xdr:row>
      <xdr:rowOff>163286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367394</xdr:colOff>
      <xdr:row>33</xdr:row>
      <xdr:rowOff>108858</xdr:rowOff>
    </xdr:from>
    <xdr:to>
      <xdr:col>8</xdr:col>
      <xdr:colOff>244929</xdr:colOff>
      <xdr:row>53</xdr:row>
      <xdr:rowOff>81643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163286</xdr:colOff>
      <xdr:row>2</xdr:row>
      <xdr:rowOff>81641</xdr:rowOff>
    </xdr:from>
    <xdr:to>
      <xdr:col>8</xdr:col>
      <xdr:colOff>571500</xdr:colOff>
      <xdr:row>28</xdr:row>
      <xdr:rowOff>40821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286" y="435427"/>
          <a:ext cx="5851071" cy="4558394"/>
        </a:xfrm>
        <a:prstGeom prst="rect">
          <a:avLst/>
        </a:prstGeom>
      </xdr:spPr>
    </xdr:pic>
    <xdr:clientData/>
  </xdr:twoCellAnchor>
  <xdr:oneCellAnchor>
    <xdr:from>
      <xdr:col>0</xdr:col>
      <xdr:colOff>190501</xdr:colOff>
      <xdr:row>3</xdr:row>
      <xdr:rowOff>27213</xdr:rowOff>
    </xdr:from>
    <xdr:ext cx="492443" cy="292452"/>
    <xdr:sp macro="" textlink="">
      <xdr:nvSpPr>
        <xdr:cNvPr id="8" name="テキスト ボックス 7"/>
        <xdr:cNvSpPr txBox="1"/>
      </xdr:nvSpPr>
      <xdr:spPr>
        <a:xfrm>
          <a:off x="190501" y="557892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（％）</a:t>
          </a:r>
        </a:p>
      </xdr:txBody>
    </xdr:sp>
    <xdr:clientData/>
  </xdr:oneCellAnchor>
  <xdr:twoCellAnchor editAs="oneCell">
    <xdr:from>
      <xdr:col>0</xdr:col>
      <xdr:colOff>190502</xdr:colOff>
      <xdr:row>31</xdr:row>
      <xdr:rowOff>0</xdr:rowOff>
    </xdr:from>
    <xdr:to>
      <xdr:col>8</xdr:col>
      <xdr:colOff>598715</xdr:colOff>
      <xdr:row>56</xdr:row>
      <xdr:rowOff>68036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2" y="5592536"/>
          <a:ext cx="5851070" cy="4490357"/>
        </a:xfrm>
        <a:prstGeom prst="rect">
          <a:avLst/>
        </a:prstGeom>
      </xdr:spPr>
    </xdr:pic>
    <xdr:clientData/>
  </xdr:twoCellAnchor>
  <xdr:oneCellAnchor>
    <xdr:from>
      <xdr:col>0</xdr:col>
      <xdr:colOff>166007</xdr:colOff>
      <xdr:row>31</xdr:row>
      <xdr:rowOff>111576</xdr:rowOff>
    </xdr:from>
    <xdr:ext cx="492443" cy="292452"/>
    <xdr:sp macro="" textlink="">
      <xdr:nvSpPr>
        <xdr:cNvPr id="9" name="テキスト ボックス 8"/>
        <xdr:cNvSpPr txBox="1"/>
      </xdr:nvSpPr>
      <xdr:spPr>
        <a:xfrm>
          <a:off x="166007" y="5595255"/>
          <a:ext cx="492443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>
      <selection activeCell="D30" sqref="D30"/>
    </sheetView>
  </sheetViews>
  <sheetFormatPr defaultRowHeight="13.5"/>
  <sheetData>
    <row r="1" spans="1:1" ht="23.1" customHeight="1">
      <c r="A1" s="368" t="s">
        <v>82</v>
      </c>
    </row>
  </sheetData>
  <phoneticPr fontId="3"/>
  <printOptions horizontalCentered="1" verticalCentered="1"/>
  <pageMargins left="1.0236220472440944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"/>
  <sheetViews>
    <sheetView view="pageBreakPreview" zoomScaleNormal="13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"/>
    </sheetView>
  </sheetViews>
  <sheetFormatPr defaultColWidth="10.625" defaultRowHeight="9.75"/>
  <cols>
    <col min="1" max="1" width="3.25" style="1" customWidth="1"/>
    <col min="2" max="2" width="13.625" style="10" customWidth="1"/>
    <col min="3" max="4" width="4.75" style="7" customWidth="1"/>
    <col min="5" max="5" width="5.25" style="7" customWidth="1"/>
    <col min="6" max="8" width="4.75" style="7" customWidth="1"/>
    <col min="9" max="11" width="4.75" style="9" customWidth="1"/>
    <col min="12" max="17" width="4.75" style="8" customWidth="1"/>
    <col min="18" max="19" width="4.75" style="7" customWidth="1"/>
    <col min="20" max="20" width="5.25" style="7" customWidth="1"/>
    <col min="21" max="23" width="4.75" style="4" customWidth="1"/>
    <col min="24" max="29" width="4.75" style="3" customWidth="1"/>
    <col min="30" max="32" width="4.75" style="6" customWidth="1"/>
    <col min="33" max="37" width="4.75" style="3" customWidth="1"/>
    <col min="38" max="38" width="4.75" style="5" customWidth="1"/>
    <col min="39" max="41" width="4.75" style="3" customWidth="1"/>
    <col min="42" max="44" width="4.75" style="4" customWidth="1"/>
    <col min="45" max="47" width="4.75" style="3" customWidth="1"/>
    <col min="48" max="50" width="4.75" style="2" customWidth="1"/>
    <col min="51" max="55" width="10.625" style="2"/>
    <col min="56" max="16384" width="10.625" style="1"/>
  </cols>
  <sheetData>
    <row r="1" spans="1:93" ht="14.25">
      <c r="B1" s="1"/>
      <c r="C1" s="354" t="s">
        <v>79</v>
      </c>
      <c r="AA1" s="354" t="s">
        <v>79</v>
      </c>
    </row>
    <row r="3" spans="1:93" s="16" customFormat="1" ht="30" customHeight="1">
      <c r="B3" s="311"/>
      <c r="C3" s="369" t="s">
        <v>31</v>
      </c>
      <c r="D3" s="370"/>
      <c r="E3" s="371"/>
      <c r="F3" s="369" t="s">
        <v>30</v>
      </c>
      <c r="G3" s="370"/>
      <c r="H3" s="371"/>
      <c r="I3" s="372" t="s">
        <v>29</v>
      </c>
      <c r="J3" s="373"/>
      <c r="K3" s="374"/>
      <c r="L3" s="375" t="s">
        <v>28</v>
      </c>
      <c r="M3" s="376"/>
      <c r="N3" s="377"/>
      <c r="O3" s="375" t="s">
        <v>27</v>
      </c>
      <c r="P3" s="376"/>
      <c r="Q3" s="377"/>
      <c r="R3" s="369" t="s">
        <v>26</v>
      </c>
      <c r="S3" s="370"/>
      <c r="T3" s="371"/>
      <c r="U3" s="384" t="s">
        <v>33</v>
      </c>
      <c r="V3" s="385"/>
      <c r="W3" s="386"/>
      <c r="X3" s="381" t="s">
        <v>25</v>
      </c>
      <c r="Y3" s="382"/>
      <c r="Z3" s="383"/>
      <c r="AA3" s="381" t="s">
        <v>34</v>
      </c>
      <c r="AB3" s="382"/>
      <c r="AC3" s="383"/>
      <c r="AD3" s="387" t="s">
        <v>35</v>
      </c>
      <c r="AE3" s="388"/>
      <c r="AF3" s="389"/>
      <c r="AG3" s="381" t="s">
        <v>36</v>
      </c>
      <c r="AH3" s="382"/>
      <c r="AI3" s="383"/>
      <c r="AJ3" s="381" t="s">
        <v>37</v>
      </c>
      <c r="AK3" s="382"/>
      <c r="AL3" s="383"/>
      <c r="AM3" s="381" t="s">
        <v>38</v>
      </c>
      <c r="AN3" s="382"/>
      <c r="AO3" s="383"/>
      <c r="AP3" s="384" t="s">
        <v>39</v>
      </c>
      <c r="AQ3" s="385"/>
      <c r="AR3" s="386"/>
      <c r="AS3" s="381" t="s">
        <v>40</v>
      </c>
      <c r="AT3" s="382"/>
      <c r="AU3" s="383"/>
      <c r="AV3" s="378" t="s">
        <v>32</v>
      </c>
      <c r="AW3" s="379"/>
      <c r="AX3" s="380"/>
      <c r="AY3" s="17"/>
      <c r="AZ3" s="17"/>
      <c r="BA3" s="17"/>
      <c r="BB3" s="17"/>
      <c r="BC3" s="17"/>
    </row>
    <row r="4" spans="1:93" s="16" customFormat="1" ht="18.75" customHeight="1">
      <c r="A4" s="16" t="s">
        <v>24</v>
      </c>
      <c r="B4" s="282" t="s">
        <v>75</v>
      </c>
      <c r="C4" s="124" t="s">
        <v>22</v>
      </c>
      <c r="D4" s="125" t="s">
        <v>21</v>
      </c>
      <c r="E4" s="126" t="s">
        <v>20</v>
      </c>
      <c r="F4" s="124" t="s">
        <v>22</v>
      </c>
      <c r="G4" s="125" t="s">
        <v>21</v>
      </c>
      <c r="H4" s="126" t="s">
        <v>20</v>
      </c>
      <c r="I4" s="127" t="s">
        <v>22</v>
      </c>
      <c r="J4" s="128" t="s">
        <v>21</v>
      </c>
      <c r="K4" s="129" t="s">
        <v>20</v>
      </c>
      <c r="L4" s="130" t="s">
        <v>22</v>
      </c>
      <c r="M4" s="131" t="s">
        <v>21</v>
      </c>
      <c r="N4" s="132" t="s">
        <v>23</v>
      </c>
      <c r="O4" s="130" t="s">
        <v>22</v>
      </c>
      <c r="P4" s="131" t="s">
        <v>21</v>
      </c>
      <c r="Q4" s="132" t="s">
        <v>20</v>
      </c>
      <c r="R4" s="124" t="s">
        <v>22</v>
      </c>
      <c r="S4" s="125" t="s">
        <v>21</v>
      </c>
      <c r="T4" s="126" t="s">
        <v>20</v>
      </c>
      <c r="U4" s="133" t="s">
        <v>22</v>
      </c>
      <c r="V4" s="134" t="s">
        <v>21</v>
      </c>
      <c r="W4" s="135" t="s">
        <v>20</v>
      </c>
      <c r="X4" s="136" t="s">
        <v>22</v>
      </c>
      <c r="Y4" s="137" t="s">
        <v>21</v>
      </c>
      <c r="Z4" s="138" t="s">
        <v>20</v>
      </c>
      <c r="AA4" s="136" t="s">
        <v>22</v>
      </c>
      <c r="AB4" s="137" t="s">
        <v>21</v>
      </c>
      <c r="AC4" s="138" t="s">
        <v>20</v>
      </c>
      <c r="AD4" s="139" t="s">
        <v>22</v>
      </c>
      <c r="AE4" s="140" t="s">
        <v>21</v>
      </c>
      <c r="AF4" s="141" t="s">
        <v>20</v>
      </c>
      <c r="AG4" s="136" t="s">
        <v>22</v>
      </c>
      <c r="AH4" s="137" t="s">
        <v>21</v>
      </c>
      <c r="AI4" s="138" t="s">
        <v>20</v>
      </c>
      <c r="AJ4" s="136" t="s">
        <v>22</v>
      </c>
      <c r="AK4" s="137" t="s">
        <v>21</v>
      </c>
      <c r="AL4" s="142" t="s">
        <v>20</v>
      </c>
      <c r="AM4" s="136" t="s">
        <v>22</v>
      </c>
      <c r="AN4" s="137" t="s">
        <v>21</v>
      </c>
      <c r="AO4" s="138" t="s">
        <v>20</v>
      </c>
      <c r="AP4" s="133" t="s">
        <v>22</v>
      </c>
      <c r="AQ4" s="134" t="s">
        <v>21</v>
      </c>
      <c r="AR4" s="135" t="s">
        <v>20</v>
      </c>
      <c r="AS4" s="136" t="s">
        <v>22</v>
      </c>
      <c r="AT4" s="137" t="s">
        <v>21</v>
      </c>
      <c r="AU4" s="138" t="s">
        <v>20</v>
      </c>
      <c r="AV4" s="136" t="s">
        <v>22</v>
      </c>
      <c r="AW4" s="137" t="s">
        <v>21</v>
      </c>
      <c r="AX4" s="138" t="s">
        <v>20</v>
      </c>
      <c r="AY4" s="17"/>
      <c r="AZ4" s="17"/>
      <c r="BA4" s="17"/>
      <c r="BB4" s="17"/>
      <c r="BC4" s="17"/>
    </row>
    <row r="5" spans="1:93" s="15" customFormat="1" ht="18" customHeight="1">
      <c r="A5" s="15">
        <v>1</v>
      </c>
      <c r="B5" s="143" t="s">
        <v>19</v>
      </c>
      <c r="C5" s="144">
        <v>1368</v>
      </c>
      <c r="D5" s="145">
        <v>1258</v>
      </c>
      <c r="E5" s="145">
        <v>2626</v>
      </c>
      <c r="F5" s="144">
        <v>364</v>
      </c>
      <c r="G5" s="145">
        <v>334</v>
      </c>
      <c r="H5" s="146">
        <v>698</v>
      </c>
      <c r="I5" s="147">
        <v>0.26608187134502925</v>
      </c>
      <c r="J5" s="148">
        <v>0.26550079491255962</v>
      </c>
      <c r="K5" s="149">
        <v>0.26580350342726583</v>
      </c>
      <c r="L5" s="144">
        <v>107</v>
      </c>
      <c r="M5" s="145">
        <v>91</v>
      </c>
      <c r="N5" s="146">
        <v>198</v>
      </c>
      <c r="O5" s="150">
        <v>7.8216374269005851E-2</v>
      </c>
      <c r="P5" s="151">
        <v>7.2337042925278219E-2</v>
      </c>
      <c r="Q5" s="152">
        <v>7.5399847677075402E-2</v>
      </c>
      <c r="R5" s="153">
        <v>1201</v>
      </c>
      <c r="S5" s="154">
        <v>1112</v>
      </c>
      <c r="T5" s="146">
        <v>2313</v>
      </c>
      <c r="U5" s="155">
        <v>0.87792397660818711</v>
      </c>
      <c r="V5" s="156">
        <v>0.88394276629570745</v>
      </c>
      <c r="W5" s="157">
        <v>0.88080731150038083</v>
      </c>
      <c r="X5" s="153">
        <v>126</v>
      </c>
      <c r="Y5" s="154">
        <v>150</v>
      </c>
      <c r="Z5" s="146">
        <v>276</v>
      </c>
      <c r="AA5" s="144">
        <v>13</v>
      </c>
      <c r="AB5" s="145">
        <v>10</v>
      </c>
      <c r="AC5" s="146">
        <v>23</v>
      </c>
      <c r="AD5" s="158">
        <v>9.5029239766081866E-3</v>
      </c>
      <c r="AE5" s="159">
        <v>7.9491255961844191E-3</v>
      </c>
      <c r="AF5" s="160">
        <v>8.7585681645087586E-3</v>
      </c>
      <c r="AG5" s="144">
        <v>5</v>
      </c>
      <c r="AH5" s="145">
        <v>0</v>
      </c>
      <c r="AI5" s="146">
        <v>5</v>
      </c>
      <c r="AJ5" s="158">
        <v>3.6549707602339179E-3</v>
      </c>
      <c r="AK5" s="159">
        <v>0</v>
      </c>
      <c r="AL5" s="160">
        <v>1.904036557501904E-3</v>
      </c>
      <c r="AM5" s="144">
        <v>32</v>
      </c>
      <c r="AN5" s="145">
        <v>17</v>
      </c>
      <c r="AO5" s="146">
        <v>49</v>
      </c>
      <c r="AP5" s="161">
        <v>2.3391812865497075E-2</v>
      </c>
      <c r="AQ5" s="162">
        <v>1.3513513513513514E-2</v>
      </c>
      <c r="AR5" s="163">
        <v>1.8659558263518658E-2</v>
      </c>
      <c r="AS5" s="144">
        <v>8</v>
      </c>
      <c r="AT5" s="145">
        <v>3</v>
      </c>
      <c r="AU5" s="146">
        <v>11</v>
      </c>
      <c r="AV5" s="164">
        <v>0.90131578947368418</v>
      </c>
      <c r="AW5" s="165">
        <v>0.89745627980922094</v>
      </c>
      <c r="AX5" s="166">
        <v>0.89946686976389945</v>
      </c>
      <c r="AY5" s="2"/>
      <c r="AZ5" s="2"/>
      <c r="BA5" s="2"/>
      <c r="BB5" s="2"/>
      <c r="BC5" s="2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s="15" customFormat="1" ht="18" customHeight="1">
      <c r="A6" s="15">
        <v>2</v>
      </c>
      <c r="B6" s="167" t="s">
        <v>18</v>
      </c>
      <c r="C6" s="144">
        <v>460</v>
      </c>
      <c r="D6" s="145">
        <v>458</v>
      </c>
      <c r="E6" s="145">
        <v>918</v>
      </c>
      <c r="F6" s="144">
        <v>138</v>
      </c>
      <c r="G6" s="145">
        <v>122</v>
      </c>
      <c r="H6" s="146">
        <v>260</v>
      </c>
      <c r="I6" s="168">
        <v>0.3</v>
      </c>
      <c r="J6" s="169">
        <v>0.26637554585152839</v>
      </c>
      <c r="K6" s="170">
        <v>0.28322440087145967</v>
      </c>
      <c r="L6" s="144">
        <v>44</v>
      </c>
      <c r="M6" s="145">
        <v>40</v>
      </c>
      <c r="N6" s="146">
        <v>84</v>
      </c>
      <c r="O6" s="150">
        <v>9.5652173913043481E-2</v>
      </c>
      <c r="P6" s="151">
        <v>8.7336244541484712E-2</v>
      </c>
      <c r="Q6" s="152">
        <v>9.1503267973856203E-2</v>
      </c>
      <c r="R6" s="153">
        <v>446</v>
      </c>
      <c r="S6" s="154">
        <v>347</v>
      </c>
      <c r="T6" s="146">
        <v>793</v>
      </c>
      <c r="U6" s="155">
        <v>0.9695652173913043</v>
      </c>
      <c r="V6" s="156">
        <v>0.75764192139737996</v>
      </c>
      <c r="W6" s="157">
        <v>0.86383442265795207</v>
      </c>
      <c r="X6" s="153">
        <v>59</v>
      </c>
      <c r="Y6" s="154">
        <v>52</v>
      </c>
      <c r="Z6" s="146">
        <v>111</v>
      </c>
      <c r="AA6" s="144">
        <v>4</v>
      </c>
      <c r="AB6" s="145">
        <v>3</v>
      </c>
      <c r="AC6" s="146">
        <v>7</v>
      </c>
      <c r="AD6" s="171">
        <v>8.6956521739130436E-3</v>
      </c>
      <c r="AE6" s="172">
        <v>6.5502183406113534E-3</v>
      </c>
      <c r="AF6" s="173">
        <v>7.6252723311546842E-3</v>
      </c>
      <c r="AG6" s="144">
        <v>3</v>
      </c>
      <c r="AH6" s="145">
        <v>2</v>
      </c>
      <c r="AI6" s="146">
        <v>5</v>
      </c>
      <c r="AJ6" s="171">
        <v>6.5217391304347823E-3</v>
      </c>
      <c r="AK6" s="172">
        <v>4.3668122270742356E-3</v>
      </c>
      <c r="AL6" s="173">
        <v>5.4466230936819175E-3</v>
      </c>
      <c r="AM6" s="144">
        <v>5</v>
      </c>
      <c r="AN6" s="145">
        <v>3</v>
      </c>
      <c r="AO6" s="146">
        <v>8</v>
      </c>
      <c r="AP6" s="174">
        <v>1.0869565217391304E-2</v>
      </c>
      <c r="AQ6" s="175">
        <v>6.5502183406113534E-3</v>
      </c>
      <c r="AR6" s="176">
        <v>8.7145969498910684E-3</v>
      </c>
      <c r="AS6" s="144">
        <v>4</v>
      </c>
      <c r="AT6" s="145">
        <v>0</v>
      </c>
      <c r="AU6" s="146">
        <v>4</v>
      </c>
      <c r="AV6" s="177">
        <v>0.98043478260869565</v>
      </c>
      <c r="AW6" s="178">
        <v>0.76419213973799127</v>
      </c>
      <c r="AX6" s="179">
        <v>0.87254901960784315</v>
      </c>
      <c r="AY6" s="2"/>
      <c r="AZ6" s="2"/>
      <c r="BA6" s="2"/>
      <c r="BB6" s="2"/>
      <c r="BC6" s="2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</row>
    <row r="7" spans="1:93" s="15" customFormat="1" ht="18" customHeight="1">
      <c r="A7" s="15">
        <v>3</v>
      </c>
      <c r="B7" s="167" t="s">
        <v>17</v>
      </c>
      <c r="C7" s="144">
        <v>464</v>
      </c>
      <c r="D7" s="145">
        <v>462</v>
      </c>
      <c r="E7" s="145">
        <v>926</v>
      </c>
      <c r="F7" s="144">
        <v>160</v>
      </c>
      <c r="G7" s="145">
        <v>152</v>
      </c>
      <c r="H7" s="146">
        <v>312</v>
      </c>
      <c r="I7" s="168">
        <v>0.34482758620689657</v>
      </c>
      <c r="J7" s="169">
        <v>0.32900432900432902</v>
      </c>
      <c r="K7" s="170">
        <v>0.33693304535637147</v>
      </c>
      <c r="L7" s="144">
        <v>71</v>
      </c>
      <c r="M7" s="145">
        <v>59</v>
      </c>
      <c r="N7" s="146">
        <v>130</v>
      </c>
      <c r="O7" s="150">
        <v>0.15301724137931033</v>
      </c>
      <c r="P7" s="151">
        <v>0.12770562770562771</v>
      </c>
      <c r="Q7" s="152">
        <v>0.14038876889848811</v>
      </c>
      <c r="R7" s="153">
        <v>730</v>
      </c>
      <c r="S7" s="154">
        <v>563</v>
      </c>
      <c r="T7" s="146">
        <v>1293</v>
      </c>
      <c r="U7" s="155">
        <v>1.5732758620689655</v>
      </c>
      <c r="V7" s="156">
        <v>1.2186147186147187</v>
      </c>
      <c r="W7" s="157">
        <v>1.3963282937365011</v>
      </c>
      <c r="X7" s="153">
        <v>103</v>
      </c>
      <c r="Y7" s="154">
        <v>128</v>
      </c>
      <c r="Z7" s="146">
        <v>231</v>
      </c>
      <c r="AA7" s="144">
        <v>2</v>
      </c>
      <c r="AB7" s="145">
        <v>2</v>
      </c>
      <c r="AC7" s="146">
        <v>4</v>
      </c>
      <c r="AD7" s="171">
        <v>4.3103448275862068E-3</v>
      </c>
      <c r="AE7" s="172">
        <v>4.329004329004329E-3</v>
      </c>
      <c r="AF7" s="173">
        <v>4.3196544276457886E-3</v>
      </c>
      <c r="AG7" s="144">
        <v>1</v>
      </c>
      <c r="AH7" s="145">
        <v>1</v>
      </c>
      <c r="AI7" s="146">
        <v>2</v>
      </c>
      <c r="AJ7" s="171">
        <v>2.1551724137931034E-3</v>
      </c>
      <c r="AK7" s="172">
        <v>2.1645021645021645E-3</v>
      </c>
      <c r="AL7" s="173">
        <v>2.1598272138228943E-3</v>
      </c>
      <c r="AM7" s="144">
        <v>1</v>
      </c>
      <c r="AN7" s="145">
        <v>4</v>
      </c>
      <c r="AO7" s="146">
        <v>5</v>
      </c>
      <c r="AP7" s="174">
        <v>2.1551724137931034E-3</v>
      </c>
      <c r="AQ7" s="175">
        <v>8.658008658008658E-3</v>
      </c>
      <c r="AR7" s="176">
        <v>5.3995680345572351E-3</v>
      </c>
      <c r="AS7" s="144">
        <v>6</v>
      </c>
      <c r="AT7" s="145">
        <v>5</v>
      </c>
      <c r="AU7" s="146">
        <v>11</v>
      </c>
      <c r="AV7" s="177">
        <v>1.5754310344827587</v>
      </c>
      <c r="AW7" s="178">
        <v>1.2272727272727273</v>
      </c>
      <c r="AX7" s="179">
        <v>1.4017278617710582</v>
      </c>
      <c r="AY7" s="2"/>
      <c r="AZ7" s="2"/>
      <c r="BA7" s="2"/>
      <c r="BB7" s="2"/>
      <c r="BC7" s="2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</row>
    <row r="8" spans="1:93" s="15" customFormat="1" ht="18" customHeight="1">
      <c r="A8" s="15">
        <v>4</v>
      </c>
      <c r="B8" s="167" t="s">
        <v>16</v>
      </c>
      <c r="C8" s="144">
        <v>389</v>
      </c>
      <c r="D8" s="145">
        <v>355</v>
      </c>
      <c r="E8" s="145">
        <v>744</v>
      </c>
      <c r="F8" s="144">
        <v>107</v>
      </c>
      <c r="G8" s="145">
        <v>94</v>
      </c>
      <c r="H8" s="146">
        <v>201</v>
      </c>
      <c r="I8" s="168">
        <v>0.27506426735218509</v>
      </c>
      <c r="J8" s="169">
        <v>0.26478873239436618</v>
      </c>
      <c r="K8" s="170">
        <v>0.27016129032258063</v>
      </c>
      <c r="L8" s="144">
        <v>22</v>
      </c>
      <c r="M8" s="145">
        <v>21</v>
      </c>
      <c r="N8" s="146">
        <v>43</v>
      </c>
      <c r="O8" s="150">
        <v>5.6555269922879174E-2</v>
      </c>
      <c r="P8" s="151">
        <v>5.9154929577464786E-2</v>
      </c>
      <c r="Q8" s="152">
        <v>5.779569892473118E-2</v>
      </c>
      <c r="R8" s="153">
        <v>383</v>
      </c>
      <c r="S8" s="154">
        <v>339</v>
      </c>
      <c r="T8" s="146">
        <v>722</v>
      </c>
      <c r="U8" s="155">
        <v>0.98457583547557836</v>
      </c>
      <c r="V8" s="156">
        <v>0.95492957746478868</v>
      </c>
      <c r="W8" s="157">
        <v>0.97043010752688175</v>
      </c>
      <c r="X8" s="153">
        <v>52</v>
      </c>
      <c r="Y8" s="154">
        <v>58</v>
      </c>
      <c r="Z8" s="146">
        <v>110</v>
      </c>
      <c r="AA8" s="144">
        <v>2</v>
      </c>
      <c r="AB8" s="145">
        <v>6</v>
      </c>
      <c r="AC8" s="146">
        <v>8</v>
      </c>
      <c r="AD8" s="171">
        <v>5.1413881748071976E-3</v>
      </c>
      <c r="AE8" s="172">
        <v>1.6901408450704224E-2</v>
      </c>
      <c r="AF8" s="173">
        <v>1.0752688172043012E-2</v>
      </c>
      <c r="AG8" s="144">
        <v>0</v>
      </c>
      <c r="AH8" s="145">
        <v>1</v>
      </c>
      <c r="AI8" s="146">
        <v>1</v>
      </c>
      <c r="AJ8" s="171">
        <v>0</v>
      </c>
      <c r="AK8" s="172">
        <v>2.8169014084507044E-3</v>
      </c>
      <c r="AL8" s="173">
        <v>1.3440860215053765E-3</v>
      </c>
      <c r="AM8" s="144">
        <v>9</v>
      </c>
      <c r="AN8" s="145">
        <v>11</v>
      </c>
      <c r="AO8" s="146">
        <v>20</v>
      </c>
      <c r="AP8" s="174">
        <v>2.313624678663239E-2</v>
      </c>
      <c r="AQ8" s="175">
        <v>3.0985915492957747E-2</v>
      </c>
      <c r="AR8" s="176">
        <v>2.6881720430107527E-2</v>
      </c>
      <c r="AS8" s="144">
        <v>0</v>
      </c>
      <c r="AT8" s="145">
        <v>1</v>
      </c>
      <c r="AU8" s="146">
        <v>1</v>
      </c>
      <c r="AV8" s="177">
        <v>1.0077120822622108</v>
      </c>
      <c r="AW8" s="178">
        <v>0.9859154929577465</v>
      </c>
      <c r="AX8" s="179">
        <v>0.99731182795698925</v>
      </c>
      <c r="AY8" s="2"/>
      <c r="AZ8" s="2"/>
      <c r="BA8" s="2"/>
      <c r="BB8" s="2"/>
      <c r="BC8" s="2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</row>
    <row r="9" spans="1:93" s="15" customFormat="1" ht="18" customHeight="1">
      <c r="A9" s="15">
        <v>5</v>
      </c>
      <c r="B9" s="167" t="s">
        <v>15</v>
      </c>
      <c r="C9" s="144">
        <v>665</v>
      </c>
      <c r="D9" s="145">
        <v>671</v>
      </c>
      <c r="E9" s="145">
        <v>1336</v>
      </c>
      <c r="F9" s="144">
        <v>168</v>
      </c>
      <c r="G9" s="145">
        <v>135</v>
      </c>
      <c r="H9" s="146">
        <v>303</v>
      </c>
      <c r="I9" s="168">
        <v>0.25263157894736843</v>
      </c>
      <c r="J9" s="169">
        <v>0.20119225037257824</v>
      </c>
      <c r="K9" s="170">
        <v>0.22679640718562874</v>
      </c>
      <c r="L9" s="144">
        <v>53</v>
      </c>
      <c r="M9" s="145">
        <v>60</v>
      </c>
      <c r="N9" s="146">
        <v>113</v>
      </c>
      <c r="O9" s="150">
        <v>7.9699248120300756E-2</v>
      </c>
      <c r="P9" s="151">
        <v>8.9418777943368111E-2</v>
      </c>
      <c r="Q9" s="152">
        <v>8.4580838323353294E-2</v>
      </c>
      <c r="R9" s="153">
        <v>608</v>
      </c>
      <c r="S9" s="154">
        <v>412</v>
      </c>
      <c r="T9" s="146">
        <v>1020</v>
      </c>
      <c r="U9" s="155">
        <v>0.91428571428571426</v>
      </c>
      <c r="V9" s="156">
        <v>0.61400894187779431</v>
      </c>
      <c r="W9" s="157">
        <v>0.76347305389221554</v>
      </c>
      <c r="X9" s="153">
        <v>54</v>
      </c>
      <c r="Y9" s="154">
        <v>76</v>
      </c>
      <c r="Z9" s="146">
        <v>130</v>
      </c>
      <c r="AA9" s="144">
        <v>4</v>
      </c>
      <c r="AB9" s="145">
        <v>1</v>
      </c>
      <c r="AC9" s="146">
        <v>5</v>
      </c>
      <c r="AD9" s="171">
        <v>6.0150375939849628E-3</v>
      </c>
      <c r="AE9" s="172">
        <v>1.4903129657228018E-3</v>
      </c>
      <c r="AF9" s="173">
        <v>3.7425149700598802E-3</v>
      </c>
      <c r="AG9" s="144">
        <v>3</v>
      </c>
      <c r="AH9" s="145">
        <v>0</v>
      </c>
      <c r="AI9" s="146">
        <v>3</v>
      </c>
      <c r="AJ9" s="171">
        <v>4.5112781954887221E-3</v>
      </c>
      <c r="AK9" s="172">
        <v>0</v>
      </c>
      <c r="AL9" s="173">
        <v>2.2455089820359281E-3</v>
      </c>
      <c r="AM9" s="144">
        <v>21</v>
      </c>
      <c r="AN9" s="145">
        <v>1</v>
      </c>
      <c r="AO9" s="146">
        <v>22</v>
      </c>
      <c r="AP9" s="174">
        <v>3.1578947368421054E-2</v>
      </c>
      <c r="AQ9" s="175">
        <v>1.4903129657228018E-3</v>
      </c>
      <c r="AR9" s="176">
        <v>1.6467065868263474E-2</v>
      </c>
      <c r="AS9" s="144">
        <v>0</v>
      </c>
      <c r="AT9" s="145">
        <v>0</v>
      </c>
      <c r="AU9" s="146">
        <v>0</v>
      </c>
      <c r="AV9" s="177">
        <v>0.9458646616541353</v>
      </c>
      <c r="AW9" s="178">
        <v>0.61549925484351709</v>
      </c>
      <c r="AX9" s="179">
        <v>0.77994011976047906</v>
      </c>
      <c r="AY9" s="2"/>
      <c r="AZ9" s="2"/>
      <c r="BA9" s="2"/>
      <c r="BB9" s="2"/>
      <c r="BC9" s="2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</row>
    <row r="10" spans="1:93" s="15" customFormat="1" ht="18" customHeight="1">
      <c r="A10" s="15">
        <v>6</v>
      </c>
      <c r="B10" s="167" t="s">
        <v>14</v>
      </c>
      <c r="C10" s="144">
        <v>486</v>
      </c>
      <c r="D10" s="145">
        <v>438</v>
      </c>
      <c r="E10" s="145">
        <v>924</v>
      </c>
      <c r="F10" s="144">
        <v>125</v>
      </c>
      <c r="G10" s="145">
        <v>110</v>
      </c>
      <c r="H10" s="146">
        <v>235</v>
      </c>
      <c r="I10" s="168">
        <v>0.25720164609053497</v>
      </c>
      <c r="J10" s="169">
        <v>0.25114155251141551</v>
      </c>
      <c r="K10" s="170">
        <v>0.25432900432900435</v>
      </c>
      <c r="L10" s="144">
        <v>48</v>
      </c>
      <c r="M10" s="145">
        <v>40</v>
      </c>
      <c r="N10" s="146">
        <v>88</v>
      </c>
      <c r="O10" s="150">
        <v>9.8765432098765427E-2</v>
      </c>
      <c r="P10" s="151">
        <v>9.1324200913242004E-2</v>
      </c>
      <c r="Q10" s="152">
        <v>9.5238095238095233E-2</v>
      </c>
      <c r="R10" s="153">
        <v>396</v>
      </c>
      <c r="S10" s="154">
        <v>390</v>
      </c>
      <c r="T10" s="146">
        <v>786</v>
      </c>
      <c r="U10" s="155">
        <v>0.81481481481481477</v>
      </c>
      <c r="V10" s="156">
        <v>0.8904109589041096</v>
      </c>
      <c r="W10" s="157">
        <v>0.85064935064935066</v>
      </c>
      <c r="X10" s="153">
        <v>26</v>
      </c>
      <c r="Y10" s="154">
        <v>43</v>
      </c>
      <c r="Z10" s="146">
        <v>69</v>
      </c>
      <c r="AA10" s="144">
        <v>0</v>
      </c>
      <c r="AB10" s="145">
        <v>2</v>
      </c>
      <c r="AC10" s="146">
        <v>2</v>
      </c>
      <c r="AD10" s="171">
        <v>0</v>
      </c>
      <c r="AE10" s="172">
        <v>4.5662100456621002E-3</v>
      </c>
      <c r="AF10" s="173">
        <v>2.1645021645021645E-3</v>
      </c>
      <c r="AG10" s="144">
        <v>0</v>
      </c>
      <c r="AH10" s="145">
        <v>2</v>
      </c>
      <c r="AI10" s="146">
        <v>2</v>
      </c>
      <c r="AJ10" s="171">
        <v>0</v>
      </c>
      <c r="AK10" s="172">
        <v>4.5662100456621002E-3</v>
      </c>
      <c r="AL10" s="173">
        <v>2.1645021645021645E-3</v>
      </c>
      <c r="AM10" s="144">
        <v>0</v>
      </c>
      <c r="AN10" s="145">
        <v>2</v>
      </c>
      <c r="AO10" s="146">
        <v>2</v>
      </c>
      <c r="AP10" s="174">
        <v>0</v>
      </c>
      <c r="AQ10" s="175">
        <v>4.5662100456621002E-3</v>
      </c>
      <c r="AR10" s="176">
        <v>2.1645021645021645E-3</v>
      </c>
      <c r="AS10" s="144">
        <v>1</v>
      </c>
      <c r="AT10" s="145">
        <v>0</v>
      </c>
      <c r="AU10" s="146">
        <v>1</v>
      </c>
      <c r="AV10" s="177">
        <v>0.81481481481481477</v>
      </c>
      <c r="AW10" s="178">
        <v>0.89497716894977164</v>
      </c>
      <c r="AX10" s="179">
        <v>0.8528138528138528</v>
      </c>
      <c r="AY10" s="2"/>
      <c r="AZ10" s="2"/>
      <c r="BA10" s="2"/>
      <c r="BB10" s="2"/>
      <c r="BC10" s="2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</row>
    <row r="11" spans="1:93" s="15" customFormat="1" ht="18" customHeight="1">
      <c r="A11" s="15">
        <v>7</v>
      </c>
      <c r="B11" s="167" t="s">
        <v>13</v>
      </c>
      <c r="C11" s="144">
        <v>391</v>
      </c>
      <c r="D11" s="145">
        <v>364</v>
      </c>
      <c r="E11" s="145">
        <v>755</v>
      </c>
      <c r="F11" s="144">
        <v>109</v>
      </c>
      <c r="G11" s="145">
        <v>101</v>
      </c>
      <c r="H11" s="146">
        <v>210</v>
      </c>
      <c r="I11" s="168">
        <v>0.27877237851662406</v>
      </c>
      <c r="J11" s="169">
        <v>0.27747252747252749</v>
      </c>
      <c r="K11" s="170">
        <v>0.27814569536423839</v>
      </c>
      <c r="L11" s="144">
        <v>31</v>
      </c>
      <c r="M11" s="145">
        <v>16</v>
      </c>
      <c r="N11" s="146">
        <v>47</v>
      </c>
      <c r="O11" s="150">
        <v>7.9283887468030695E-2</v>
      </c>
      <c r="P11" s="151">
        <v>4.3956043956043959E-2</v>
      </c>
      <c r="Q11" s="152">
        <v>6.225165562913907E-2</v>
      </c>
      <c r="R11" s="153">
        <v>462</v>
      </c>
      <c r="S11" s="154">
        <v>444</v>
      </c>
      <c r="T11" s="146">
        <v>906</v>
      </c>
      <c r="U11" s="155">
        <v>1.1815856777493605</v>
      </c>
      <c r="V11" s="156">
        <v>1.2197802197802199</v>
      </c>
      <c r="W11" s="157">
        <v>1.2</v>
      </c>
      <c r="X11" s="153">
        <v>23</v>
      </c>
      <c r="Y11" s="154">
        <v>57</v>
      </c>
      <c r="Z11" s="146">
        <v>80</v>
      </c>
      <c r="AA11" s="144">
        <v>0</v>
      </c>
      <c r="AB11" s="145">
        <v>2</v>
      </c>
      <c r="AC11" s="146">
        <v>2</v>
      </c>
      <c r="AD11" s="171">
        <v>0</v>
      </c>
      <c r="AE11" s="172">
        <v>5.4945054945054949E-3</v>
      </c>
      <c r="AF11" s="173">
        <v>2.6490066225165563E-3</v>
      </c>
      <c r="AG11" s="144">
        <v>0</v>
      </c>
      <c r="AH11" s="145">
        <v>0</v>
      </c>
      <c r="AI11" s="146">
        <v>0</v>
      </c>
      <c r="AJ11" s="171">
        <v>0</v>
      </c>
      <c r="AK11" s="172">
        <v>0</v>
      </c>
      <c r="AL11" s="173">
        <v>0</v>
      </c>
      <c r="AM11" s="144">
        <v>0</v>
      </c>
      <c r="AN11" s="145">
        <v>1</v>
      </c>
      <c r="AO11" s="146">
        <v>1</v>
      </c>
      <c r="AP11" s="174">
        <v>0</v>
      </c>
      <c r="AQ11" s="175">
        <v>2.7472527472527475E-3</v>
      </c>
      <c r="AR11" s="176">
        <v>1.3245033112582781E-3</v>
      </c>
      <c r="AS11" s="144">
        <v>0</v>
      </c>
      <c r="AT11" s="145">
        <v>1</v>
      </c>
      <c r="AU11" s="146">
        <v>1</v>
      </c>
      <c r="AV11" s="177">
        <v>1.1815856777493605</v>
      </c>
      <c r="AW11" s="178">
        <v>1.2225274725274726</v>
      </c>
      <c r="AX11" s="179">
        <v>1.2013245033112583</v>
      </c>
      <c r="AY11" s="2"/>
      <c r="AZ11" s="2"/>
      <c r="BA11" s="2"/>
      <c r="BB11" s="2"/>
      <c r="BC11" s="2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</row>
    <row r="12" spans="1:93" s="15" customFormat="1" ht="18" customHeight="1">
      <c r="A12" s="15">
        <v>8</v>
      </c>
      <c r="B12" s="167" t="s">
        <v>12</v>
      </c>
      <c r="C12" s="144">
        <v>384</v>
      </c>
      <c r="D12" s="145">
        <v>327</v>
      </c>
      <c r="E12" s="145">
        <v>711</v>
      </c>
      <c r="F12" s="144">
        <v>122</v>
      </c>
      <c r="G12" s="145">
        <v>81</v>
      </c>
      <c r="H12" s="146">
        <v>203</v>
      </c>
      <c r="I12" s="168">
        <v>0.31770833333333331</v>
      </c>
      <c r="J12" s="169">
        <v>0.24770642201834864</v>
      </c>
      <c r="K12" s="170">
        <v>0.28551336146272854</v>
      </c>
      <c r="L12" s="144">
        <v>38</v>
      </c>
      <c r="M12" s="145">
        <v>21</v>
      </c>
      <c r="N12" s="146">
        <v>59</v>
      </c>
      <c r="O12" s="150">
        <v>9.8958333333333329E-2</v>
      </c>
      <c r="P12" s="151">
        <v>6.4220183486238536E-2</v>
      </c>
      <c r="Q12" s="152">
        <v>8.2981715893108293E-2</v>
      </c>
      <c r="R12" s="153">
        <v>410</v>
      </c>
      <c r="S12" s="154">
        <v>245</v>
      </c>
      <c r="T12" s="146">
        <v>655</v>
      </c>
      <c r="U12" s="155">
        <v>1.0677083333333333</v>
      </c>
      <c r="V12" s="156">
        <v>0.74923547400611623</v>
      </c>
      <c r="W12" s="157">
        <v>0.92123769338959216</v>
      </c>
      <c r="X12" s="153">
        <v>42</v>
      </c>
      <c r="Y12" s="154">
        <v>25</v>
      </c>
      <c r="Z12" s="146">
        <v>67</v>
      </c>
      <c r="AA12" s="144">
        <v>0</v>
      </c>
      <c r="AB12" s="145">
        <v>4</v>
      </c>
      <c r="AC12" s="146">
        <v>4</v>
      </c>
      <c r="AD12" s="171">
        <v>0</v>
      </c>
      <c r="AE12" s="172">
        <v>1.2232415902140673E-2</v>
      </c>
      <c r="AF12" s="173">
        <v>5.6258790436005627E-3</v>
      </c>
      <c r="AG12" s="144">
        <v>0</v>
      </c>
      <c r="AH12" s="145">
        <v>1</v>
      </c>
      <c r="AI12" s="146">
        <v>1</v>
      </c>
      <c r="AJ12" s="171">
        <v>0</v>
      </c>
      <c r="AK12" s="172">
        <v>3.0581039755351682E-3</v>
      </c>
      <c r="AL12" s="173">
        <v>1.4064697609001407E-3</v>
      </c>
      <c r="AM12" s="144">
        <v>0</v>
      </c>
      <c r="AN12" s="145">
        <v>8</v>
      </c>
      <c r="AO12" s="146">
        <v>8</v>
      </c>
      <c r="AP12" s="174">
        <v>0</v>
      </c>
      <c r="AQ12" s="175">
        <v>2.4464831804281346E-2</v>
      </c>
      <c r="AR12" s="176">
        <v>1.1251758087201125E-2</v>
      </c>
      <c r="AS12" s="144">
        <v>3</v>
      </c>
      <c r="AT12" s="145">
        <v>2</v>
      </c>
      <c r="AU12" s="146">
        <v>5</v>
      </c>
      <c r="AV12" s="177">
        <v>1.0677083333333333</v>
      </c>
      <c r="AW12" s="178">
        <v>0.7737003058103975</v>
      </c>
      <c r="AX12" s="179">
        <v>0.9324894514767933</v>
      </c>
      <c r="AY12" s="2"/>
      <c r="AZ12" s="2"/>
      <c r="BA12" s="2"/>
      <c r="BB12" s="2"/>
      <c r="BC12" s="2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</row>
    <row r="13" spans="1:93" s="15" customFormat="1" ht="18" customHeight="1">
      <c r="A13" s="15">
        <v>9</v>
      </c>
      <c r="B13" s="167" t="s">
        <v>11</v>
      </c>
      <c r="C13" s="144">
        <v>278</v>
      </c>
      <c r="D13" s="145">
        <v>207</v>
      </c>
      <c r="E13" s="145">
        <v>485</v>
      </c>
      <c r="F13" s="144">
        <v>89</v>
      </c>
      <c r="G13" s="145">
        <v>70</v>
      </c>
      <c r="H13" s="146">
        <v>159</v>
      </c>
      <c r="I13" s="168">
        <v>0.32014388489208634</v>
      </c>
      <c r="J13" s="169">
        <v>0.33816425120772947</v>
      </c>
      <c r="K13" s="170">
        <v>0.32783505154639175</v>
      </c>
      <c r="L13" s="144">
        <v>18</v>
      </c>
      <c r="M13" s="145">
        <v>15</v>
      </c>
      <c r="N13" s="146">
        <v>33</v>
      </c>
      <c r="O13" s="150">
        <v>6.4748201438848921E-2</v>
      </c>
      <c r="P13" s="151">
        <v>7.2463768115942032E-2</v>
      </c>
      <c r="Q13" s="152">
        <v>6.8041237113402056E-2</v>
      </c>
      <c r="R13" s="153">
        <v>304</v>
      </c>
      <c r="S13" s="154">
        <v>236</v>
      </c>
      <c r="T13" s="146">
        <v>540</v>
      </c>
      <c r="U13" s="155">
        <v>1.0935251798561152</v>
      </c>
      <c r="V13" s="156">
        <v>1.1400966183574879</v>
      </c>
      <c r="W13" s="157">
        <v>1.1134020618556701</v>
      </c>
      <c r="X13" s="153">
        <v>94</v>
      </c>
      <c r="Y13" s="154">
        <v>74</v>
      </c>
      <c r="Z13" s="146">
        <v>168</v>
      </c>
      <c r="AA13" s="144">
        <v>0</v>
      </c>
      <c r="AB13" s="145">
        <v>1</v>
      </c>
      <c r="AC13" s="146">
        <v>1</v>
      </c>
      <c r="AD13" s="171">
        <v>0</v>
      </c>
      <c r="AE13" s="172">
        <v>4.830917874396135E-3</v>
      </c>
      <c r="AF13" s="173">
        <v>2.0618556701030928E-3</v>
      </c>
      <c r="AG13" s="144">
        <v>0</v>
      </c>
      <c r="AH13" s="145">
        <v>0</v>
      </c>
      <c r="AI13" s="146">
        <v>0</v>
      </c>
      <c r="AJ13" s="171">
        <v>0</v>
      </c>
      <c r="AK13" s="172">
        <v>0</v>
      </c>
      <c r="AL13" s="173">
        <v>0</v>
      </c>
      <c r="AM13" s="144">
        <v>0</v>
      </c>
      <c r="AN13" s="145">
        <v>1</v>
      </c>
      <c r="AO13" s="146">
        <v>1</v>
      </c>
      <c r="AP13" s="174">
        <v>0</v>
      </c>
      <c r="AQ13" s="175">
        <v>4.830917874396135E-3</v>
      </c>
      <c r="AR13" s="176">
        <v>2.0618556701030928E-3</v>
      </c>
      <c r="AS13" s="144">
        <v>3</v>
      </c>
      <c r="AT13" s="145">
        <v>2</v>
      </c>
      <c r="AU13" s="146">
        <v>5</v>
      </c>
      <c r="AV13" s="177">
        <v>1.0935251798561152</v>
      </c>
      <c r="AW13" s="178">
        <v>1.144927536231884</v>
      </c>
      <c r="AX13" s="179">
        <v>1.1154639175257732</v>
      </c>
      <c r="AY13" s="2"/>
      <c r="AZ13" s="2"/>
      <c r="BA13" s="2"/>
      <c r="BB13" s="2"/>
      <c r="BC13" s="2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</row>
    <row r="14" spans="1:93" s="15" customFormat="1" ht="18" customHeight="1">
      <c r="A14" s="15">
        <v>10</v>
      </c>
      <c r="B14" s="167" t="s">
        <v>10</v>
      </c>
      <c r="C14" s="144">
        <v>290</v>
      </c>
      <c r="D14" s="145">
        <v>244</v>
      </c>
      <c r="E14" s="145">
        <v>534</v>
      </c>
      <c r="F14" s="144">
        <v>99</v>
      </c>
      <c r="G14" s="145">
        <v>84</v>
      </c>
      <c r="H14" s="146">
        <v>183</v>
      </c>
      <c r="I14" s="168">
        <v>0.3413793103448276</v>
      </c>
      <c r="J14" s="169">
        <v>0.34426229508196721</v>
      </c>
      <c r="K14" s="170">
        <v>0.34269662921348315</v>
      </c>
      <c r="L14" s="144">
        <v>28</v>
      </c>
      <c r="M14" s="145">
        <v>18</v>
      </c>
      <c r="N14" s="146">
        <v>46</v>
      </c>
      <c r="O14" s="150">
        <v>9.6551724137931033E-2</v>
      </c>
      <c r="P14" s="151">
        <v>7.3770491803278687E-2</v>
      </c>
      <c r="Q14" s="152">
        <v>8.6142322097378279E-2</v>
      </c>
      <c r="R14" s="153">
        <v>480</v>
      </c>
      <c r="S14" s="154">
        <v>357</v>
      </c>
      <c r="T14" s="146">
        <v>837</v>
      </c>
      <c r="U14" s="155">
        <v>1.6551724137931034</v>
      </c>
      <c r="V14" s="156">
        <v>1.4631147540983607</v>
      </c>
      <c r="W14" s="157">
        <v>1.5674157303370786</v>
      </c>
      <c r="X14" s="153">
        <v>42</v>
      </c>
      <c r="Y14" s="154">
        <v>23</v>
      </c>
      <c r="Z14" s="146">
        <v>65</v>
      </c>
      <c r="AA14" s="144">
        <v>1</v>
      </c>
      <c r="AB14" s="145">
        <v>0</v>
      </c>
      <c r="AC14" s="146">
        <v>1</v>
      </c>
      <c r="AD14" s="171">
        <v>3.4482758620689655E-3</v>
      </c>
      <c r="AE14" s="172">
        <v>0</v>
      </c>
      <c r="AF14" s="173">
        <v>1.8726591760299626E-3</v>
      </c>
      <c r="AG14" s="144">
        <v>0</v>
      </c>
      <c r="AH14" s="145">
        <v>0</v>
      </c>
      <c r="AI14" s="146">
        <v>0</v>
      </c>
      <c r="AJ14" s="171">
        <v>0</v>
      </c>
      <c r="AK14" s="172">
        <v>0</v>
      </c>
      <c r="AL14" s="173">
        <v>0</v>
      </c>
      <c r="AM14" s="144">
        <v>0</v>
      </c>
      <c r="AN14" s="145">
        <v>0</v>
      </c>
      <c r="AO14" s="146">
        <v>0</v>
      </c>
      <c r="AP14" s="174">
        <v>0</v>
      </c>
      <c r="AQ14" s="175">
        <v>0</v>
      </c>
      <c r="AR14" s="176">
        <v>0</v>
      </c>
      <c r="AS14" s="144">
        <v>1</v>
      </c>
      <c r="AT14" s="145">
        <v>0</v>
      </c>
      <c r="AU14" s="146">
        <v>1</v>
      </c>
      <c r="AV14" s="177">
        <v>1.6551724137931034</v>
      </c>
      <c r="AW14" s="178">
        <v>1.4631147540983607</v>
      </c>
      <c r="AX14" s="179">
        <v>1.5674157303370786</v>
      </c>
      <c r="AY14" s="2"/>
      <c r="AZ14" s="2"/>
      <c r="BA14" s="2"/>
      <c r="BB14" s="2"/>
      <c r="BC14" s="2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</row>
    <row r="15" spans="1:93" s="15" customFormat="1" ht="18" customHeight="1">
      <c r="A15" s="15">
        <v>11</v>
      </c>
      <c r="B15" s="167" t="s">
        <v>9</v>
      </c>
      <c r="C15" s="144">
        <v>165</v>
      </c>
      <c r="D15" s="145">
        <v>145</v>
      </c>
      <c r="E15" s="145">
        <v>310</v>
      </c>
      <c r="F15" s="144">
        <v>58</v>
      </c>
      <c r="G15" s="145">
        <v>40</v>
      </c>
      <c r="H15" s="146">
        <v>98</v>
      </c>
      <c r="I15" s="168">
        <v>0.3515151515151515</v>
      </c>
      <c r="J15" s="169">
        <v>0.27586206896551724</v>
      </c>
      <c r="K15" s="170">
        <v>0.31612903225806449</v>
      </c>
      <c r="L15" s="144">
        <v>20</v>
      </c>
      <c r="M15" s="145">
        <v>20</v>
      </c>
      <c r="N15" s="146">
        <v>40</v>
      </c>
      <c r="O15" s="150">
        <v>0.12121212121212122</v>
      </c>
      <c r="P15" s="151">
        <v>0.13793103448275862</v>
      </c>
      <c r="Q15" s="152">
        <v>0.12903225806451613</v>
      </c>
      <c r="R15" s="153">
        <v>175</v>
      </c>
      <c r="S15" s="154">
        <v>134</v>
      </c>
      <c r="T15" s="146">
        <v>309</v>
      </c>
      <c r="U15" s="155">
        <v>1.0606060606060606</v>
      </c>
      <c r="V15" s="156">
        <v>0.92413793103448272</v>
      </c>
      <c r="W15" s="157">
        <v>0.99677419354838714</v>
      </c>
      <c r="X15" s="153">
        <v>31</v>
      </c>
      <c r="Y15" s="154">
        <v>15</v>
      </c>
      <c r="Z15" s="146">
        <v>46</v>
      </c>
      <c r="AA15" s="144">
        <v>1</v>
      </c>
      <c r="AB15" s="145">
        <v>0</v>
      </c>
      <c r="AC15" s="146">
        <v>1</v>
      </c>
      <c r="AD15" s="171">
        <v>6.0606060606060606E-3</v>
      </c>
      <c r="AE15" s="172">
        <v>0</v>
      </c>
      <c r="AF15" s="173">
        <v>3.2258064516129032E-3</v>
      </c>
      <c r="AG15" s="144">
        <v>0</v>
      </c>
      <c r="AH15" s="145">
        <v>0</v>
      </c>
      <c r="AI15" s="146">
        <v>0</v>
      </c>
      <c r="AJ15" s="171">
        <v>0</v>
      </c>
      <c r="AK15" s="172">
        <v>0</v>
      </c>
      <c r="AL15" s="173">
        <v>0</v>
      </c>
      <c r="AM15" s="144">
        <v>1</v>
      </c>
      <c r="AN15" s="145">
        <v>0</v>
      </c>
      <c r="AO15" s="146">
        <v>1</v>
      </c>
      <c r="AP15" s="174">
        <v>6.0606060606060606E-3</v>
      </c>
      <c r="AQ15" s="175">
        <v>0</v>
      </c>
      <c r="AR15" s="176">
        <v>3.2258064516129032E-3</v>
      </c>
      <c r="AS15" s="144">
        <v>1</v>
      </c>
      <c r="AT15" s="145">
        <v>0</v>
      </c>
      <c r="AU15" s="146">
        <v>1</v>
      </c>
      <c r="AV15" s="177">
        <v>1.0666666666666667</v>
      </c>
      <c r="AW15" s="178">
        <v>0.92413793103448272</v>
      </c>
      <c r="AX15" s="179">
        <v>1</v>
      </c>
      <c r="AY15" s="2"/>
      <c r="AZ15" s="2"/>
      <c r="BA15" s="2"/>
      <c r="BB15" s="2"/>
      <c r="BC15" s="2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</row>
    <row r="16" spans="1:93" s="15" customFormat="1" ht="18" customHeight="1">
      <c r="A16" s="15">
        <v>12</v>
      </c>
      <c r="B16" s="167" t="s">
        <v>8</v>
      </c>
      <c r="C16" s="144">
        <v>489</v>
      </c>
      <c r="D16" s="145">
        <v>440</v>
      </c>
      <c r="E16" s="145">
        <v>929</v>
      </c>
      <c r="F16" s="144">
        <v>158</v>
      </c>
      <c r="G16" s="145">
        <v>126</v>
      </c>
      <c r="H16" s="146">
        <v>284</v>
      </c>
      <c r="I16" s="168">
        <v>0.32310838445807771</v>
      </c>
      <c r="J16" s="169">
        <v>0.28636363636363638</v>
      </c>
      <c r="K16" s="170">
        <v>0.30570505920344454</v>
      </c>
      <c r="L16" s="144">
        <v>40</v>
      </c>
      <c r="M16" s="145">
        <v>31</v>
      </c>
      <c r="N16" s="146">
        <v>71</v>
      </c>
      <c r="O16" s="150">
        <v>8.1799591002044994E-2</v>
      </c>
      <c r="P16" s="151">
        <v>7.045454545454545E-2</v>
      </c>
      <c r="Q16" s="152">
        <v>7.6426264800861135E-2</v>
      </c>
      <c r="R16" s="153">
        <v>624</v>
      </c>
      <c r="S16" s="154">
        <v>537</v>
      </c>
      <c r="T16" s="146">
        <v>1161</v>
      </c>
      <c r="U16" s="155">
        <v>1.2760736196319018</v>
      </c>
      <c r="V16" s="156">
        <v>1.2204545454545455</v>
      </c>
      <c r="W16" s="157">
        <v>1.2497308934337998</v>
      </c>
      <c r="X16" s="153">
        <v>58</v>
      </c>
      <c r="Y16" s="154">
        <v>49</v>
      </c>
      <c r="Z16" s="146">
        <v>107</v>
      </c>
      <c r="AA16" s="144">
        <v>9</v>
      </c>
      <c r="AB16" s="145">
        <v>5</v>
      </c>
      <c r="AC16" s="146">
        <v>14</v>
      </c>
      <c r="AD16" s="171">
        <v>1.8404907975460124E-2</v>
      </c>
      <c r="AE16" s="172">
        <v>1.1363636363636364E-2</v>
      </c>
      <c r="AF16" s="173">
        <v>1.5069967707212056E-2</v>
      </c>
      <c r="AG16" s="144">
        <v>3</v>
      </c>
      <c r="AH16" s="145">
        <v>3</v>
      </c>
      <c r="AI16" s="146">
        <v>6</v>
      </c>
      <c r="AJ16" s="171">
        <v>6.1349693251533744E-3</v>
      </c>
      <c r="AK16" s="172">
        <v>6.8181818181818179E-3</v>
      </c>
      <c r="AL16" s="173">
        <v>6.4585575888051671E-3</v>
      </c>
      <c r="AM16" s="144">
        <v>26</v>
      </c>
      <c r="AN16" s="145">
        <v>16</v>
      </c>
      <c r="AO16" s="146">
        <v>42</v>
      </c>
      <c r="AP16" s="174">
        <v>5.3169734151329244E-2</v>
      </c>
      <c r="AQ16" s="175">
        <v>3.6363636363636362E-2</v>
      </c>
      <c r="AR16" s="176">
        <v>4.5209903121636169E-2</v>
      </c>
      <c r="AS16" s="144">
        <v>5</v>
      </c>
      <c r="AT16" s="145">
        <v>5</v>
      </c>
      <c r="AU16" s="146">
        <v>10</v>
      </c>
      <c r="AV16" s="177">
        <v>1.3292433537832311</v>
      </c>
      <c r="AW16" s="178">
        <v>1.2568181818181818</v>
      </c>
      <c r="AX16" s="179">
        <v>1.294940796555436</v>
      </c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15" customFormat="1" ht="18" customHeight="1">
      <c r="A17" s="15">
        <v>13</v>
      </c>
      <c r="B17" s="167" t="s">
        <v>7</v>
      </c>
      <c r="C17" s="144">
        <v>191</v>
      </c>
      <c r="D17" s="145">
        <v>147</v>
      </c>
      <c r="E17" s="145">
        <v>338</v>
      </c>
      <c r="F17" s="144">
        <v>66</v>
      </c>
      <c r="G17" s="145">
        <v>39</v>
      </c>
      <c r="H17" s="146">
        <v>105</v>
      </c>
      <c r="I17" s="168">
        <v>0.34554973821989526</v>
      </c>
      <c r="J17" s="169">
        <v>0.26530612244897961</v>
      </c>
      <c r="K17" s="170">
        <v>0.31065088757396447</v>
      </c>
      <c r="L17" s="144">
        <v>25</v>
      </c>
      <c r="M17" s="145">
        <v>10</v>
      </c>
      <c r="N17" s="146">
        <v>35</v>
      </c>
      <c r="O17" s="150">
        <v>0.13089005235602094</v>
      </c>
      <c r="P17" s="151">
        <v>6.8027210884353748E-2</v>
      </c>
      <c r="Q17" s="152">
        <v>0.10355029585798817</v>
      </c>
      <c r="R17" s="153">
        <v>321</v>
      </c>
      <c r="S17" s="154">
        <v>140</v>
      </c>
      <c r="T17" s="146">
        <v>461</v>
      </c>
      <c r="U17" s="155">
        <v>1.6806282722513088</v>
      </c>
      <c r="V17" s="156">
        <v>0.95238095238095233</v>
      </c>
      <c r="W17" s="157">
        <v>1.363905325443787</v>
      </c>
      <c r="X17" s="153">
        <v>35</v>
      </c>
      <c r="Y17" s="154">
        <v>22</v>
      </c>
      <c r="Z17" s="146">
        <v>57</v>
      </c>
      <c r="AA17" s="144">
        <v>0</v>
      </c>
      <c r="AB17" s="145">
        <v>0</v>
      </c>
      <c r="AC17" s="146">
        <v>0</v>
      </c>
      <c r="AD17" s="171">
        <v>0</v>
      </c>
      <c r="AE17" s="172">
        <v>0</v>
      </c>
      <c r="AF17" s="173">
        <v>0</v>
      </c>
      <c r="AG17" s="144">
        <v>0</v>
      </c>
      <c r="AH17" s="145">
        <v>0</v>
      </c>
      <c r="AI17" s="146">
        <v>0</v>
      </c>
      <c r="AJ17" s="171">
        <v>0</v>
      </c>
      <c r="AK17" s="172">
        <v>0</v>
      </c>
      <c r="AL17" s="173">
        <v>0</v>
      </c>
      <c r="AM17" s="144">
        <v>0</v>
      </c>
      <c r="AN17" s="145">
        <v>0</v>
      </c>
      <c r="AO17" s="146">
        <v>0</v>
      </c>
      <c r="AP17" s="174">
        <v>0</v>
      </c>
      <c r="AQ17" s="175">
        <v>0</v>
      </c>
      <c r="AR17" s="176">
        <v>0</v>
      </c>
      <c r="AS17" s="144">
        <v>0</v>
      </c>
      <c r="AT17" s="145">
        <v>0</v>
      </c>
      <c r="AU17" s="146">
        <v>0</v>
      </c>
      <c r="AV17" s="177">
        <v>1.6806282722513088</v>
      </c>
      <c r="AW17" s="178">
        <v>0.95238095238095233</v>
      </c>
      <c r="AX17" s="179">
        <v>1.363905325443787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15" customFormat="1" ht="18" customHeight="1">
      <c r="A18" s="15">
        <v>14</v>
      </c>
      <c r="B18" s="167" t="s">
        <v>6</v>
      </c>
      <c r="C18" s="144">
        <v>92</v>
      </c>
      <c r="D18" s="145">
        <v>94</v>
      </c>
      <c r="E18" s="145">
        <v>186</v>
      </c>
      <c r="F18" s="144">
        <v>37</v>
      </c>
      <c r="G18" s="145">
        <v>38</v>
      </c>
      <c r="H18" s="146">
        <v>75</v>
      </c>
      <c r="I18" s="168">
        <v>0.40217391304347827</v>
      </c>
      <c r="J18" s="169">
        <v>0.40425531914893614</v>
      </c>
      <c r="K18" s="170">
        <v>0.40322580645161288</v>
      </c>
      <c r="L18" s="144">
        <v>9</v>
      </c>
      <c r="M18" s="145">
        <v>10</v>
      </c>
      <c r="N18" s="146">
        <v>19</v>
      </c>
      <c r="O18" s="150">
        <v>9.7826086956521743E-2</v>
      </c>
      <c r="P18" s="151">
        <v>0.10638297872340426</v>
      </c>
      <c r="Q18" s="152">
        <v>0.10215053763440861</v>
      </c>
      <c r="R18" s="153">
        <v>135</v>
      </c>
      <c r="S18" s="154">
        <v>171</v>
      </c>
      <c r="T18" s="146">
        <v>306</v>
      </c>
      <c r="U18" s="155">
        <v>1.4673913043478262</v>
      </c>
      <c r="V18" s="156">
        <v>1.8191489361702127</v>
      </c>
      <c r="W18" s="157">
        <v>1.6451612903225807</v>
      </c>
      <c r="X18" s="153">
        <v>15</v>
      </c>
      <c r="Y18" s="154">
        <v>14</v>
      </c>
      <c r="Z18" s="146">
        <v>29</v>
      </c>
      <c r="AA18" s="144">
        <v>0</v>
      </c>
      <c r="AB18" s="145">
        <v>1</v>
      </c>
      <c r="AC18" s="146">
        <v>1</v>
      </c>
      <c r="AD18" s="171">
        <v>0</v>
      </c>
      <c r="AE18" s="172">
        <v>1.0638297872340425E-2</v>
      </c>
      <c r="AF18" s="173">
        <v>5.3763440860215058E-3</v>
      </c>
      <c r="AG18" s="144">
        <v>0</v>
      </c>
      <c r="AH18" s="145">
        <v>0</v>
      </c>
      <c r="AI18" s="146">
        <v>0</v>
      </c>
      <c r="AJ18" s="171">
        <v>0</v>
      </c>
      <c r="AK18" s="172">
        <v>0</v>
      </c>
      <c r="AL18" s="173">
        <v>0</v>
      </c>
      <c r="AM18" s="144">
        <v>2</v>
      </c>
      <c r="AN18" s="145">
        <v>2</v>
      </c>
      <c r="AO18" s="146">
        <v>4</v>
      </c>
      <c r="AP18" s="174">
        <v>2.1739130434782608E-2</v>
      </c>
      <c r="AQ18" s="175">
        <v>2.1276595744680851E-2</v>
      </c>
      <c r="AR18" s="176">
        <v>2.1505376344086023E-2</v>
      </c>
      <c r="AS18" s="144">
        <v>0</v>
      </c>
      <c r="AT18" s="145">
        <v>0</v>
      </c>
      <c r="AU18" s="146">
        <v>0</v>
      </c>
      <c r="AV18" s="177">
        <v>1.4891304347826086</v>
      </c>
      <c r="AW18" s="178">
        <v>1.8404255319148937</v>
      </c>
      <c r="AX18" s="179">
        <v>1.6666666666666667</v>
      </c>
      <c r="AY18" s="2"/>
      <c r="AZ18" s="2"/>
      <c r="BA18" s="2"/>
      <c r="BB18" s="2"/>
      <c r="BC18" s="2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</row>
    <row r="19" spans="1:93" s="15" customFormat="1" ht="18" customHeight="1">
      <c r="A19" s="15">
        <v>15</v>
      </c>
      <c r="B19" s="167" t="s">
        <v>5</v>
      </c>
      <c r="C19" s="144">
        <v>52</v>
      </c>
      <c r="D19" s="145">
        <v>44</v>
      </c>
      <c r="E19" s="145">
        <v>96</v>
      </c>
      <c r="F19" s="144">
        <v>12</v>
      </c>
      <c r="G19" s="145">
        <v>15</v>
      </c>
      <c r="H19" s="146">
        <v>27</v>
      </c>
      <c r="I19" s="168">
        <v>0.23076923076923078</v>
      </c>
      <c r="J19" s="169">
        <v>0.34090909090909088</v>
      </c>
      <c r="K19" s="170">
        <v>0.28125</v>
      </c>
      <c r="L19" s="144">
        <v>3</v>
      </c>
      <c r="M19" s="145">
        <v>7</v>
      </c>
      <c r="N19" s="146">
        <v>10</v>
      </c>
      <c r="O19" s="150">
        <v>5.7692307692307696E-2</v>
      </c>
      <c r="P19" s="151">
        <v>0.15909090909090909</v>
      </c>
      <c r="Q19" s="152">
        <v>0.10416666666666667</v>
      </c>
      <c r="R19" s="153">
        <v>44</v>
      </c>
      <c r="S19" s="154">
        <v>55</v>
      </c>
      <c r="T19" s="146">
        <v>99</v>
      </c>
      <c r="U19" s="155">
        <v>0.84615384615384615</v>
      </c>
      <c r="V19" s="156">
        <v>1.25</v>
      </c>
      <c r="W19" s="157">
        <v>1.03125</v>
      </c>
      <c r="X19" s="153">
        <v>0</v>
      </c>
      <c r="Y19" s="154">
        <v>9</v>
      </c>
      <c r="Z19" s="146">
        <v>9</v>
      </c>
      <c r="AA19" s="144">
        <v>0</v>
      </c>
      <c r="AB19" s="145">
        <v>0</v>
      </c>
      <c r="AC19" s="146">
        <v>0</v>
      </c>
      <c r="AD19" s="171">
        <v>0</v>
      </c>
      <c r="AE19" s="172">
        <v>0</v>
      </c>
      <c r="AF19" s="173">
        <v>0</v>
      </c>
      <c r="AG19" s="144">
        <v>0</v>
      </c>
      <c r="AH19" s="145">
        <v>0</v>
      </c>
      <c r="AI19" s="146">
        <v>0</v>
      </c>
      <c r="AJ19" s="171">
        <v>0</v>
      </c>
      <c r="AK19" s="172">
        <v>0</v>
      </c>
      <c r="AL19" s="173">
        <v>0</v>
      </c>
      <c r="AM19" s="144">
        <v>0</v>
      </c>
      <c r="AN19" s="145">
        <v>0</v>
      </c>
      <c r="AO19" s="146">
        <v>0</v>
      </c>
      <c r="AP19" s="174">
        <v>0</v>
      </c>
      <c r="AQ19" s="175">
        <v>0</v>
      </c>
      <c r="AR19" s="176">
        <v>0</v>
      </c>
      <c r="AS19" s="144">
        <v>0</v>
      </c>
      <c r="AT19" s="145">
        <v>0</v>
      </c>
      <c r="AU19" s="146">
        <v>0</v>
      </c>
      <c r="AV19" s="177">
        <v>0.84615384615384615</v>
      </c>
      <c r="AW19" s="178">
        <v>1.25</v>
      </c>
      <c r="AX19" s="179">
        <v>1.03125</v>
      </c>
      <c r="AY19" s="2"/>
      <c r="AZ19" s="2"/>
      <c r="BA19" s="2"/>
      <c r="BB19" s="2"/>
      <c r="BC19" s="2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</row>
    <row r="20" spans="1:93" s="15" customFormat="1" ht="18" customHeight="1">
      <c r="A20" s="15">
        <v>16</v>
      </c>
      <c r="B20" s="167" t="s">
        <v>4</v>
      </c>
      <c r="C20" s="144">
        <v>120</v>
      </c>
      <c r="D20" s="145">
        <v>95</v>
      </c>
      <c r="E20" s="145">
        <v>215</v>
      </c>
      <c r="F20" s="144">
        <v>34</v>
      </c>
      <c r="G20" s="145">
        <v>36</v>
      </c>
      <c r="H20" s="146">
        <v>70</v>
      </c>
      <c r="I20" s="168">
        <v>0.28333333333333333</v>
      </c>
      <c r="J20" s="169">
        <v>0.37894736842105264</v>
      </c>
      <c r="K20" s="170">
        <v>0.32558139534883723</v>
      </c>
      <c r="L20" s="144">
        <v>11</v>
      </c>
      <c r="M20" s="145">
        <v>5</v>
      </c>
      <c r="N20" s="146">
        <v>16</v>
      </c>
      <c r="O20" s="150">
        <v>9.166666666666666E-2</v>
      </c>
      <c r="P20" s="151">
        <v>5.2631578947368418E-2</v>
      </c>
      <c r="Q20" s="152">
        <v>7.441860465116279E-2</v>
      </c>
      <c r="R20" s="153">
        <v>117</v>
      </c>
      <c r="S20" s="154">
        <v>111</v>
      </c>
      <c r="T20" s="146">
        <v>228</v>
      </c>
      <c r="U20" s="155">
        <v>0.97499999999999998</v>
      </c>
      <c r="V20" s="156">
        <v>1.168421052631579</v>
      </c>
      <c r="W20" s="157">
        <v>1.0604651162790697</v>
      </c>
      <c r="X20" s="153">
        <v>17</v>
      </c>
      <c r="Y20" s="154">
        <v>28</v>
      </c>
      <c r="Z20" s="146">
        <v>45</v>
      </c>
      <c r="AA20" s="144">
        <v>0</v>
      </c>
      <c r="AB20" s="145">
        <v>0</v>
      </c>
      <c r="AC20" s="146">
        <v>0</v>
      </c>
      <c r="AD20" s="171">
        <v>0</v>
      </c>
      <c r="AE20" s="172">
        <v>0</v>
      </c>
      <c r="AF20" s="173">
        <v>0</v>
      </c>
      <c r="AG20" s="144">
        <v>0</v>
      </c>
      <c r="AH20" s="145">
        <v>0</v>
      </c>
      <c r="AI20" s="146">
        <v>0</v>
      </c>
      <c r="AJ20" s="171">
        <v>0</v>
      </c>
      <c r="AK20" s="172">
        <v>0</v>
      </c>
      <c r="AL20" s="173">
        <v>0</v>
      </c>
      <c r="AM20" s="144">
        <v>0</v>
      </c>
      <c r="AN20" s="145">
        <v>0</v>
      </c>
      <c r="AO20" s="146">
        <v>0</v>
      </c>
      <c r="AP20" s="174">
        <v>0</v>
      </c>
      <c r="AQ20" s="175">
        <v>0</v>
      </c>
      <c r="AR20" s="176">
        <v>0</v>
      </c>
      <c r="AS20" s="144">
        <v>1</v>
      </c>
      <c r="AT20" s="145">
        <v>0</v>
      </c>
      <c r="AU20" s="146">
        <v>1</v>
      </c>
      <c r="AV20" s="177">
        <v>0.97499999999999998</v>
      </c>
      <c r="AW20" s="178">
        <v>1.168421052631579</v>
      </c>
      <c r="AX20" s="179">
        <v>1.0604651162790697</v>
      </c>
      <c r="AY20" s="2"/>
      <c r="AZ20" s="2"/>
      <c r="BA20" s="2"/>
      <c r="BB20" s="2"/>
      <c r="BC20" s="2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</row>
    <row r="21" spans="1:93" s="15" customFormat="1" ht="18" customHeight="1">
      <c r="A21" s="15">
        <v>17</v>
      </c>
      <c r="B21" s="167" t="s">
        <v>3</v>
      </c>
      <c r="C21" s="144">
        <v>34</v>
      </c>
      <c r="D21" s="145">
        <v>31</v>
      </c>
      <c r="E21" s="145">
        <v>65</v>
      </c>
      <c r="F21" s="144">
        <v>18</v>
      </c>
      <c r="G21" s="145">
        <v>11</v>
      </c>
      <c r="H21" s="146">
        <v>29</v>
      </c>
      <c r="I21" s="168">
        <v>0.52941176470588236</v>
      </c>
      <c r="J21" s="169">
        <v>0.35483870967741937</v>
      </c>
      <c r="K21" s="170">
        <v>0.44615384615384618</v>
      </c>
      <c r="L21" s="144">
        <v>3</v>
      </c>
      <c r="M21" s="145">
        <v>2</v>
      </c>
      <c r="N21" s="146">
        <v>5</v>
      </c>
      <c r="O21" s="150">
        <v>8.8235294117647065E-2</v>
      </c>
      <c r="P21" s="151">
        <v>6.4516129032258063E-2</v>
      </c>
      <c r="Q21" s="152">
        <v>7.6923076923076927E-2</v>
      </c>
      <c r="R21" s="153">
        <v>85</v>
      </c>
      <c r="S21" s="154">
        <v>49</v>
      </c>
      <c r="T21" s="146">
        <v>134</v>
      </c>
      <c r="U21" s="155">
        <v>2.5</v>
      </c>
      <c r="V21" s="156">
        <v>1.5806451612903225</v>
      </c>
      <c r="W21" s="157">
        <v>2.0615384615384613</v>
      </c>
      <c r="X21" s="153">
        <v>3</v>
      </c>
      <c r="Y21" s="154">
        <v>9</v>
      </c>
      <c r="Z21" s="146">
        <v>12</v>
      </c>
      <c r="AA21" s="144">
        <v>0</v>
      </c>
      <c r="AB21" s="145">
        <v>0</v>
      </c>
      <c r="AC21" s="146">
        <v>0</v>
      </c>
      <c r="AD21" s="171">
        <v>0</v>
      </c>
      <c r="AE21" s="172">
        <v>0</v>
      </c>
      <c r="AF21" s="173">
        <v>0</v>
      </c>
      <c r="AG21" s="144">
        <v>0</v>
      </c>
      <c r="AH21" s="145">
        <v>0</v>
      </c>
      <c r="AI21" s="146">
        <v>0</v>
      </c>
      <c r="AJ21" s="171">
        <v>0</v>
      </c>
      <c r="AK21" s="172">
        <v>0</v>
      </c>
      <c r="AL21" s="173">
        <v>0</v>
      </c>
      <c r="AM21" s="144">
        <v>0</v>
      </c>
      <c r="AN21" s="145">
        <v>0</v>
      </c>
      <c r="AO21" s="146">
        <v>0</v>
      </c>
      <c r="AP21" s="174">
        <v>0</v>
      </c>
      <c r="AQ21" s="175">
        <v>0</v>
      </c>
      <c r="AR21" s="176">
        <v>0</v>
      </c>
      <c r="AS21" s="144">
        <v>0</v>
      </c>
      <c r="AT21" s="145">
        <v>1</v>
      </c>
      <c r="AU21" s="146">
        <v>1</v>
      </c>
      <c r="AV21" s="177">
        <v>2.5</v>
      </c>
      <c r="AW21" s="178">
        <v>1.5806451612903225</v>
      </c>
      <c r="AX21" s="179">
        <v>2.0615384615384613</v>
      </c>
      <c r="AY21" s="2"/>
      <c r="AZ21" s="2"/>
      <c r="BA21" s="2"/>
      <c r="BB21" s="2"/>
      <c r="BC21" s="2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</row>
    <row r="22" spans="1:93" s="15" customFormat="1" ht="18" customHeight="1">
      <c r="A22" s="15">
        <v>18</v>
      </c>
      <c r="B22" s="167" t="s">
        <v>2</v>
      </c>
      <c r="C22" s="144">
        <v>35</v>
      </c>
      <c r="D22" s="145">
        <v>27</v>
      </c>
      <c r="E22" s="145">
        <v>62</v>
      </c>
      <c r="F22" s="144">
        <v>13</v>
      </c>
      <c r="G22" s="145">
        <v>9</v>
      </c>
      <c r="H22" s="146">
        <v>22</v>
      </c>
      <c r="I22" s="168">
        <v>0.37142857142857144</v>
      </c>
      <c r="J22" s="169">
        <v>0.33333333333333331</v>
      </c>
      <c r="K22" s="170">
        <v>0.35483870967741937</v>
      </c>
      <c r="L22" s="144">
        <v>3</v>
      </c>
      <c r="M22" s="145">
        <v>1</v>
      </c>
      <c r="N22" s="146">
        <v>4</v>
      </c>
      <c r="O22" s="150">
        <v>8.5714285714285715E-2</v>
      </c>
      <c r="P22" s="151">
        <v>3.7037037037037035E-2</v>
      </c>
      <c r="Q22" s="152">
        <v>6.4516129032258063E-2</v>
      </c>
      <c r="R22" s="153">
        <v>50</v>
      </c>
      <c r="S22" s="154">
        <v>28</v>
      </c>
      <c r="T22" s="146">
        <v>78</v>
      </c>
      <c r="U22" s="155">
        <v>1.4285714285714286</v>
      </c>
      <c r="V22" s="156">
        <v>1.037037037037037</v>
      </c>
      <c r="W22" s="157">
        <v>1.2580645161290323</v>
      </c>
      <c r="X22" s="153">
        <v>4</v>
      </c>
      <c r="Y22" s="154">
        <v>0</v>
      </c>
      <c r="Z22" s="146">
        <v>4</v>
      </c>
      <c r="AA22" s="144">
        <v>0</v>
      </c>
      <c r="AB22" s="145">
        <v>0</v>
      </c>
      <c r="AC22" s="146">
        <v>0</v>
      </c>
      <c r="AD22" s="171">
        <v>0</v>
      </c>
      <c r="AE22" s="172">
        <v>0</v>
      </c>
      <c r="AF22" s="173">
        <v>0</v>
      </c>
      <c r="AG22" s="144">
        <v>0</v>
      </c>
      <c r="AH22" s="145">
        <v>0</v>
      </c>
      <c r="AI22" s="146">
        <v>0</v>
      </c>
      <c r="AJ22" s="171">
        <v>0</v>
      </c>
      <c r="AK22" s="172">
        <v>0</v>
      </c>
      <c r="AL22" s="173">
        <v>0</v>
      </c>
      <c r="AM22" s="144">
        <v>0</v>
      </c>
      <c r="AN22" s="145">
        <v>0</v>
      </c>
      <c r="AO22" s="146">
        <v>0</v>
      </c>
      <c r="AP22" s="174">
        <v>0</v>
      </c>
      <c r="AQ22" s="175">
        <v>0</v>
      </c>
      <c r="AR22" s="176">
        <v>0</v>
      </c>
      <c r="AS22" s="144">
        <v>0</v>
      </c>
      <c r="AT22" s="145">
        <v>0</v>
      </c>
      <c r="AU22" s="146">
        <v>0</v>
      </c>
      <c r="AV22" s="177">
        <v>1.4285714285714286</v>
      </c>
      <c r="AW22" s="178">
        <v>1.037037037037037</v>
      </c>
      <c r="AX22" s="179">
        <v>1.2580645161290323</v>
      </c>
      <c r="AY22" s="2"/>
      <c r="AZ22" s="2"/>
      <c r="BA22" s="2"/>
      <c r="BB22" s="2"/>
      <c r="BC22" s="2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</row>
    <row r="23" spans="1:93" s="15" customFormat="1" ht="18" customHeight="1">
      <c r="A23" s="15">
        <v>19</v>
      </c>
      <c r="B23" s="313" t="s">
        <v>1</v>
      </c>
      <c r="C23" s="144">
        <v>42</v>
      </c>
      <c r="D23" s="145">
        <v>42</v>
      </c>
      <c r="E23" s="145">
        <v>84</v>
      </c>
      <c r="F23" s="361">
        <v>10</v>
      </c>
      <c r="G23" s="362">
        <v>11</v>
      </c>
      <c r="H23" s="363">
        <v>21</v>
      </c>
      <c r="I23" s="314">
        <v>0.23809523809523808</v>
      </c>
      <c r="J23" s="315">
        <v>0.26190476190476192</v>
      </c>
      <c r="K23" s="316">
        <v>0.25</v>
      </c>
      <c r="L23" s="361">
        <v>6</v>
      </c>
      <c r="M23" s="362">
        <v>8</v>
      </c>
      <c r="N23" s="363">
        <v>14</v>
      </c>
      <c r="O23" s="317">
        <v>0.14285714285714285</v>
      </c>
      <c r="P23" s="318">
        <v>0.19047619047619047</v>
      </c>
      <c r="Q23" s="319">
        <v>0.16666666666666666</v>
      </c>
      <c r="R23" s="364">
        <v>36</v>
      </c>
      <c r="S23" s="365">
        <v>37</v>
      </c>
      <c r="T23" s="363">
        <v>73</v>
      </c>
      <c r="U23" s="320">
        <v>0.8571428571428571</v>
      </c>
      <c r="V23" s="321">
        <v>0.88095238095238093</v>
      </c>
      <c r="W23" s="322">
        <v>0.86904761904761907</v>
      </c>
      <c r="X23" s="364">
        <v>6</v>
      </c>
      <c r="Y23" s="365">
        <v>7</v>
      </c>
      <c r="Z23" s="363">
        <v>13</v>
      </c>
      <c r="AA23" s="361">
        <v>0</v>
      </c>
      <c r="AB23" s="362">
        <v>0</v>
      </c>
      <c r="AC23" s="363">
        <v>0</v>
      </c>
      <c r="AD23" s="323">
        <v>0</v>
      </c>
      <c r="AE23" s="324">
        <v>0</v>
      </c>
      <c r="AF23" s="325">
        <v>0</v>
      </c>
      <c r="AG23" s="361">
        <v>0</v>
      </c>
      <c r="AH23" s="362">
        <v>0</v>
      </c>
      <c r="AI23" s="363">
        <v>0</v>
      </c>
      <c r="AJ23" s="323">
        <v>0</v>
      </c>
      <c r="AK23" s="324">
        <v>0</v>
      </c>
      <c r="AL23" s="325">
        <v>0</v>
      </c>
      <c r="AM23" s="361">
        <v>0</v>
      </c>
      <c r="AN23" s="362">
        <v>0</v>
      </c>
      <c r="AO23" s="363">
        <v>0</v>
      </c>
      <c r="AP23" s="326">
        <v>0</v>
      </c>
      <c r="AQ23" s="327">
        <v>0</v>
      </c>
      <c r="AR23" s="328">
        <v>0</v>
      </c>
      <c r="AS23" s="361">
        <v>0</v>
      </c>
      <c r="AT23" s="362">
        <v>0</v>
      </c>
      <c r="AU23" s="363">
        <v>0</v>
      </c>
      <c r="AV23" s="307">
        <v>0.8571428571428571</v>
      </c>
      <c r="AW23" s="308">
        <v>0.88095238095238093</v>
      </c>
      <c r="AX23" s="309">
        <v>0.86904761904761907</v>
      </c>
      <c r="AY23" s="2"/>
      <c r="AZ23" s="2"/>
      <c r="BA23" s="2"/>
      <c r="BB23" s="2"/>
      <c r="BC23" s="2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</row>
    <row r="24" spans="1:93" s="15" customFormat="1" ht="18.75" thickBot="1">
      <c r="B24" s="329" t="s">
        <v>76</v>
      </c>
      <c r="C24" s="330">
        <v>395</v>
      </c>
      <c r="D24" s="331">
        <v>443</v>
      </c>
      <c r="E24" s="332">
        <v>838</v>
      </c>
      <c r="F24" s="330">
        <v>93</v>
      </c>
      <c r="G24" s="331">
        <v>93</v>
      </c>
      <c r="H24" s="332">
        <v>186</v>
      </c>
      <c r="I24" s="333">
        <v>0.23544303797468355</v>
      </c>
      <c r="J24" s="334">
        <v>0.20993227990970656</v>
      </c>
      <c r="K24" s="335">
        <v>0.22195704057279236</v>
      </c>
      <c r="L24" s="330">
        <v>34</v>
      </c>
      <c r="M24" s="331">
        <v>27</v>
      </c>
      <c r="N24" s="332">
        <v>61</v>
      </c>
      <c r="O24" s="336">
        <v>8.6075949367088608E-2</v>
      </c>
      <c r="P24" s="337">
        <v>6.0948081264108354E-2</v>
      </c>
      <c r="Q24" s="338">
        <v>7.2792362768496419E-2</v>
      </c>
      <c r="R24" s="366">
        <v>294</v>
      </c>
      <c r="S24" s="367">
        <v>298</v>
      </c>
      <c r="T24" s="332">
        <v>592</v>
      </c>
      <c r="U24" s="339">
        <v>0.7443037974683544</v>
      </c>
      <c r="V24" s="340">
        <v>0.67268623024830698</v>
      </c>
      <c r="W24" s="341">
        <v>0.7064439140811456</v>
      </c>
      <c r="X24" s="366">
        <v>56</v>
      </c>
      <c r="Y24" s="367">
        <v>35</v>
      </c>
      <c r="Z24" s="332">
        <v>91</v>
      </c>
      <c r="AA24" s="330">
        <v>3</v>
      </c>
      <c r="AB24" s="331">
        <v>2</v>
      </c>
      <c r="AC24" s="332">
        <v>5</v>
      </c>
      <c r="AD24" s="342">
        <v>7.5949367088607592E-3</v>
      </c>
      <c r="AE24" s="343">
        <v>4.5146726862302479E-3</v>
      </c>
      <c r="AF24" s="344">
        <v>5.9665871121718375E-3</v>
      </c>
      <c r="AG24" s="330">
        <v>2</v>
      </c>
      <c r="AH24" s="331">
        <v>1</v>
      </c>
      <c r="AI24" s="332">
        <v>3</v>
      </c>
      <c r="AJ24" s="342">
        <v>5.0632911392405064E-3</v>
      </c>
      <c r="AK24" s="343">
        <v>2.257336343115124E-3</v>
      </c>
      <c r="AL24" s="344">
        <v>3.5799522673031028E-3</v>
      </c>
      <c r="AM24" s="330">
        <v>5</v>
      </c>
      <c r="AN24" s="331">
        <v>3</v>
      </c>
      <c r="AO24" s="332">
        <v>8</v>
      </c>
      <c r="AP24" s="345">
        <v>1.2658227848101266E-2</v>
      </c>
      <c r="AQ24" s="346">
        <v>6.7720090293453723E-3</v>
      </c>
      <c r="AR24" s="347">
        <v>9.5465393794749408E-3</v>
      </c>
      <c r="AS24" s="330">
        <v>0</v>
      </c>
      <c r="AT24" s="331">
        <v>0</v>
      </c>
      <c r="AU24" s="332">
        <v>0</v>
      </c>
      <c r="AV24" s="348">
        <v>0.75696202531645573</v>
      </c>
      <c r="AW24" s="349">
        <v>0.67945823927765236</v>
      </c>
      <c r="AX24" s="350">
        <v>0.71599045346062051</v>
      </c>
      <c r="AY24" s="2"/>
      <c r="AZ24" s="2"/>
      <c r="BA24" s="2"/>
      <c r="BB24" s="2"/>
      <c r="BC24" s="2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</row>
    <row r="25" spans="1:93" s="13" customFormat="1" ht="18" customHeight="1" thickTop="1">
      <c r="A25" s="13">
        <v>20</v>
      </c>
      <c r="B25" s="183" t="s">
        <v>0</v>
      </c>
      <c r="C25" s="184">
        <v>6790</v>
      </c>
      <c r="D25" s="185">
        <v>6292</v>
      </c>
      <c r="E25" s="186">
        <v>13082</v>
      </c>
      <c r="F25" s="184">
        <v>1980</v>
      </c>
      <c r="G25" s="185">
        <v>1701</v>
      </c>
      <c r="H25" s="187">
        <v>3681</v>
      </c>
      <c r="I25" s="188">
        <v>0.29160530191458028</v>
      </c>
      <c r="J25" s="189">
        <v>0.27034329307056582</v>
      </c>
      <c r="K25" s="190">
        <v>0.28137899403760891</v>
      </c>
      <c r="L25" s="184">
        <v>614</v>
      </c>
      <c r="M25" s="185">
        <v>502</v>
      </c>
      <c r="N25" s="191">
        <v>1116</v>
      </c>
      <c r="O25" s="192">
        <v>9.0427098674521353E-2</v>
      </c>
      <c r="P25" s="193">
        <v>7.9783852511125242E-2</v>
      </c>
      <c r="Q25" s="194">
        <v>8.5308056872037921E-2</v>
      </c>
      <c r="R25" s="184">
        <v>7301</v>
      </c>
      <c r="S25" s="185">
        <v>6005</v>
      </c>
      <c r="T25" s="187">
        <v>13306</v>
      </c>
      <c r="U25" s="195">
        <v>1.0752577319587628</v>
      </c>
      <c r="V25" s="196">
        <v>0.95438652256834078</v>
      </c>
      <c r="W25" s="197">
        <v>1.017122764103348</v>
      </c>
      <c r="X25" s="184">
        <v>846</v>
      </c>
      <c r="Y25" s="185">
        <v>874</v>
      </c>
      <c r="Z25" s="191">
        <v>1720</v>
      </c>
      <c r="AA25" s="184">
        <v>39</v>
      </c>
      <c r="AB25" s="185">
        <v>39</v>
      </c>
      <c r="AC25" s="191">
        <v>78</v>
      </c>
      <c r="AD25" s="198">
        <v>5.7437407952871875E-3</v>
      </c>
      <c r="AE25" s="199">
        <v>6.1983471074380167E-3</v>
      </c>
      <c r="AF25" s="200">
        <v>5.9623910717015744E-3</v>
      </c>
      <c r="AG25" s="184">
        <v>17</v>
      </c>
      <c r="AH25" s="185">
        <v>11</v>
      </c>
      <c r="AI25" s="191">
        <v>28</v>
      </c>
      <c r="AJ25" s="198">
        <v>2.5036818851251843E-3</v>
      </c>
      <c r="AK25" s="199">
        <v>1.7482517482517483E-3</v>
      </c>
      <c r="AL25" s="200">
        <v>2.1403455129185142E-3</v>
      </c>
      <c r="AM25" s="184">
        <v>102</v>
      </c>
      <c r="AN25" s="185">
        <v>69</v>
      </c>
      <c r="AO25" s="191">
        <v>171</v>
      </c>
      <c r="AP25" s="201">
        <v>1.5022091310751105E-2</v>
      </c>
      <c r="AQ25" s="202">
        <v>1.0966306420851876E-2</v>
      </c>
      <c r="AR25" s="203">
        <v>1.3071395811038068E-2</v>
      </c>
      <c r="AS25" s="184">
        <v>33</v>
      </c>
      <c r="AT25" s="185">
        <v>20</v>
      </c>
      <c r="AU25" s="191">
        <v>53</v>
      </c>
      <c r="AV25" s="204">
        <v>1.0902798232695139</v>
      </c>
      <c r="AW25" s="306">
        <v>0.96535282898919261</v>
      </c>
      <c r="AX25" s="206">
        <v>1.0301941599143862</v>
      </c>
      <c r="AY25" s="14"/>
      <c r="AZ25" s="14"/>
      <c r="BA25" s="14"/>
      <c r="BB25" s="14"/>
      <c r="BC25" s="14"/>
    </row>
    <row r="26" spans="1:93" ht="6.75" customHeight="1"/>
  </sheetData>
  <autoFilter ref="A4:AX25">
    <sortState ref="A5:AX24">
      <sortCondition ref="A4:A24"/>
    </sortState>
  </autoFilter>
  <mergeCells count="16">
    <mergeCell ref="R3:T3"/>
    <mergeCell ref="AV3:AX3"/>
    <mergeCell ref="AM3:AO3"/>
    <mergeCell ref="AP3:AR3"/>
    <mergeCell ref="AS3:AU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</mergeCells>
  <phoneticPr fontId="3"/>
  <printOptions horizontalCentered="1" verticalCentered="1"/>
  <pageMargins left="0.70866141732283472" right="0.70866141732283472" top="0.98425196850393704" bottom="0.74803149606299213" header="0.31496062992125984" footer="0.31496062992125984"/>
  <pageSetup paperSize="9" orientation="landscape" r:id="rId1"/>
  <colBreaks count="1" manualBreakCount="1">
    <brk id="26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view="pageBreakPreview" zoomScale="90" zoomScaleNormal="100" zoomScaleSheetLayoutView="90" workbookViewId="0">
      <selection activeCell="AN16" sqref="AN16"/>
    </sheetView>
  </sheetViews>
  <sheetFormatPr defaultColWidth="9" defaultRowHeight="13.5"/>
  <cols>
    <col min="1" max="1" width="12.125" style="37" customWidth="1"/>
    <col min="2" max="7" width="4.625" style="19" customWidth="1"/>
    <col min="8" max="10" width="5.25" style="36" customWidth="1"/>
    <col min="11" max="13" width="4.625" style="19" customWidth="1"/>
    <col min="14" max="16" width="5.25" style="36" customWidth="1"/>
    <col min="17" max="19" width="5.125" style="19" customWidth="1"/>
    <col min="20" max="22" width="5.25" style="19" customWidth="1"/>
    <col min="23" max="25" width="4.625" style="19" customWidth="1"/>
    <col min="26" max="28" width="4.875" style="19" customWidth="1"/>
    <col min="29" max="31" width="5.375" style="36" customWidth="1"/>
    <col min="32" max="34" width="4.75" style="19" customWidth="1"/>
    <col min="35" max="37" width="5.25" style="36" customWidth="1"/>
    <col min="38" max="40" width="4.5" style="19" customWidth="1"/>
    <col min="41" max="43" width="5.25" style="19" customWidth="1"/>
    <col min="44" max="46" width="4.375" style="19" customWidth="1"/>
    <col min="47" max="49" width="5.25" style="2" customWidth="1"/>
    <col min="50" max="16384" width="9" style="19"/>
  </cols>
  <sheetData>
    <row r="1" spans="1:51" ht="14.25">
      <c r="B1" s="355" t="s">
        <v>80</v>
      </c>
      <c r="Z1" s="355" t="s">
        <v>80</v>
      </c>
    </row>
    <row r="2" spans="1:51" ht="9" customHeight="1">
      <c r="B2" s="115"/>
      <c r="Z2" s="115"/>
    </row>
    <row r="3" spans="1:51" ht="30" customHeight="1">
      <c r="A3" s="406" t="s">
        <v>51</v>
      </c>
      <c r="B3" s="408" t="s">
        <v>52</v>
      </c>
      <c r="C3" s="409"/>
      <c r="D3" s="410"/>
      <c r="E3" s="397" t="s">
        <v>53</v>
      </c>
      <c r="F3" s="397"/>
      <c r="G3" s="398"/>
      <c r="H3" s="399" t="s">
        <v>54</v>
      </c>
      <c r="I3" s="399"/>
      <c r="J3" s="400"/>
      <c r="K3" s="397" t="s">
        <v>55</v>
      </c>
      <c r="L3" s="397"/>
      <c r="M3" s="398"/>
      <c r="N3" s="399" t="s">
        <v>27</v>
      </c>
      <c r="O3" s="399"/>
      <c r="P3" s="400"/>
      <c r="Q3" s="397" t="s">
        <v>56</v>
      </c>
      <c r="R3" s="397"/>
      <c r="S3" s="398"/>
      <c r="T3" s="393" t="s">
        <v>33</v>
      </c>
      <c r="U3" s="393"/>
      <c r="V3" s="394"/>
      <c r="W3" s="401" t="s">
        <v>57</v>
      </c>
      <c r="X3" s="402"/>
      <c r="Y3" s="403"/>
      <c r="Z3" s="404" t="s">
        <v>58</v>
      </c>
      <c r="AA3" s="404"/>
      <c r="AB3" s="405"/>
      <c r="AC3" s="399" t="s">
        <v>59</v>
      </c>
      <c r="AD3" s="399"/>
      <c r="AE3" s="400"/>
      <c r="AF3" s="397" t="s">
        <v>60</v>
      </c>
      <c r="AG3" s="397"/>
      <c r="AH3" s="398"/>
      <c r="AI3" s="399" t="s">
        <v>41</v>
      </c>
      <c r="AJ3" s="399"/>
      <c r="AK3" s="400"/>
      <c r="AL3" s="395" t="s">
        <v>38</v>
      </c>
      <c r="AM3" s="395"/>
      <c r="AN3" s="396"/>
      <c r="AO3" s="393" t="s">
        <v>61</v>
      </c>
      <c r="AP3" s="393"/>
      <c r="AQ3" s="394"/>
      <c r="AR3" s="395" t="s">
        <v>62</v>
      </c>
      <c r="AS3" s="395"/>
      <c r="AT3" s="396"/>
      <c r="AU3" s="390" t="s">
        <v>32</v>
      </c>
      <c r="AV3" s="391"/>
      <c r="AW3" s="392"/>
      <c r="AX3" s="18"/>
      <c r="AY3" s="18"/>
    </row>
    <row r="4" spans="1:51" ht="18.75" customHeight="1">
      <c r="A4" s="407"/>
      <c r="B4" s="23" t="s">
        <v>22</v>
      </c>
      <c r="C4" s="21" t="s">
        <v>21</v>
      </c>
      <c r="D4" s="22" t="s">
        <v>20</v>
      </c>
      <c r="E4" s="23" t="s">
        <v>22</v>
      </c>
      <c r="F4" s="21" t="s">
        <v>21</v>
      </c>
      <c r="G4" s="22" t="s">
        <v>20</v>
      </c>
      <c r="H4" s="24" t="s">
        <v>22</v>
      </c>
      <c r="I4" s="25" t="s">
        <v>21</v>
      </c>
      <c r="J4" s="26" t="s">
        <v>20</v>
      </c>
      <c r="K4" s="23" t="s">
        <v>22</v>
      </c>
      <c r="L4" s="21" t="s">
        <v>21</v>
      </c>
      <c r="M4" s="22" t="s">
        <v>20</v>
      </c>
      <c r="N4" s="24" t="s">
        <v>22</v>
      </c>
      <c r="O4" s="25" t="s">
        <v>21</v>
      </c>
      <c r="P4" s="26" t="s">
        <v>20</v>
      </c>
      <c r="Q4" s="23" t="s">
        <v>22</v>
      </c>
      <c r="R4" s="21" t="s">
        <v>21</v>
      </c>
      <c r="S4" s="22" t="s">
        <v>20</v>
      </c>
      <c r="T4" s="27" t="s">
        <v>22</v>
      </c>
      <c r="U4" s="28" t="s">
        <v>21</v>
      </c>
      <c r="V4" s="29" t="s">
        <v>20</v>
      </c>
      <c r="W4" s="20" t="s">
        <v>22</v>
      </c>
      <c r="X4" s="21" t="s">
        <v>21</v>
      </c>
      <c r="Y4" s="22" t="s">
        <v>20</v>
      </c>
      <c r="Z4" s="32" t="s">
        <v>22</v>
      </c>
      <c r="AA4" s="30" t="s">
        <v>21</v>
      </c>
      <c r="AB4" s="31" t="s">
        <v>20</v>
      </c>
      <c r="AC4" s="24" t="s">
        <v>22</v>
      </c>
      <c r="AD4" s="25" t="s">
        <v>21</v>
      </c>
      <c r="AE4" s="26" t="s">
        <v>20</v>
      </c>
      <c r="AF4" s="23" t="s">
        <v>22</v>
      </c>
      <c r="AG4" s="21" t="s">
        <v>21</v>
      </c>
      <c r="AH4" s="22" t="s">
        <v>20</v>
      </c>
      <c r="AI4" s="24" t="s">
        <v>22</v>
      </c>
      <c r="AJ4" s="25" t="s">
        <v>21</v>
      </c>
      <c r="AK4" s="26" t="s">
        <v>20</v>
      </c>
      <c r="AL4" s="33" t="s">
        <v>22</v>
      </c>
      <c r="AM4" s="34" t="s">
        <v>21</v>
      </c>
      <c r="AN4" s="35" t="s">
        <v>20</v>
      </c>
      <c r="AO4" s="27" t="s">
        <v>22</v>
      </c>
      <c r="AP4" s="28" t="s">
        <v>21</v>
      </c>
      <c r="AQ4" s="29" t="s">
        <v>20</v>
      </c>
      <c r="AR4" s="33" t="s">
        <v>22</v>
      </c>
      <c r="AS4" s="34" t="s">
        <v>21</v>
      </c>
      <c r="AT4" s="35" t="s">
        <v>20</v>
      </c>
      <c r="AU4" s="351" t="s">
        <v>22</v>
      </c>
      <c r="AV4" s="352" t="s">
        <v>21</v>
      </c>
      <c r="AW4" s="353" t="s">
        <v>20</v>
      </c>
      <c r="AX4" s="18"/>
      <c r="AY4" s="18"/>
    </row>
    <row r="5" spans="1:51" ht="18" customHeight="1">
      <c r="A5" s="207" t="s">
        <v>19</v>
      </c>
      <c r="B5" s="100">
        <v>933</v>
      </c>
      <c r="C5" s="101">
        <v>842</v>
      </c>
      <c r="D5" s="102">
        <v>1775</v>
      </c>
      <c r="E5" s="101">
        <v>253</v>
      </c>
      <c r="F5" s="101">
        <v>218</v>
      </c>
      <c r="G5" s="102">
        <v>471</v>
      </c>
      <c r="H5" s="43">
        <f t="shared" ref="H5:H23" si="0">E5/B5</f>
        <v>0.27116827438370844</v>
      </c>
      <c r="I5" s="44">
        <f t="shared" ref="I5:I23" si="1">F5/C5</f>
        <v>0.25890736342042753</v>
      </c>
      <c r="J5" s="45">
        <f t="shared" ref="J5:J23" si="2">G5/D5</f>
        <v>0.26535211267605635</v>
      </c>
      <c r="K5" s="101">
        <v>75</v>
      </c>
      <c r="L5" s="101">
        <v>61</v>
      </c>
      <c r="M5" s="102">
        <v>136</v>
      </c>
      <c r="N5" s="43">
        <f t="shared" ref="N5:N23" si="3">K5/E5</f>
        <v>0.29644268774703558</v>
      </c>
      <c r="O5" s="46">
        <f t="shared" ref="O5:O23" si="4">L5/F5</f>
        <v>0.27981651376146788</v>
      </c>
      <c r="P5" s="45">
        <f t="shared" ref="P5:P23" si="5">M5/G5</f>
        <v>0.28874734607218683</v>
      </c>
      <c r="Q5" s="100">
        <v>781</v>
      </c>
      <c r="R5" s="101">
        <v>712</v>
      </c>
      <c r="S5" s="102">
        <v>1493</v>
      </c>
      <c r="T5" s="47">
        <f t="shared" ref="T5:T23" si="6">Q5/B5</f>
        <v>0.83708467309753487</v>
      </c>
      <c r="U5" s="48">
        <f t="shared" ref="U5:U23" si="7">R5/C5</f>
        <v>0.84560570071258911</v>
      </c>
      <c r="V5" s="49">
        <f t="shared" ref="V5:V23" si="8">S5/D5</f>
        <v>0.84112676056338032</v>
      </c>
      <c r="W5" s="38">
        <v>92</v>
      </c>
      <c r="X5" s="38">
        <v>104</v>
      </c>
      <c r="Y5" s="39">
        <v>196</v>
      </c>
      <c r="Z5" s="100">
        <v>10</v>
      </c>
      <c r="AA5" s="101">
        <v>8</v>
      </c>
      <c r="AB5" s="102">
        <v>18</v>
      </c>
      <c r="AC5" s="43">
        <f t="shared" ref="AC5:AC23" si="9">Z5/B5</f>
        <v>1.0718113612004287E-2</v>
      </c>
      <c r="AD5" s="44">
        <f t="shared" ref="AD5:AD23" si="10">AA5/C5</f>
        <v>9.5011876484560574E-3</v>
      </c>
      <c r="AE5" s="45">
        <f t="shared" ref="AE5:AE23" si="11">AB5/D5</f>
        <v>1.0140845070422535E-2</v>
      </c>
      <c r="AF5" s="101">
        <v>4</v>
      </c>
      <c r="AG5" s="101">
        <v>0</v>
      </c>
      <c r="AH5" s="102">
        <v>4</v>
      </c>
      <c r="AI5" s="40">
        <f t="shared" ref="AI5:AI23" si="12">IF(Z5=0,0,AF5/Z5)</f>
        <v>0.4</v>
      </c>
      <c r="AJ5" s="41">
        <f t="shared" ref="AJ5:AJ23" si="13">IF(AA5=0,0,AG5/AA5)</f>
        <v>0</v>
      </c>
      <c r="AK5" s="42">
        <f t="shared" ref="AK5:AK23" si="14">IF(AB5=0,0,AH5/AB5)</f>
        <v>0.22222222222222221</v>
      </c>
      <c r="AL5" s="101">
        <v>27</v>
      </c>
      <c r="AM5" s="101">
        <v>15</v>
      </c>
      <c r="AN5" s="102">
        <v>42</v>
      </c>
      <c r="AO5" s="47">
        <f t="shared" ref="AO5:AO23" si="15">AL5/B5</f>
        <v>2.8938906752411574E-2</v>
      </c>
      <c r="AP5" s="48">
        <f t="shared" ref="AP5:AP23" si="16">AM5/C5</f>
        <v>1.7814726840855107E-2</v>
      </c>
      <c r="AQ5" s="49">
        <f t="shared" ref="AQ5:AQ23" si="17">AN5/D5</f>
        <v>2.3661971830985916E-2</v>
      </c>
      <c r="AR5" s="101">
        <v>8</v>
      </c>
      <c r="AS5" s="101">
        <v>3</v>
      </c>
      <c r="AT5" s="102">
        <v>11</v>
      </c>
      <c r="AU5" s="164">
        <f t="shared" ref="AU5:AU23" si="18">(Q5+AL5)/B5</f>
        <v>0.86602357984994638</v>
      </c>
      <c r="AV5" s="165">
        <f t="shared" ref="AV5:AV23" si="19">(R5+AM5)/C5</f>
        <v>0.86342042755344417</v>
      </c>
      <c r="AW5" s="166">
        <f t="shared" ref="AW5:AW23" si="20">(S5+AN5)/D5</f>
        <v>0.86478873239436616</v>
      </c>
    </row>
    <row r="6" spans="1:51" ht="18" customHeight="1">
      <c r="A6" s="208" t="s">
        <v>18</v>
      </c>
      <c r="B6" s="103">
        <v>313</v>
      </c>
      <c r="C6" s="104">
        <v>287</v>
      </c>
      <c r="D6" s="105">
        <v>600</v>
      </c>
      <c r="E6" s="104">
        <v>103</v>
      </c>
      <c r="F6" s="104">
        <v>76</v>
      </c>
      <c r="G6" s="105">
        <v>179</v>
      </c>
      <c r="H6" s="55">
        <f t="shared" si="0"/>
        <v>0.32907348242811502</v>
      </c>
      <c r="I6" s="56">
        <f t="shared" si="1"/>
        <v>0.26480836236933797</v>
      </c>
      <c r="J6" s="57">
        <f t="shared" si="2"/>
        <v>0.29833333333333334</v>
      </c>
      <c r="K6" s="104">
        <v>33</v>
      </c>
      <c r="L6" s="104">
        <v>26</v>
      </c>
      <c r="M6" s="105">
        <v>59</v>
      </c>
      <c r="N6" s="55">
        <f t="shared" si="3"/>
        <v>0.32038834951456313</v>
      </c>
      <c r="O6" s="58">
        <f t="shared" si="4"/>
        <v>0.34210526315789475</v>
      </c>
      <c r="P6" s="57">
        <f t="shared" si="5"/>
        <v>0.32960893854748602</v>
      </c>
      <c r="Q6" s="103">
        <v>351</v>
      </c>
      <c r="R6" s="104">
        <v>208</v>
      </c>
      <c r="S6" s="105">
        <v>559</v>
      </c>
      <c r="T6" s="59">
        <f t="shared" si="6"/>
        <v>1.1214057507987221</v>
      </c>
      <c r="U6" s="60">
        <f t="shared" si="7"/>
        <v>0.72473867595818819</v>
      </c>
      <c r="V6" s="61">
        <f t="shared" si="8"/>
        <v>0.93166666666666664</v>
      </c>
      <c r="W6" s="50">
        <v>40</v>
      </c>
      <c r="X6" s="50">
        <v>28</v>
      </c>
      <c r="Y6" s="51">
        <v>68</v>
      </c>
      <c r="Z6" s="103">
        <v>4</v>
      </c>
      <c r="AA6" s="104">
        <v>2</v>
      </c>
      <c r="AB6" s="105">
        <v>6</v>
      </c>
      <c r="AC6" s="55">
        <f t="shared" si="9"/>
        <v>1.2779552715654952E-2</v>
      </c>
      <c r="AD6" s="56">
        <f t="shared" si="10"/>
        <v>6.9686411149825784E-3</v>
      </c>
      <c r="AE6" s="57">
        <f t="shared" si="11"/>
        <v>0.01</v>
      </c>
      <c r="AF6" s="104">
        <v>3</v>
      </c>
      <c r="AG6" s="104">
        <v>1</v>
      </c>
      <c r="AH6" s="105">
        <v>4</v>
      </c>
      <c r="AI6" s="52">
        <f t="shared" si="12"/>
        <v>0.75</v>
      </c>
      <c r="AJ6" s="53">
        <f t="shared" si="13"/>
        <v>0.5</v>
      </c>
      <c r="AK6" s="54">
        <f t="shared" si="14"/>
        <v>0.66666666666666663</v>
      </c>
      <c r="AL6" s="104">
        <v>5</v>
      </c>
      <c r="AM6" s="104">
        <v>2</v>
      </c>
      <c r="AN6" s="105">
        <v>7</v>
      </c>
      <c r="AO6" s="59">
        <f t="shared" si="15"/>
        <v>1.5974440894568689E-2</v>
      </c>
      <c r="AP6" s="60">
        <f t="shared" si="16"/>
        <v>6.9686411149825784E-3</v>
      </c>
      <c r="AQ6" s="61">
        <f t="shared" si="17"/>
        <v>1.1666666666666667E-2</v>
      </c>
      <c r="AR6" s="104">
        <v>4</v>
      </c>
      <c r="AS6" s="104">
        <v>0</v>
      </c>
      <c r="AT6" s="105">
        <v>4</v>
      </c>
      <c r="AU6" s="177">
        <f t="shared" si="18"/>
        <v>1.1373801916932906</v>
      </c>
      <c r="AV6" s="178">
        <f t="shared" si="19"/>
        <v>0.73170731707317072</v>
      </c>
      <c r="AW6" s="179">
        <f t="shared" si="20"/>
        <v>0.94333333333333336</v>
      </c>
    </row>
    <row r="7" spans="1:51" ht="18" customHeight="1">
      <c r="A7" s="209" t="s">
        <v>17</v>
      </c>
      <c r="B7" s="106">
        <v>355</v>
      </c>
      <c r="C7" s="107">
        <v>374</v>
      </c>
      <c r="D7" s="108">
        <v>729</v>
      </c>
      <c r="E7" s="107">
        <v>127</v>
      </c>
      <c r="F7" s="107">
        <v>133</v>
      </c>
      <c r="G7" s="108">
        <v>260</v>
      </c>
      <c r="H7" s="78">
        <f t="shared" si="0"/>
        <v>0.35774647887323946</v>
      </c>
      <c r="I7" s="79">
        <f t="shared" si="1"/>
        <v>0.35561497326203206</v>
      </c>
      <c r="J7" s="80">
        <f t="shared" si="2"/>
        <v>0.35665294924554186</v>
      </c>
      <c r="K7" s="107">
        <v>54</v>
      </c>
      <c r="L7" s="107">
        <v>49</v>
      </c>
      <c r="M7" s="108">
        <v>103</v>
      </c>
      <c r="N7" s="78">
        <f t="shared" si="3"/>
        <v>0.42519685039370081</v>
      </c>
      <c r="O7" s="81">
        <f t="shared" si="4"/>
        <v>0.36842105263157893</v>
      </c>
      <c r="P7" s="80">
        <f t="shared" si="5"/>
        <v>0.39615384615384613</v>
      </c>
      <c r="Q7" s="106">
        <v>581</v>
      </c>
      <c r="R7" s="107">
        <v>499</v>
      </c>
      <c r="S7" s="108">
        <v>1080</v>
      </c>
      <c r="T7" s="82">
        <f t="shared" si="6"/>
        <v>1.6366197183098592</v>
      </c>
      <c r="U7" s="83">
        <f t="shared" si="7"/>
        <v>1.3342245989304813</v>
      </c>
      <c r="V7" s="84">
        <f t="shared" si="8"/>
        <v>1.4814814814814814</v>
      </c>
      <c r="W7" s="73">
        <v>75</v>
      </c>
      <c r="X7" s="73">
        <v>107</v>
      </c>
      <c r="Y7" s="74">
        <v>182</v>
      </c>
      <c r="Z7" s="106">
        <v>2</v>
      </c>
      <c r="AA7" s="107">
        <v>1</v>
      </c>
      <c r="AB7" s="108">
        <v>3</v>
      </c>
      <c r="AC7" s="78">
        <f t="shared" si="9"/>
        <v>5.6338028169014088E-3</v>
      </c>
      <c r="AD7" s="79">
        <f t="shared" si="10"/>
        <v>2.6737967914438501E-3</v>
      </c>
      <c r="AE7" s="80">
        <f t="shared" si="11"/>
        <v>4.11522633744856E-3</v>
      </c>
      <c r="AF7" s="107">
        <v>1</v>
      </c>
      <c r="AG7" s="107">
        <v>1</v>
      </c>
      <c r="AH7" s="108">
        <v>2</v>
      </c>
      <c r="AI7" s="75">
        <f t="shared" si="12"/>
        <v>0.5</v>
      </c>
      <c r="AJ7" s="76">
        <f t="shared" si="13"/>
        <v>1</v>
      </c>
      <c r="AK7" s="77">
        <f t="shared" si="14"/>
        <v>0.66666666666666663</v>
      </c>
      <c r="AL7" s="107">
        <v>1</v>
      </c>
      <c r="AM7" s="107">
        <v>2</v>
      </c>
      <c r="AN7" s="108">
        <v>3</v>
      </c>
      <c r="AO7" s="82">
        <f t="shared" si="15"/>
        <v>2.8169014084507044E-3</v>
      </c>
      <c r="AP7" s="83">
        <f t="shared" si="16"/>
        <v>5.3475935828877002E-3</v>
      </c>
      <c r="AQ7" s="84">
        <f t="shared" si="17"/>
        <v>4.11522633744856E-3</v>
      </c>
      <c r="AR7" s="107">
        <v>6</v>
      </c>
      <c r="AS7" s="107">
        <v>5</v>
      </c>
      <c r="AT7" s="108">
        <v>11</v>
      </c>
      <c r="AU7" s="177">
        <f t="shared" si="18"/>
        <v>1.6394366197183099</v>
      </c>
      <c r="AV7" s="178">
        <f t="shared" si="19"/>
        <v>1.339572192513369</v>
      </c>
      <c r="AW7" s="179">
        <f t="shared" si="20"/>
        <v>1.4855967078189301</v>
      </c>
    </row>
    <row r="8" spans="1:51" ht="18" customHeight="1">
      <c r="A8" s="209" t="s">
        <v>16</v>
      </c>
      <c r="B8" s="106">
        <v>263</v>
      </c>
      <c r="C8" s="107">
        <v>209</v>
      </c>
      <c r="D8" s="108">
        <v>472</v>
      </c>
      <c r="E8" s="107">
        <v>69</v>
      </c>
      <c r="F8" s="107">
        <v>51</v>
      </c>
      <c r="G8" s="108">
        <v>120</v>
      </c>
      <c r="H8" s="78">
        <f t="shared" si="0"/>
        <v>0.26235741444866922</v>
      </c>
      <c r="I8" s="79">
        <f t="shared" si="1"/>
        <v>0.24401913875598086</v>
      </c>
      <c r="J8" s="80">
        <f t="shared" si="2"/>
        <v>0.25423728813559321</v>
      </c>
      <c r="K8" s="107">
        <v>9</v>
      </c>
      <c r="L8" s="107">
        <v>13</v>
      </c>
      <c r="M8" s="108">
        <v>22</v>
      </c>
      <c r="N8" s="78">
        <f t="shared" si="3"/>
        <v>0.13043478260869565</v>
      </c>
      <c r="O8" s="81">
        <f t="shared" si="4"/>
        <v>0.25490196078431371</v>
      </c>
      <c r="P8" s="80">
        <f t="shared" si="5"/>
        <v>0.18333333333333332</v>
      </c>
      <c r="Q8" s="106">
        <v>248</v>
      </c>
      <c r="R8" s="107">
        <v>177</v>
      </c>
      <c r="S8" s="108">
        <v>425</v>
      </c>
      <c r="T8" s="82">
        <f t="shared" si="6"/>
        <v>0.94296577946768056</v>
      </c>
      <c r="U8" s="83">
        <f t="shared" si="7"/>
        <v>0.84688995215311003</v>
      </c>
      <c r="V8" s="84">
        <f t="shared" si="8"/>
        <v>0.90042372881355937</v>
      </c>
      <c r="W8" s="73">
        <v>29</v>
      </c>
      <c r="X8" s="73">
        <v>24</v>
      </c>
      <c r="Y8" s="74">
        <v>53</v>
      </c>
      <c r="Z8" s="106">
        <v>2</v>
      </c>
      <c r="AA8" s="107">
        <v>6</v>
      </c>
      <c r="AB8" s="108">
        <v>8</v>
      </c>
      <c r="AC8" s="78">
        <f t="shared" si="9"/>
        <v>7.6045627376425855E-3</v>
      </c>
      <c r="AD8" s="79">
        <f t="shared" si="10"/>
        <v>2.8708133971291867E-2</v>
      </c>
      <c r="AE8" s="80">
        <f t="shared" si="11"/>
        <v>1.6949152542372881E-2</v>
      </c>
      <c r="AF8" s="107">
        <v>0</v>
      </c>
      <c r="AG8" s="107">
        <v>1</v>
      </c>
      <c r="AH8" s="108">
        <v>1</v>
      </c>
      <c r="AI8" s="75">
        <f t="shared" si="12"/>
        <v>0</v>
      </c>
      <c r="AJ8" s="76">
        <f t="shared" si="13"/>
        <v>0.16666666666666666</v>
      </c>
      <c r="AK8" s="77">
        <f t="shared" si="14"/>
        <v>0.125</v>
      </c>
      <c r="AL8" s="107">
        <v>9</v>
      </c>
      <c r="AM8" s="107">
        <v>11</v>
      </c>
      <c r="AN8" s="108">
        <v>20</v>
      </c>
      <c r="AO8" s="82">
        <f t="shared" si="15"/>
        <v>3.4220532319391636E-2</v>
      </c>
      <c r="AP8" s="83">
        <f t="shared" si="16"/>
        <v>5.2631578947368418E-2</v>
      </c>
      <c r="AQ8" s="84">
        <f t="shared" si="17"/>
        <v>4.2372881355932202E-2</v>
      </c>
      <c r="AR8" s="107">
        <v>0</v>
      </c>
      <c r="AS8" s="107">
        <v>1</v>
      </c>
      <c r="AT8" s="108">
        <v>1</v>
      </c>
      <c r="AU8" s="177">
        <f t="shared" si="18"/>
        <v>0.97718631178707227</v>
      </c>
      <c r="AV8" s="178">
        <f t="shared" si="19"/>
        <v>0.8995215311004785</v>
      </c>
      <c r="AW8" s="179">
        <f t="shared" si="20"/>
        <v>0.94279661016949157</v>
      </c>
    </row>
    <row r="9" spans="1:51" ht="18" customHeight="1">
      <c r="A9" s="209" t="s">
        <v>15</v>
      </c>
      <c r="B9" s="106">
        <v>562</v>
      </c>
      <c r="C9" s="107">
        <v>563</v>
      </c>
      <c r="D9" s="108">
        <v>1125</v>
      </c>
      <c r="E9" s="107">
        <v>146</v>
      </c>
      <c r="F9" s="107">
        <v>110</v>
      </c>
      <c r="G9" s="108">
        <v>256</v>
      </c>
      <c r="H9" s="78">
        <f t="shared" si="0"/>
        <v>0.2597864768683274</v>
      </c>
      <c r="I9" s="79">
        <f t="shared" si="1"/>
        <v>0.19538188277087035</v>
      </c>
      <c r="J9" s="80">
        <f t="shared" si="2"/>
        <v>0.22755555555555557</v>
      </c>
      <c r="K9" s="107">
        <v>49</v>
      </c>
      <c r="L9" s="107">
        <v>50</v>
      </c>
      <c r="M9" s="108">
        <v>99</v>
      </c>
      <c r="N9" s="78">
        <f t="shared" si="3"/>
        <v>0.33561643835616439</v>
      </c>
      <c r="O9" s="81">
        <f t="shared" si="4"/>
        <v>0.45454545454545453</v>
      </c>
      <c r="P9" s="80">
        <f t="shared" si="5"/>
        <v>0.38671875</v>
      </c>
      <c r="Q9" s="106">
        <v>510</v>
      </c>
      <c r="R9" s="107">
        <v>325</v>
      </c>
      <c r="S9" s="108">
        <v>835</v>
      </c>
      <c r="T9" s="82">
        <f t="shared" si="6"/>
        <v>0.90747330960854089</v>
      </c>
      <c r="U9" s="83">
        <f t="shared" si="7"/>
        <v>0.57726465364120783</v>
      </c>
      <c r="V9" s="84">
        <f t="shared" si="8"/>
        <v>0.74222222222222223</v>
      </c>
      <c r="W9" s="73">
        <v>39</v>
      </c>
      <c r="X9" s="73">
        <v>54</v>
      </c>
      <c r="Y9" s="74">
        <v>93</v>
      </c>
      <c r="Z9" s="106">
        <v>4</v>
      </c>
      <c r="AA9" s="107">
        <v>1</v>
      </c>
      <c r="AB9" s="108">
        <v>5</v>
      </c>
      <c r="AC9" s="78">
        <f t="shared" si="9"/>
        <v>7.1174377224199285E-3</v>
      </c>
      <c r="AD9" s="79">
        <f t="shared" si="10"/>
        <v>1.7761989342806395E-3</v>
      </c>
      <c r="AE9" s="80">
        <f t="shared" si="11"/>
        <v>4.4444444444444444E-3</v>
      </c>
      <c r="AF9" s="107">
        <v>3</v>
      </c>
      <c r="AG9" s="107">
        <v>0</v>
      </c>
      <c r="AH9" s="108">
        <v>3</v>
      </c>
      <c r="AI9" s="75">
        <f t="shared" si="12"/>
        <v>0.75</v>
      </c>
      <c r="AJ9" s="76">
        <f t="shared" si="13"/>
        <v>0</v>
      </c>
      <c r="AK9" s="77">
        <f t="shared" si="14"/>
        <v>0.6</v>
      </c>
      <c r="AL9" s="107">
        <v>21</v>
      </c>
      <c r="AM9" s="107">
        <v>1</v>
      </c>
      <c r="AN9" s="108">
        <v>22</v>
      </c>
      <c r="AO9" s="82">
        <f t="shared" si="15"/>
        <v>3.7366548042704624E-2</v>
      </c>
      <c r="AP9" s="83">
        <f t="shared" si="16"/>
        <v>1.7761989342806395E-3</v>
      </c>
      <c r="AQ9" s="84">
        <f t="shared" si="17"/>
        <v>1.9555555555555555E-2</v>
      </c>
      <c r="AR9" s="107">
        <v>0</v>
      </c>
      <c r="AS9" s="107">
        <v>0</v>
      </c>
      <c r="AT9" s="108">
        <v>0</v>
      </c>
      <c r="AU9" s="177">
        <f t="shared" si="18"/>
        <v>0.94483985765124556</v>
      </c>
      <c r="AV9" s="178">
        <f t="shared" si="19"/>
        <v>0.57904085257548843</v>
      </c>
      <c r="AW9" s="179">
        <f t="shared" si="20"/>
        <v>0.76177777777777778</v>
      </c>
    </row>
    <row r="10" spans="1:51" ht="18" customHeight="1">
      <c r="A10" s="209" t="s">
        <v>14</v>
      </c>
      <c r="B10" s="106">
        <v>333</v>
      </c>
      <c r="C10" s="107">
        <v>278</v>
      </c>
      <c r="D10" s="108">
        <v>611</v>
      </c>
      <c r="E10" s="107">
        <v>93</v>
      </c>
      <c r="F10" s="107">
        <v>65</v>
      </c>
      <c r="G10" s="108">
        <v>158</v>
      </c>
      <c r="H10" s="78">
        <f t="shared" si="0"/>
        <v>0.27927927927927926</v>
      </c>
      <c r="I10" s="79">
        <f t="shared" si="1"/>
        <v>0.23381294964028776</v>
      </c>
      <c r="J10" s="80">
        <f t="shared" si="2"/>
        <v>0.25859247135842883</v>
      </c>
      <c r="K10" s="107">
        <v>33</v>
      </c>
      <c r="L10" s="107">
        <v>25</v>
      </c>
      <c r="M10" s="108">
        <v>58</v>
      </c>
      <c r="N10" s="78">
        <f t="shared" si="3"/>
        <v>0.35483870967741937</v>
      </c>
      <c r="O10" s="81">
        <f t="shared" si="4"/>
        <v>0.38461538461538464</v>
      </c>
      <c r="P10" s="80">
        <f t="shared" si="5"/>
        <v>0.36708860759493672</v>
      </c>
      <c r="Q10" s="106">
        <v>307</v>
      </c>
      <c r="R10" s="107">
        <v>220</v>
      </c>
      <c r="S10" s="108">
        <v>527</v>
      </c>
      <c r="T10" s="82">
        <f t="shared" si="6"/>
        <v>0.92192192192192191</v>
      </c>
      <c r="U10" s="83">
        <f t="shared" si="7"/>
        <v>0.79136690647482011</v>
      </c>
      <c r="V10" s="84">
        <f t="shared" si="8"/>
        <v>0.86252045826513912</v>
      </c>
      <c r="W10" s="73">
        <v>18</v>
      </c>
      <c r="X10" s="73">
        <v>23</v>
      </c>
      <c r="Y10" s="74">
        <v>41</v>
      </c>
      <c r="Z10" s="106">
        <v>0</v>
      </c>
      <c r="AA10" s="107">
        <v>1</v>
      </c>
      <c r="AB10" s="108">
        <v>1</v>
      </c>
      <c r="AC10" s="78">
        <f t="shared" si="9"/>
        <v>0</v>
      </c>
      <c r="AD10" s="79">
        <f t="shared" si="10"/>
        <v>3.5971223021582736E-3</v>
      </c>
      <c r="AE10" s="80">
        <f t="shared" si="11"/>
        <v>1.6366612111292963E-3</v>
      </c>
      <c r="AF10" s="107">
        <v>0</v>
      </c>
      <c r="AG10" s="107">
        <v>1</v>
      </c>
      <c r="AH10" s="108">
        <v>1</v>
      </c>
      <c r="AI10" s="75">
        <f t="shared" si="12"/>
        <v>0</v>
      </c>
      <c r="AJ10" s="76">
        <f t="shared" si="13"/>
        <v>1</v>
      </c>
      <c r="AK10" s="77">
        <f t="shared" si="14"/>
        <v>1</v>
      </c>
      <c r="AL10" s="107">
        <v>0</v>
      </c>
      <c r="AM10" s="107">
        <v>1</v>
      </c>
      <c r="AN10" s="108">
        <v>1</v>
      </c>
      <c r="AO10" s="82">
        <f t="shared" si="15"/>
        <v>0</v>
      </c>
      <c r="AP10" s="83">
        <f t="shared" si="16"/>
        <v>3.5971223021582736E-3</v>
      </c>
      <c r="AQ10" s="84">
        <f t="shared" si="17"/>
        <v>1.6366612111292963E-3</v>
      </c>
      <c r="AR10" s="107">
        <v>0</v>
      </c>
      <c r="AS10" s="107">
        <v>0</v>
      </c>
      <c r="AT10" s="108">
        <v>0</v>
      </c>
      <c r="AU10" s="177">
        <f t="shared" si="18"/>
        <v>0.92192192192192191</v>
      </c>
      <c r="AV10" s="178">
        <f t="shared" si="19"/>
        <v>0.79496402877697847</v>
      </c>
      <c r="AW10" s="179">
        <f t="shared" si="20"/>
        <v>0.86415711947626839</v>
      </c>
    </row>
    <row r="11" spans="1:51" ht="18" customHeight="1">
      <c r="A11" s="209" t="s">
        <v>43</v>
      </c>
      <c r="B11" s="106">
        <v>185</v>
      </c>
      <c r="C11" s="107">
        <v>171</v>
      </c>
      <c r="D11" s="108">
        <v>356</v>
      </c>
      <c r="E11" s="107">
        <v>60</v>
      </c>
      <c r="F11" s="107">
        <v>52</v>
      </c>
      <c r="G11" s="108">
        <v>112</v>
      </c>
      <c r="H11" s="78">
        <f t="shared" si="0"/>
        <v>0.32432432432432434</v>
      </c>
      <c r="I11" s="79">
        <f t="shared" si="1"/>
        <v>0.30409356725146197</v>
      </c>
      <c r="J11" s="80">
        <f t="shared" si="2"/>
        <v>0.3146067415730337</v>
      </c>
      <c r="K11" s="107">
        <v>14</v>
      </c>
      <c r="L11" s="107">
        <v>8</v>
      </c>
      <c r="M11" s="108">
        <v>22</v>
      </c>
      <c r="N11" s="78">
        <f t="shared" si="3"/>
        <v>0.23333333333333334</v>
      </c>
      <c r="O11" s="81">
        <f t="shared" si="4"/>
        <v>0.15384615384615385</v>
      </c>
      <c r="P11" s="80">
        <f t="shared" si="5"/>
        <v>0.19642857142857142</v>
      </c>
      <c r="Q11" s="106">
        <v>258</v>
      </c>
      <c r="R11" s="107">
        <v>244</v>
      </c>
      <c r="S11" s="108">
        <v>502</v>
      </c>
      <c r="T11" s="82">
        <f t="shared" si="6"/>
        <v>1.3945945945945946</v>
      </c>
      <c r="U11" s="83">
        <f t="shared" si="7"/>
        <v>1.4269005847953216</v>
      </c>
      <c r="V11" s="84">
        <f t="shared" si="8"/>
        <v>1.4101123595505618</v>
      </c>
      <c r="W11" s="73">
        <v>12</v>
      </c>
      <c r="X11" s="73">
        <v>20</v>
      </c>
      <c r="Y11" s="74">
        <v>32</v>
      </c>
      <c r="Z11" s="106">
        <v>0</v>
      </c>
      <c r="AA11" s="107">
        <v>2</v>
      </c>
      <c r="AB11" s="108">
        <v>2</v>
      </c>
      <c r="AC11" s="78">
        <f t="shared" si="9"/>
        <v>0</v>
      </c>
      <c r="AD11" s="79">
        <f t="shared" si="10"/>
        <v>1.1695906432748537E-2</v>
      </c>
      <c r="AE11" s="80">
        <f t="shared" si="11"/>
        <v>5.6179775280898875E-3</v>
      </c>
      <c r="AF11" s="107">
        <v>0</v>
      </c>
      <c r="AG11" s="107">
        <v>0</v>
      </c>
      <c r="AH11" s="108">
        <v>0</v>
      </c>
      <c r="AI11" s="75">
        <f t="shared" si="12"/>
        <v>0</v>
      </c>
      <c r="AJ11" s="76">
        <f t="shared" si="13"/>
        <v>0</v>
      </c>
      <c r="AK11" s="77">
        <f t="shared" si="14"/>
        <v>0</v>
      </c>
      <c r="AL11" s="107">
        <v>0</v>
      </c>
      <c r="AM11" s="107">
        <v>1</v>
      </c>
      <c r="AN11" s="108">
        <v>1</v>
      </c>
      <c r="AO11" s="82">
        <f t="shared" si="15"/>
        <v>0</v>
      </c>
      <c r="AP11" s="83">
        <f t="shared" si="16"/>
        <v>5.8479532163742687E-3</v>
      </c>
      <c r="AQ11" s="84">
        <f t="shared" si="17"/>
        <v>2.8089887640449437E-3</v>
      </c>
      <c r="AR11" s="107">
        <v>0</v>
      </c>
      <c r="AS11" s="107">
        <v>1</v>
      </c>
      <c r="AT11" s="108">
        <v>1</v>
      </c>
      <c r="AU11" s="177">
        <f t="shared" si="18"/>
        <v>1.3945945945945946</v>
      </c>
      <c r="AV11" s="178">
        <f t="shared" si="19"/>
        <v>1.432748538011696</v>
      </c>
      <c r="AW11" s="179">
        <f t="shared" si="20"/>
        <v>1.4129213483146068</v>
      </c>
    </row>
    <row r="12" spans="1:51" ht="18" customHeight="1">
      <c r="A12" s="209" t="s">
        <v>44</v>
      </c>
      <c r="B12" s="106">
        <v>320</v>
      </c>
      <c r="C12" s="107">
        <v>267</v>
      </c>
      <c r="D12" s="108">
        <v>587</v>
      </c>
      <c r="E12" s="107">
        <v>100</v>
      </c>
      <c r="F12" s="107">
        <v>69</v>
      </c>
      <c r="G12" s="108">
        <v>169</v>
      </c>
      <c r="H12" s="78">
        <f t="shared" si="0"/>
        <v>0.3125</v>
      </c>
      <c r="I12" s="79">
        <f t="shared" si="1"/>
        <v>0.25842696629213485</v>
      </c>
      <c r="J12" s="80">
        <f t="shared" si="2"/>
        <v>0.2879045996592845</v>
      </c>
      <c r="K12" s="107">
        <v>33</v>
      </c>
      <c r="L12" s="107">
        <v>19</v>
      </c>
      <c r="M12" s="108">
        <v>52</v>
      </c>
      <c r="N12" s="78">
        <f t="shared" si="3"/>
        <v>0.33</v>
      </c>
      <c r="O12" s="81">
        <f t="shared" si="4"/>
        <v>0.27536231884057971</v>
      </c>
      <c r="P12" s="80">
        <f t="shared" si="5"/>
        <v>0.30769230769230771</v>
      </c>
      <c r="Q12" s="106">
        <v>345</v>
      </c>
      <c r="R12" s="107">
        <v>212</v>
      </c>
      <c r="S12" s="108">
        <v>557</v>
      </c>
      <c r="T12" s="82">
        <f t="shared" si="6"/>
        <v>1.078125</v>
      </c>
      <c r="U12" s="83">
        <f t="shared" si="7"/>
        <v>0.79400749063670417</v>
      </c>
      <c r="V12" s="84">
        <f t="shared" si="8"/>
        <v>0.94889267461669502</v>
      </c>
      <c r="W12" s="73">
        <v>21</v>
      </c>
      <c r="X12" s="73">
        <v>14</v>
      </c>
      <c r="Y12" s="74">
        <v>35</v>
      </c>
      <c r="Z12" s="106">
        <v>0</v>
      </c>
      <c r="AA12" s="107">
        <v>3</v>
      </c>
      <c r="AB12" s="108">
        <v>3</v>
      </c>
      <c r="AC12" s="78">
        <f t="shared" si="9"/>
        <v>0</v>
      </c>
      <c r="AD12" s="79">
        <f t="shared" si="10"/>
        <v>1.1235955056179775E-2</v>
      </c>
      <c r="AE12" s="80">
        <f t="shared" si="11"/>
        <v>5.1107325383304937E-3</v>
      </c>
      <c r="AF12" s="107">
        <v>0</v>
      </c>
      <c r="AG12" s="107">
        <v>1</v>
      </c>
      <c r="AH12" s="108">
        <v>1</v>
      </c>
      <c r="AI12" s="75">
        <f t="shared" si="12"/>
        <v>0</v>
      </c>
      <c r="AJ12" s="76">
        <f t="shared" si="13"/>
        <v>0.33333333333333331</v>
      </c>
      <c r="AK12" s="77">
        <f t="shared" si="14"/>
        <v>0.33333333333333331</v>
      </c>
      <c r="AL12" s="107">
        <v>0</v>
      </c>
      <c r="AM12" s="107">
        <v>7</v>
      </c>
      <c r="AN12" s="108">
        <v>7</v>
      </c>
      <c r="AO12" s="82">
        <f t="shared" si="15"/>
        <v>0</v>
      </c>
      <c r="AP12" s="83">
        <f t="shared" si="16"/>
        <v>2.6217228464419477E-2</v>
      </c>
      <c r="AQ12" s="84">
        <f t="shared" si="17"/>
        <v>1.192504258943782E-2</v>
      </c>
      <c r="AR12" s="107">
        <v>1</v>
      </c>
      <c r="AS12" s="107">
        <v>1</v>
      </c>
      <c r="AT12" s="108">
        <v>2</v>
      </c>
      <c r="AU12" s="177">
        <f t="shared" si="18"/>
        <v>1.078125</v>
      </c>
      <c r="AV12" s="178">
        <f t="shared" si="19"/>
        <v>0.8202247191011236</v>
      </c>
      <c r="AW12" s="179">
        <f t="shared" si="20"/>
        <v>0.96081771720613285</v>
      </c>
    </row>
    <row r="13" spans="1:51" ht="18" customHeight="1">
      <c r="A13" s="209" t="s">
        <v>45</v>
      </c>
      <c r="B13" s="106">
        <v>129</v>
      </c>
      <c r="C13" s="107">
        <v>98</v>
      </c>
      <c r="D13" s="108">
        <v>227</v>
      </c>
      <c r="E13" s="107">
        <v>38</v>
      </c>
      <c r="F13" s="107">
        <v>33</v>
      </c>
      <c r="G13" s="108">
        <v>71</v>
      </c>
      <c r="H13" s="78">
        <f t="shared" si="0"/>
        <v>0.29457364341085274</v>
      </c>
      <c r="I13" s="79">
        <f t="shared" si="1"/>
        <v>0.33673469387755101</v>
      </c>
      <c r="J13" s="80">
        <f t="shared" si="2"/>
        <v>0.31277533039647576</v>
      </c>
      <c r="K13" s="107">
        <v>4</v>
      </c>
      <c r="L13" s="107">
        <v>5</v>
      </c>
      <c r="M13" s="108">
        <v>9</v>
      </c>
      <c r="N13" s="78">
        <f t="shared" si="3"/>
        <v>0.10526315789473684</v>
      </c>
      <c r="O13" s="81">
        <f t="shared" si="4"/>
        <v>0.15151515151515152</v>
      </c>
      <c r="P13" s="80">
        <f t="shared" si="5"/>
        <v>0.12676056338028169</v>
      </c>
      <c r="Q13" s="106">
        <v>120</v>
      </c>
      <c r="R13" s="107">
        <v>118</v>
      </c>
      <c r="S13" s="108">
        <v>238</v>
      </c>
      <c r="T13" s="82">
        <f t="shared" si="6"/>
        <v>0.93023255813953487</v>
      </c>
      <c r="U13" s="83">
        <f t="shared" si="7"/>
        <v>1.2040816326530612</v>
      </c>
      <c r="V13" s="84">
        <f t="shared" si="8"/>
        <v>1.0484581497797356</v>
      </c>
      <c r="W13" s="73">
        <v>45</v>
      </c>
      <c r="X13" s="73">
        <v>43</v>
      </c>
      <c r="Y13" s="74">
        <v>88</v>
      </c>
      <c r="Z13" s="106">
        <v>0</v>
      </c>
      <c r="AA13" s="107">
        <v>0</v>
      </c>
      <c r="AB13" s="108">
        <v>0</v>
      </c>
      <c r="AC13" s="78">
        <f t="shared" si="9"/>
        <v>0</v>
      </c>
      <c r="AD13" s="79">
        <f t="shared" si="10"/>
        <v>0</v>
      </c>
      <c r="AE13" s="80">
        <f t="shared" si="11"/>
        <v>0</v>
      </c>
      <c r="AF13" s="107">
        <v>0</v>
      </c>
      <c r="AG13" s="107">
        <v>0</v>
      </c>
      <c r="AH13" s="108">
        <v>0</v>
      </c>
      <c r="AI13" s="75">
        <f t="shared" si="12"/>
        <v>0</v>
      </c>
      <c r="AJ13" s="76">
        <f t="shared" si="13"/>
        <v>0</v>
      </c>
      <c r="AK13" s="77">
        <f t="shared" si="14"/>
        <v>0</v>
      </c>
      <c r="AL13" s="107">
        <v>0</v>
      </c>
      <c r="AM13" s="107">
        <v>0</v>
      </c>
      <c r="AN13" s="108">
        <v>0</v>
      </c>
      <c r="AO13" s="82">
        <f t="shared" si="15"/>
        <v>0</v>
      </c>
      <c r="AP13" s="83">
        <f t="shared" si="16"/>
        <v>0</v>
      </c>
      <c r="AQ13" s="84">
        <f t="shared" si="17"/>
        <v>0</v>
      </c>
      <c r="AR13" s="107">
        <v>2</v>
      </c>
      <c r="AS13" s="107">
        <v>1</v>
      </c>
      <c r="AT13" s="108">
        <v>3</v>
      </c>
      <c r="AU13" s="177">
        <f t="shared" si="18"/>
        <v>0.93023255813953487</v>
      </c>
      <c r="AV13" s="178">
        <f t="shared" si="19"/>
        <v>1.2040816326530612</v>
      </c>
      <c r="AW13" s="179">
        <f t="shared" si="20"/>
        <v>1.0484581497797356</v>
      </c>
    </row>
    <row r="14" spans="1:51" ht="18" customHeight="1">
      <c r="A14" s="209" t="s">
        <v>46</v>
      </c>
      <c r="B14" s="106">
        <v>207</v>
      </c>
      <c r="C14" s="107">
        <v>185</v>
      </c>
      <c r="D14" s="108">
        <v>163</v>
      </c>
      <c r="E14" s="107">
        <v>68</v>
      </c>
      <c r="F14" s="107">
        <v>59</v>
      </c>
      <c r="G14" s="108">
        <v>127</v>
      </c>
      <c r="H14" s="78">
        <f t="shared" si="0"/>
        <v>0.32850241545893721</v>
      </c>
      <c r="I14" s="79">
        <f t="shared" si="1"/>
        <v>0.31891891891891894</v>
      </c>
      <c r="J14" s="80">
        <f t="shared" si="2"/>
        <v>0.77914110429447858</v>
      </c>
      <c r="K14" s="107">
        <v>18</v>
      </c>
      <c r="L14" s="107">
        <v>14</v>
      </c>
      <c r="M14" s="108">
        <v>32</v>
      </c>
      <c r="N14" s="78">
        <f t="shared" si="3"/>
        <v>0.26470588235294118</v>
      </c>
      <c r="O14" s="81">
        <f t="shared" si="4"/>
        <v>0.23728813559322035</v>
      </c>
      <c r="P14" s="80">
        <f t="shared" si="5"/>
        <v>0.25196850393700787</v>
      </c>
      <c r="Q14" s="106">
        <v>342</v>
      </c>
      <c r="R14" s="107">
        <v>246</v>
      </c>
      <c r="S14" s="108">
        <v>588</v>
      </c>
      <c r="T14" s="82">
        <f t="shared" si="6"/>
        <v>1.6521739130434783</v>
      </c>
      <c r="U14" s="83">
        <f t="shared" si="7"/>
        <v>1.3297297297297297</v>
      </c>
      <c r="V14" s="84">
        <f t="shared" si="8"/>
        <v>3.6073619631901841</v>
      </c>
      <c r="W14" s="73">
        <v>31</v>
      </c>
      <c r="X14" s="73">
        <v>18</v>
      </c>
      <c r="Y14" s="74">
        <v>49</v>
      </c>
      <c r="Z14" s="106">
        <v>1</v>
      </c>
      <c r="AA14" s="107">
        <v>0</v>
      </c>
      <c r="AB14" s="108">
        <v>1</v>
      </c>
      <c r="AC14" s="78">
        <f t="shared" si="9"/>
        <v>4.830917874396135E-3</v>
      </c>
      <c r="AD14" s="79">
        <f t="shared" si="10"/>
        <v>0</v>
      </c>
      <c r="AE14" s="80">
        <f t="shared" si="11"/>
        <v>6.1349693251533744E-3</v>
      </c>
      <c r="AF14" s="107">
        <v>0</v>
      </c>
      <c r="AG14" s="107">
        <v>0</v>
      </c>
      <c r="AH14" s="108">
        <v>0</v>
      </c>
      <c r="AI14" s="75">
        <f t="shared" si="12"/>
        <v>0</v>
      </c>
      <c r="AJ14" s="76">
        <f t="shared" si="13"/>
        <v>0</v>
      </c>
      <c r="AK14" s="77">
        <f t="shared" si="14"/>
        <v>0</v>
      </c>
      <c r="AL14" s="107">
        <v>0</v>
      </c>
      <c r="AM14" s="107">
        <v>0</v>
      </c>
      <c r="AN14" s="108">
        <v>0</v>
      </c>
      <c r="AO14" s="82">
        <f t="shared" si="15"/>
        <v>0</v>
      </c>
      <c r="AP14" s="83">
        <f t="shared" si="16"/>
        <v>0</v>
      </c>
      <c r="AQ14" s="84">
        <f t="shared" si="17"/>
        <v>0</v>
      </c>
      <c r="AR14" s="107">
        <v>1</v>
      </c>
      <c r="AS14" s="107">
        <v>0</v>
      </c>
      <c r="AT14" s="108">
        <v>1</v>
      </c>
      <c r="AU14" s="177">
        <f t="shared" si="18"/>
        <v>1.6521739130434783</v>
      </c>
      <c r="AV14" s="178">
        <f t="shared" si="19"/>
        <v>1.3297297297297297</v>
      </c>
      <c r="AW14" s="179">
        <f t="shared" si="20"/>
        <v>3.6073619631901841</v>
      </c>
    </row>
    <row r="15" spans="1:51" ht="18" customHeight="1">
      <c r="A15" s="209" t="s">
        <v>47</v>
      </c>
      <c r="B15" s="106">
        <v>155</v>
      </c>
      <c r="C15" s="107">
        <v>136</v>
      </c>
      <c r="D15" s="108">
        <v>291</v>
      </c>
      <c r="E15" s="107">
        <v>53</v>
      </c>
      <c r="F15" s="107">
        <v>38</v>
      </c>
      <c r="G15" s="108">
        <v>91</v>
      </c>
      <c r="H15" s="78">
        <f t="shared" si="0"/>
        <v>0.34193548387096773</v>
      </c>
      <c r="I15" s="79">
        <f t="shared" si="1"/>
        <v>0.27941176470588236</v>
      </c>
      <c r="J15" s="80">
        <f t="shared" si="2"/>
        <v>0.3127147766323024</v>
      </c>
      <c r="K15" s="107">
        <v>18</v>
      </c>
      <c r="L15" s="107">
        <v>18</v>
      </c>
      <c r="M15" s="108">
        <v>36</v>
      </c>
      <c r="N15" s="78">
        <f t="shared" si="3"/>
        <v>0.33962264150943394</v>
      </c>
      <c r="O15" s="81">
        <f t="shared" si="4"/>
        <v>0.47368421052631576</v>
      </c>
      <c r="P15" s="80">
        <f t="shared" si="5"/>
        <v>0.39560439560439559</v>
      </c>
      <c r="Q15" s="106">
        <v>163</v>
      </c>
      <c r="R15" s="107">
        <v>132</v>
      </c>
      <c r="S15" s="108">
        <v>295</v>
      </c>
      <c r="T15" s="82">
        <f t="shared" si="6"/>
        <v>1.0516129032258064</v>
      </c>
      <c r="U15" s="83">
        <f t="shared" si="7"/>
        <v>0.97058823529411764</v>
      </c>
      <c r="V15" s="84">
        <f t="shared" si="8"/>
        <v>1.0137457044673539</v>
      </c>
      <c r="W15" s="73">
        <v>28</v>
      </c>
      <c r="X15" s="73">
        <v>12</v>
      </c>
      <c r="Y15" s="74">
        <v>40</v>
      </c>
      <c r="Z15" s="106">
        <v>1</v>
      </c>
      <c r="AA15" s="107">
        <v>0</v>
      </c>
      <c r="AB15" s="108">
        <v>1</v>
      </c>
      <c r="AC15" s="78">
        <f t="shared" si="9"/>
        <v>6.4516129032258064E-3</v>
      </c>
      <c r="AD15" s="79">
        <f t="shared" si="10"/>
        <v>0</v>
      </c>
      <c r="AE15" s="80">
        <f t="shared" si="11"/>
        <v>3.4364261168384879E-3</v>
      </c>
      <c r="AF15" s="107">
        <v>0</v>
      </c>
      <c r="AG15" s="107">
        <v>0</v>
      </c>
      <c r="AH15" s="108">
        <v>0</v>
      </c>
      <c r="AI15" s="75">
        <f t="shared" si="12"/>
        <v>0</v>
      </c>
      <c r="AJ15" s="76">
        <f t="shared" si="13"/>
        <v>0</v>
      </c>
      <c r="AK15" s="77">
        <f t="shared" si="14"/>
        <v>0</v>
      </c>
      <c r="AL15" s="107">
        <v>1</v>
      </c>
      <c r="AM15" s="107">
        <v>0</v>
      </c>
      <c r="AN15" s="108">
        <v>1</v>
      </c>
      <c r="AO15" s="82">
        <f t="shared" si="15"/>
        <v>6.4516129032258064E-3</v>
      </c>
      <c r="AP15" s="83">
        <f t="shared" si="16"/>
        <v>0</v>
      </c>
      <c r="AQ15" s="84">
        <f t="shared" si="17"/>
        <v>3.4364261168384879E-3</v>
      </c>
      <c r="AR15" s="107">
        <v>1</v>
      </c>
      <c r="AS15" s="107">
        <v>0</v>
      </c>
      <c r="AT15" s="108">
        <v>1</v>
      </c>
      <c r="AU15" s="177">
        <f t="shared" si="18"/>
        <v>1.0580645161290323</v>
      </c>
      <c r="AV15" s="178">
        <f t="shared" si="19"/>
        <v>0.97058823529411764</v>
      </c>
      <c r="AW15" s="179">
        <f t="shared" si="20"/>
        <v>1.0171821305841924</v>
      </c>
    </row>
    <row r="16" spans="1:51" ht="18" customHeight="1">
      <c r="A16" s="209" t="s">
        <v>48</v>
      </c>
      <c r="B16" s="106">
        <v>439</v>
      </c>
      <c r="C16" s="107">
        <v>392</v>
      </c>
      <c r="D16" s="108">
        <v>831</v>
      </c>
      <c r="E16" s="107">
        <v>145</v>
      </c>
      <c r="F16" s="107">
        <v>113</v>
      </c>
      <c r="G16" s="108">
        <v>258</v>
      </c>
      <c r="H16" s="78">
        <f t="shared" si="0"/>
        <v>0.33029612756264237</v>
      </c>
      <c r="I16" s="79">
        <f t="shared" si="1"/>
        <v>0.28826530612244899</v>
      </c>
      <c r="J16" s="80">
        <f t="shared" si="2"/>
        <v>0.31046931407942241</v>
      </c>
      <c r="K16" s="107">
        <v>33</v>
      </c>
      <c r="L16" s="107">
        <v>23</v>
      </c>
      <c r="M16" s="108">
        <v>56</v>
      </c>
      <c r="N16" s="78">
        <f t="shared" si="3"/>
        <v>0.22758620689655173</v>
      </c>
      <c r="O16" s="81">
        <f t="shared" si="4"/>
        <v>0.20353982300884957</v>
      </c>
      <c r="P16" s="80">
        <f t="shared" si="5"/>
        <v>0.21705426356589147</v>
      </c>
      <c r="Q16" s="106">
        <v>543</v>
      </c>
      <c r="R16" s="107">
        <v>479</v>
      </c>
      <c r="S16" s="108">
        <v>1022</v>
      </c>
      <c r="T16" s="82">
        <f t="shared" si="6"/>
        <v>1.2369020501138952</v>
      </c>
      <c r="U16" s="83">
        <f t="shared" si="7"/>
        <v>1.221938775510204</v>
      </c>
      <c r="V16" s="84">
        <f t="shared" si="8"/>
        <v>1.229843561973526</v>
      </c>
      <c r="W16" s="73">
        <v>58</v>
      </c>
      <c r="X16" s="73">
        <v>44</v>
      </c>
      <c r="Y16" s="74">
        <v>102</v>
      </c>
      <c r="Z16" s="106">
        <v>9</v>
      </c>
      <c r="AA16" s="107">
        <v>5</v>
      </c>
      <c r="AB16" s="108">
        <v>14</v>
      </c>
      <c r="AC16" s="78">
        <f t="shared" si="9"/>
        <v>2.0501138952164009E-2</v>
      </c>
      <c r="AD16" s="79">
        <f t="shared" si="10"/>
        <v>1.2755102040816327E-2</v>
      </c>
      <c r="AE16" s="80">
        <f t="shared" si="11"/>
        <v>1.684717208182912E-2</v>
      </c>
      <c r="AF16" s="107">
        <v>3</v>
      </c>
      <c r="AG16" s="107">
        <v>3</v>
      </c>
      <c r="AH16" s="108">
        <v>6</v>
      </c>
      <c r="AI16" s="75">
        <f t="shared" si="12"/>
        <v>0.33333333333333331</v>
      </c>
      <c r="AJ16" s="76">
        <f t="shared" si="13"/>
        <v>0.6</v>
      </c>
      <c r="AK16" s="77">
        <f t="shared" si="14"/>
        <v>0.42857142857142855</v>
      </c>
      <c r="AL16" s="107">
        <v>26</v>
      </c>
      <c r="AM16" s="107">
        <v>16</v>
      </c>
      <c r="AN16" s="108">
        <v>42</v>
      </c>
      <c r="AO16" s="82">
        <f t="shared" si="15"/>
        <v>5.9225512528473807E-2</v>
      </c>
      <c r="AP16" s="83">
        <f t="shared" si="16"/>
        <v>4.0816326530612242E-2</v>
      </c>
      <c r="AQ16" s="84">
        <f t="shared" si="17"/>
        <v>5.0541516245487361E-2</v>
      </c>
      <c r="AR16" s="107">
        <v>5</v>
      </c>
      <c r="AS16" s="107">
        <v>5</v>
      </c>
      <c r="AT16" s="108">
        <v>10</v>
      </c>
      <c r="AU16" s="177">
        <f t="shared" si="18"/>
        <v>1.2961275626423689</v>
      </c>
      <c r="AV16" s="178">
        <f t="shared" si="19"/>
        <v>1.2627551020408163</v>
      </c>
      <c r="AW16" s="179">
        <f t="shared" si="20"/>
        <v>1.2803850782190132</v>
      </c>
    </row>
    <row r="17" spans="1:49" ht="18" customHeight="1">
      <c r="A17" s="209" t="s">
        <v>49</v>
      </c>
      <c r="B17" s="106">
        <v>181</v>
      </c>
      <c r="C17" s="107">
        <v>139</v>
      </c>
      <c r="D17" s="108">
        <v>320</v>
      </c>
      <c r="E17" s="107">
        <v>62</v>
      </c>
      <c r="F17" s="107">
        <v>39</v>
      </c>
      <c r="G17" s="108">
        <v>101</v>
      </c>
      <c r="H17" s="78">
        <f t="shared" si="0"/>
        <v>0.34254143646408841</v>
      </c>
      <c r="I17" s="79">
        <f t="shared" si="1"/>
        <v>0.2805755395683453</v>
      </c>
      <c r="J17" s="80">
        <f t="shared" si="2"/>
        <v>0.31562499999999999</v>
      </c>
      <c r="K17" s="107">
        <v>23</v>
      </c>
      <c r="L17" s="107">
        <v>10</v>
      </c>
      <c r="M17" s="108">
        <v>33</v>
      </c>
      <c r="N17" s="78">
        <f t="shared" si="3"/>
        <v>0.37096774193548387</v>
      </c>
      <c r="O17" s="81">
        <f t="shared" si="4"/>
        <v>0.25641025641025639</v>
      </c>
      <c r="P17" s="80">
        <f t="shared" si="5"/>
        <v>0.32673267326732675</v>
      </c>
      <c r="Q17" s="106">
        <v>316</v>
      </c>
      <c r="R17" s="107">
        <v>140</v>
      </c>
      <c r="S17" s="108">
        <v>456</v>
      </c>
      <c r="T17" s="82">
        <f t="shared" si="6"/>
        <v>1.7458563535911602</v>
      </c>
      <c r="U17" s="83">
        <f t="shared" si="7"/>
        <v>1.0071942446043165</v>
      </c>
      <c r="V17" s="84">
        <f t="shared" si="8"/>
        <v>1.425</v>
      </c>
      <c r="W17" s="73">
        <v>33</v>
      </c>
      <c r="X17" s="73">
        <v>22</v>
      </c>
      <c r="Y17" s="74">
        <v>55</v>
      </c>
      <c r="Z17" s="106">
        <v>0</v>
      </c>
      <c r="AA17" s="107">
        <v>0</v>
      </c>
      <c r="AB17" s="108">
        <v>0</v>
      </c>
      <c r="AC17" s="78">
        <f t="shared" si="9"/>
        <v>0</v>
      </c>
      <c r="AD17" s="79">
        <f t="shared" si="10"/>
        <v>0</v>
      </c>
      <c r="AE17" s="80">
        <f t="shared" si="11"/>
        <v>0</v>
      </c>
      <c r="AF17" s="107">
        <v>0</v>
      </c>
      <c r="AG17" s="107">
        <v>0</v>
      </c>
      <c r="AH17" s="108">
        <v>0</v>
      </c>
      <c r="AI17" s="75">
        <f t="shared" si="12"/>
        <v>0</v>
      </c>
      <c r="AJ17" s="76">
        <f t="shared" si="13"/>
        <v>0</v>
      </c>
      <c r="AK17" s="77">
        <f t="shared" si="14"/>
        <v>0</v>
      </c>
      <c r="AL17" s="107">
        <v>0</v>
      </c>
      <c r="AM17" s="107">
        <v>0</v>
      </c>
      <c r="AN17" s="108">
        <v>0</v>
      </c>
      <c r="AO17" s="82">
        <f t="shared" si="15"/>
        <v>0</v>
      </c>
      <c r="AP17" s="83">
        <f t="shared" si="16"/>
        <v>0</v>
      </c>
      <c r="AQ17" s="84">
        <f t="shared" si="17"/>
        <v>0</v>
      </c>
      <c r="AR17" s="107">
        <v>0</v>
      </c>
      <c r="AS17" s="107">
        <v>0</v>
      </c>
      <c r="AT17" s="108">
        <v>0</v>
      </c>
      <c r="AU17" s="177">
        <f t="shared" si="18"/>
        <v>1.7458563535911602</v>
      </c>
      <c r="AV17" s="178">
        <f t="shared" si="19"/>
        <v>1.0071942446043165</v>
      </c>
      <c r="AW17" s="179">
        <f t="shared" si="20"/>
        <v>1.425</v>
      </c>
    </row>
    <row r="18" spans="1:49" ht="18" customHeight="1">
      <c r="A18" s="209" t="s">
        <v>6</v>
      </c>
      <c r="B18" s="106">
        <v>42</v>
      </c>
      <c r="C18" s="107">
        <v>49</v>
      </c>
      <c r="D18" s="108">
        <v>91</v>
      </c>
      <c r="E18" s="106">
        <v>15</v>
      </c>
      <c r="F18" s="107">
        <v>21</v>
      </c>
      <c r="G18" s="108">
        <v>36</v>
      </c>
      <c r="H18" s="78">
        <f t="shared" si="0"/>
        <v>0.35714285714285715</v>
      </c>
      <c r="I18" s="79">
        <f t="shared" si="1"/>
        <v>0.42857142857142855</v>
      </c>
      <c r="J18" s="80">
        <f t="shared" si="2"/>
        <v>0.39560439560439559</v>
      </c>
      <c r="K18" s="106">
        <v>4</v>
      </c>
      <c r="L18" s="107">
        <v>6</v>
      </c>
      <c r="M18" s="108">
        <v>10</v>
      </c>
      <c r="N18" s="78">
        <f t="shared" si="3"/>
        <v>0.26666666666666666</v>
      </c>
      <c r="O18" s="81">
        <f t="shared" si="4"/>
        <v>0.2857142857142857</v>
      </c>
      <c r="P18" s="80">
        <f t="shared" si="5"/>
        <v>0.27777777777777779</v>
      </c>
      <c r="Q18" s="106">
        <v>53</v>
      </c>
      <c r="R18" s="107">
        <v>92</v>
      </c>
      <c r="S18" s="108">
        <v>145</v>
      </c>
      <c r="T18" s="82">
        <f t="shared" si="6"/>
        <v>1.2619047619047619</v>
      </c>
      <c r="U18" s="83">
        <f t="shared" si="7"/>
        <v>1.8775510204081634</v>
      </c>
      <c r="V18" s="84">
        <f t="shared" si="8"/>
        <v>1.5934065934065933</v>
      </c>
      <c r="W18" s="85">
        <v>1</v>
      </c>
      <c r="X18" s="73">
        <v>2</v>
      </c>
      <c r="Y18" s="74">
        <v>3</v>
      </c>
      <c r="Z18" s="106">
        <v>0</v>
      </c>
      <c r="AA18" s="107">
        <v>1</v>
      </c>
      <c r="AB18" s="108">
        <v>1</v>
      </c>
      <c r="AC18" s="78">
        <f t="shared" si="9"/>
        <v>0</v>
      </c>
      <c r="AD18" s="79">
        <f t="shared" si="10"/>
        <v>2.0408163265306121E-2</v>
      </c>
      <c r="AE18" s="80">
        <f t="shared" si="11"/>
        <v>1.098901098901099E-2</v>
      </c>
      <c r="AF18" s="106">
        <v>0</v>
      </c>
      <c r="AG18" s="107">
        <v>0</v>
      </c>
      <c r="AH18" s="108">
        <v>0</v>
      </c>
      <c r="AI18" s="75">
        <f t="shared" si="12"/>
        <v>0</v>
      </c>
      <c r="AJ18" s="76">
        <f t="shared" si="13"/>
        <v>0</v>
      </c>
      <c r="AK18" s="77">
        <f t="shared" si="14"/>
        <v>0</v>
      </c>
      <c r="AL18" s="106">
        <v>2</v>
      </c>
      <c r="AM18" s="107">
        <v>2</v>
      </c>
      <c r="AN18" s="108">
        <v>4</v>
      </c>
      <c r="AO18" s="82">
        <f t="shared" si="15"/>
        <v>4.7619047619047616E-2</v>
      </c>
      <c r="AP18" s="83">
        <f t="shared" si="16"/>
        <v>4.0816326530612242E-2</v>
      </c>
      <c r="AQ18" s="84">
        <f t="shared" si="17"/>
        <v>4.3956043956043959E-2</v>
      </c>
      <c r="AR18" s="106">
        <v>0</v>
      </c>
      <c r="AS18" s="107">
        <v>0</v>
      </c>
      <c r="AT18" s="108">
        <v>0</v>
      </c>
      <c r="AU18" s="177">
        <f t="shared" si="18"/>
        <v>1.3095238095238095</v>
      </c>
      <c r="AV18" s="178">
        <f t="shared" si="19"/>
        <v>1.9183673469387754</v>
      </c>
      <c r="AW18" s="179">
        <f t="shared" si="20"/>
        <v>1.6373626373626373</v>
      </c>
    </row>
    <row r="19" spans="1:49" ht="18" customHeight="1">
      <c r="A19" s="209" t="s">
        <v>5</v>
      </c>
      <c r="B19" s="106">
        <v>26</v>
      </c>
      <c r="C19" s="107">
        <v>21</v>
      </c>
      <c r="D19" s="108">
        <v>47</v>
      </c>
      <c r="E19" s="106">
        <v>3</v>
      </c>
      <c r="F19" s="107">
        <v>4</v>
      </c>
      <c r="G19" s="108">
        <v>7</v>
      </c>
      <c r="H19" s="78">
        <f t="shared" si="0"/>
        <v>0.11538461538461539</v>
      </c>
      <c r="I19" s="79">
        <f t="shared" si="1"/>
        <v>0.19047619047619047</v>
      </c>
      <c r="J19" s="80">
        <f t="shared" si="2"/>
        <v>0.14893617021276595</v>
      </c>
      <c r="K19" s="106">
        <v>2</v>
      </c>
      <c r="L19" s="107">
        <v>3</v>
      </c>
      <c r="M19" s="108">
        <v>5</v>
      </c>
      <c r="N19" s="78">
        <f t="shared" si="3"/>
        <v>0.66666666666666663</v>
      </c>
      <c r="O19" s="81">
        <f t="shared" si="4"/>
        <v>0.75</v>
      </c>
      <c r="P19" s="80">
        <f t="shared" si="5"/>
        <v>0.7142857142857143</v>
      </c>
      <c r="Q19" s="106">
        <v>14</v>
      </c>
      <c r="R19" s="107">
        <v>21</v>
      </c>
      <c r="S19" s="108">
        <v>35</v>
      </c>
      <c r="T19" s="82">
        <f t="shared" si="6"/>
        <v>0.53846153846153844</v>
      </c>
      <c r="U19" s="83">
        <f t="shared" si="7"/>
        <v>1</v>
      </c>
      <c r="V19" s="84">
        <f t="shared" si="8"/>
        <v>0.74468085106382975</v>
      </c>
      <c r="W19" s="85">
        <v>0</v>
      </c>
      <c r="X19" s="73">
        <v>0</v>
      </c>
      <c r="Y19" s="74">
        <v>0</v>
      </c>
      <c r="Z19" s="106">
        <v>0</v>
      </c>
      <c r="AA19" s="107">
        <v>0</v>
      </c>
      <c r="AB19" s="108">
        <v>0</v>
      </c>
      <c r="AC19" s="78">
        <f t="shared" si="9"/>
        <v>0</v>
      </c>
      <c r="AD19" s="79">
        <f t="shared" si="10"/>
        <v>0</v>
      </c>
      <c r="AE19" s="80">
        <f t="shared" si="11"/>
        <v>0</v>
      </c>
      <c r="AF19" s="106">
        <v>0</v>
      </c>
      <c r="AG19" s="107">
        <v>0</v>
      </c>
      <c r="AH19" s="108">
        <v>0</v>
      </c>
      <c r="AI19" s="75">
        <f t="shared" si="12"/>
        <v>0</v>
      </c>
      <c r="AJ19" s="76">
        <f t="shared" si="13"/>
        <v>0</v>
      </c>
      <c r="AK19" s="77">
        <f t="shared" si="14"/>
        <v>0</v>
      </c>
      <c r="AL19" s="106">
        <v>0</v>
      </c>
      <c r="AM19" s="107">
        <v>0</v>
      </c>
      <c r="AN19" s="108">
        <v>0</v>
      </c>
      <c r="AO19" s="82">
        <f t="shared" si="15"/>
        <v>0</v>
      </c>
      <c r="AP19" s="83">
        <f t="shared" si="16"/>
        <v>0</v>
      </c>
      <c r="AQ19" s="84">
        <f t="shared" si="17"/>
        <v>0</v>
      </c>
      <c r="AR19" s="106">
        <v>0</v>
      </c>
      <c r="AS19" s="107">
        <v>0</v>
      </c>
      <c r="AT19" s="108">
        <v>0</v>
      </c>
      <c r="AU19" s="177">
        <f t="shared" si="18"/>
        <v>0.53846153846153844</v>
      </c>
      <c r="AV19" s="178">
        <f t="shared" si="19"/>
        <v>1</v>
      </c>
      <c r="AW19" s="179">
        <f t="shared" si="20"/>
        <v>0.74468085106382975</v>
      </c>
    </row>
    <row r="20" spans="1:49" ht="18" customHeight="1">
      <c r="A20" s="209" t="s">
        <v>50</v>
      </c>
      <c r="B20" s="106">
        <v>48</v>
      </c>
      <c r="C20" s="107">
        <v>45</v>
      </c>
      <c r="D20" s="108">
        <v>93</v>
      </c>
      <c r="E20" s="106">
        <v>15</v>
      </c>
      <c r="F20" s="107">
        <v>19</v>
      </c>
      <c r="G20" s="108">
        <v>34</v>
      </c>
      <c r="H20" s="78">
        <f t="shared" si="0"/>
        <v>0.3125</v>
      </c>
      <c r="I20" s="79">
        <f t="shared" si="1"/>
        <v>0.42222222222222222</v>
      </c>
      <c r="J20" s="80">
        <f t="shared" si="2"/>
        <v>0.36559139784946237</v>
      </c>
      <c r="K20" s="106">
        <v>4</v>
      </c>
      <c r="L20" s="107">
        <v>3</v>
      </c>
      <c r="M20" s="108">
        <v>7</v>
      </c>
      <c r="N20" s="78">
        <f t="shared" si="3"/>
        <v>0.26666666666666666</v>
      </c>
      <c r="O20" s="81">
        <f t="shared" si="4"/>
        <v>0.15789473684210525</v>
      </c>
      <c r="P20" s="80">
        <f t="shared" si="5"/>
        <v>0.20588235294117646</v>
      </c>
      <c r="Q20" s="106">
        <v>32</v>
      </c>
      <c r="R20" s="107">
        <v>62</v>
      </c>
      <c r="S20" s="108">
        <v>94</v>
      </c>
      <c r="T20" s="82">
        <f t="shared" si="6"/>
        <v>0.66666666666666663</v>
      </c>
      <c r="U20" s="83">
        <f t="shared" si="7"/>
        <v>1.3777777777777778</v>
      </c>
      <c r="V20" s="84">
        <f t="shared" si="8"/>
        <v>1.010752688172043</v>
      </c>
      <c r="W20" s="85">
        <v>5</v>
      </c>
      <c r="X20" s="73">
        <v>12</v>
      </c>
      <c r="Y20" s="74">
        <v>17</v>
      </c>
      <c r="Z20" s="106">
        <v>0</v>
      </c>
      <c r="AA20" s="107">
        <v>0</v>
      </c>
      <c r="AB20" s="108">
        <v>0</v>
      </c>
      <c r="AC20" s="78">
        <f t="shared" si="9"/>
        <v>0</v>
      </c>
      <c r="AD20" s="79">
        <f t="shared" si="10"/>
        <v>0</v>
      </c>
      <c r="AE20" s="80">
        <f t="shared" si="11"/>
        <v>0</v>
      </c>
      <c r="AF20" s="106">
        <v>0</v>
      </c>
      <c r="AG20" s="107">
        <v>0</v>
      </c>
      <c r="AH20" s="108">
        <v>0</v>
      </c>
      <c r="AI20" s="75">
        <f t="shared" si="12"/>
        <v>0</v>
      </c>
      <c r="AJ20" s="76">
        <f t="shared" si="13"/>
        <v>0</v>
      </c>
      <c r="AK20" s="77">
        <f t="shared" si="14"/>
        <v>0</v>
      </c>
      <c r="AL20" s="106">
        <v>0</v>
      </c>
      <c r="AM20" s="107">
        <v>0</v>
      </c>
      <c r="AN20" s="108">
        <v>0</v>
      </c>
      <c r="AO20" s="82">
        <f t="shared" si="15"/>
        <v>0</v>
      </c>
      <c r="AP20" s="83">
        <f t="shared" si="16"/>
        <v>0</v>
      </c>
      <c r="AQ20" s="84">
        <f t="shared" si="17"/>
        <v>0</v>
      </c>
      <c r="AR20" s="106">
        <v>0</v>
      </c>
      <c r="AS20" s="107">
        <v>0</v>
      </c>
      <c r="AT20" s="108">
        <v>0</v>
      </c>
      <c r="AU20" s="177">
        <f t="shared" si="18"/>
        <v>0.66666666666666663</v>
      </c>
      <c r="AV20" s="178">
        <f t="shared" si="19"/>
        <v>1.3777777777777778</v>
      </c>
      <c r="AW20" s="179">
        <f t="shared" si="20"/>
        <v>1.010752688172043</v>
      </c>
    </row>
    <row r="21" spans="1:49" ht="18" customHeight="1">
      <c r="A21" s="209" t="s">
        <v>3</v>
      </c>
      <c r="B21" s="106">
        <v>21</v>
      </c>
      <c r="C21" s="107">
        <v>20</v>
      </c>
      <c r="D21" s="108">
        <v>41</v>
      </c>
      <c r="E21" s="106">
        <v>10</v>
      </c>
      <c r="F21" s="107">
        <v>7</v>
      </c>
      <c r="G21" s="108">
        <v>17</v>
      </c>
      <c r="H21" s="78">
        <f t="shared" si="0"/>
        <v>0.47619047619047616</v>
      </c>
      <c r="I21" s="79">
        <f t="shared" si="1"/>
        <v>0.35</v>
      </c>
      <c r="J21" s="80">
        <f t="shared" si="2"/>
        <v>0.41463414634146339</v>
      </c>
      <c r="K21" s="106">
        <v>1</v>
      </c>
      <c r="L21" s="107">
        <v>0</v>
      </c>
      <c r="M21" s="108">
        <v>1</v>
      </c>
      <c r="N21" s="78">
        <f t="shared" si="3"/>
        <v>0.1</v>
      </c>
      <c r="O21" s="81">
        <f t="shared" si="4"/>
        <v>0</v>
      </c>
      <c r="P21" s="80">
        <f t="shared" si="5"/>
        <v>5.8823529411764705E-2</v>
      </c>
      <c r="Q21" s="106">
        <v>58</v>
      </c>
      <c r="R21" s="107">
        <v>34</v>
      </c>
      <c r="S21" s="108">
        <v>92</v>
      </c>
      <c r="T21" s="82">
        <f t="shared" si="6"/>
        <v>2.7619047619047619</v>
      </c>
      <c r="U21" s="83">
        <f t="shared" si="7"/>
        <v>1.7</v>
      </c>
      <c r="V21" s="84">
        <f t="shared" si="8"/>
        <v>2.2439024390243905</v>
      </c>
      <c r="W21" s="85">
        <v>2</v>
      </c>
      <c r="X21" s="73">
        <v>9</v>
      </c>
      <c r="Y21" s="74">
        <v>11</v>
      </c>
      <c r="Z21" s="106">
        <v>0</v>
      </c>
      <c r="AA21" s="107">
        <v>0</v>
      </c>
      <c r="AB21" s="108">
        <v>0</v>
      </c>
      <c r="AC21" s="78">
        <f t="shared" si="9"/>
        <v>0</v>
      </c>
      <c r="AD21" s="79">
        <f t="shared" si="10"/>
        <v>0</v>
      </c>
      <c r="AE21" s="80">
        <f t="shared" si="11"/>
        <v>0</v>
      </c>
      <c r="AF21" s="106">
        <v>0</v>
      </c>
      <c r="AG21" s="107">
        <v>0</v>
      </c>
      <c r="AH21" s="108">
        <v>0</v>
      </c>
      <c r="AI21" s="75">
        <f t="shared" si="12"/>
        <v>0</v>
      </c>
      <c r="AJ21" s="76">
        <f t="shared" si="13"/>
        <v>0</v>
      </c>
      <c r="AK21" s="77">
        <f t="shared" si="14"/>
        <v>0</v>
      </c>
      <c r="AL21" s="106">
        <v>0</v>
      </c>
      <c r="AM21" s="107">
        <v>0</v>
      </c>
      <c r="AN21" s="108">
        <v>0</v>
      </c>
      <c r="AO21" s="82">
        <f t="shared" si="15"/>
        <v>0</v>
      </c>
      <c r="AP21" s="83">
        <f t="shared" si="16"/>
        <v>0</v>
      </c>
      <c r="AQ21" s="84">
        <f t="shared" si="17"/>
        <v>0</v>
      </c>
      <c r="AR21" s="106">
        <v>0</v>
      </c>
      <c r="AS21" s="107">
        <v>1</v>
      </c>
      <c r="AT21" s="108">
        <v>1</v>
      </c>
      <c r="AU21" s="177">
        <f t="shared" si="18"/>
        <v>2.7619047619047619</v>
      </c>
      <c r="AV21" s="178">
        <f t="shared" si="19"/>
        <v>1.7</v>
      </c>
      <c r="AW21" s="179">
        <f t="shared" si="20"/>
        <v>2.2439024390243905</v>
      </c>
    </row>
    <row r="22" spans="1:49" ht="18" customHeight="1">
      <c r="A22" s="209" t="s">
        <v>2</v>
      </c>
      <c r="B22" s="106">
        <v>29</v>
      </c>
      <c r="C22" s="107">
        <v>25</v>
      </c>
      <c r="D22" s="108">
        <v>54</v>
      </c>
      <c r="E22" s="106">
        <v>11</v>
      </c>
      <c r="F22" s="107">
        <v>9</v>
      </c>
      <c r="G22" s="108">
        <v>20</v>
      </c>
      <c r="H22" s="78">
        <f t="shared" si="0"/>
        <v>0.37931034482758619</v>
      </c>
      <c r="I22" s="79">
        <f t="shared" si="1"/>
        <v>0.36</v>
      </c>
      <c r="J22" s="80">
        <f t="shared" si="2"/>
        <v>0.37037037037037035</v>
      </c>
      <c r="K22" s="106">
        <v>2</v>
      </c>
      <c r="L22" s="107">
        <v>1</v>
      </c>
      <c r="M22" s="108">
        <v>3</v>
      </c>
      <c r="N22" s="78">
        <f t="shared" si="3"/>
        <v>0.18181818181818182</v>
      </c>
      <c r="O22" s="81">
        <f t="shared" si="4"/>
        <v>0.1111111111111111</v>
      </c>
      <c r="P22" s="80">
        <f t="shared" si="5"/>
        <v>0.15</v>
      </c>
      <c r="Q22" s="106">
        <v>45</v>
      </c>
      <c r="R22" s="107">
        <v>28</v>
      </c>
      <c r="S22" s="108">
        <v>73</v>
      </c>
      <c r="T22" s="82">
        <f t="shared" si="6"/>
        <v>1.5517241379310345</v>
      </c>
      <c r="U22" s="83">
        <f t="shared" si="7"/>
        <v>1.1200000000000001</v>
      </c>
      <c r="V22" s="84">
        <f t="shared" si="8"/>
        <v>1.3518518518518519</v>
      </c>
      <c r="W22" s="85">
        <v>2</v>
      </c>
      <c r="X22" s="73">
        <v>0</v>
      </c>
      <c r="Y22" s="74">
        <v>2</v>
      </c>
      <c r="Z22" s="106">
        <v>0</v>
      </c>
      <c r="AA22" s="107">
        <v>0</v>
      </c>
      <c r="AB22" s="108">
        <v>0</v>
      </c>
      <c r="AC22" s="78">
        <f t="shared" si="9"/>
        <v>0</v>
      </c>
      <c r="AD22" s="79">
        <f t="shared" si="10"/>
        <v>0</v>
      </c>
      <c r="AE22" s="80">
        <f t="shared" si="11"/>
        <v>0</v>
      </c>
      <c r="AF22" s="106">
        <v>0</v>
      </c>
      <c r="AG22" s="107">
        <v>0</v>
      </c>
      <c r="AH22" s="108">
        <v>0</v>
      </c>
      <c r="AI22" s="75">
        <f t="shared" si="12"/>
        <v>0</v>
      </c>
      <c r="AJ22" s="76">
        <f t="shared" si="13"/>
        <v>0</v>
      </c>
      <c r="AK22" s="77">
        <f t="shared" si="14"/>
        <v>0</v>
      </c>
      <c r="AL22" s="106">
        <v>0</v>
      </c>
      <c r="AM22" s="107">
        <v>0</v>
      </c>
      <c r="AN22" s="108">
        <v>0</v>
      </c>
      <c r="AO22" s="82">
        <f t="shared" si="15"/>
        <v>0</v>
      </c>
      <c r="AP22" s="83">
        <f t="shared" si="16"/>
        <v>0</v>
      </c>
      <c r="AQ22" s="84">
        <f t="shared" si="17"/>
        <v>0</v>
      </c>
      <c r="AR22" s="106">
        <v>0</v>
      </c>
      <c r="AS22" s="107">
        <v>0</v>
      </c>
      <c r="AT22" s="108">
        <v>0</v>
      </c>
      <c r="AU22" s="177">
        <f t="shared" si="18"/>
        <v>1.5517241379310345</v>
      </c>
      <c r="AV22" s="178">
        <f t="shared" si="19"/>
        <v>1.1200000000000001</v>
      </c>
      <c r="AW22" s="179">
        <f t="shared" si="20"/>
        <v>1.3518518518518519</v>
      </c>
    </row>
    <row r="23" spans="1:49" ht="18" customHeight="1" thickBot="1">
      <c r="A23" s="210" t="s">
        <v>1</v>
      </c>
      <c r="B23" s="109">
        <v>23</v>
      </c>
      <c r="C23" s="110">
        <v>26</v>
      </c>
      <c r="D23" s="111">
        <v>49</v>
      </c>
      <c r="E23" s="109">
        <v>6</v>
      </c>
      <c r="F23" s="110">
        <v>7</v>
      </c>
      <c r="G23" s="111">
        <v>13</v>
      </c>
      <c r="H23" s="89">
        <f t="shared" si="0"/>
        <v>0.2608695652173913</v>
      </c>
      <c r="I23" s="90">
        <f t="shared" si="1"/>
        <v>0.26923076923076922</v>
      </c>
      <c r="J23" s="91">
        <f t="shared" si="2"/>
        <v>0.26530612244897961</v>
      </c>
      <c r="K23" s="109">
        <v>4</v>
      </c>
      <c r="L23" s="110">
        <v>6</v>
      </c>
      <c r="M23" s="111">
        <v>10</v>
      </c>
      <c r="N23" s="89">
        <f t="shared" si="3"/>
        <v>0.66666666666666663</v>
      </c>
      <c r="O23" s="92">
        <f t="shared" si="4"/>
        <v>0.8571428571428571</v>
      </c>
      <c r="P23" s="91">
        <f t="shared" si="5"/>
        <v>0.76923076923076927</v>
      </c>
      <c r="Q23" s="109">
        <v>26</v>
      </c>
      <c r="R23" s="110">
        <v>26</v>
      </c>
      <c r="S23" s="111">
        <v>52</v>
      </c>
      <c r="T23" s="93">
        <f t="shared" si="6"/>
        <v>1.1304347826086956</v>
      </c>
      <c r="U23" s="94">
        <f t="shared" si="7"/>
        <v>1</v>
      </c>
      <c r="V23" s="95">
        <f t="shared" si="8"/>
        <v>1.0612244897959184</v>
      </c>
      <c r="W23" s="96">
        <v>0</v>
      </c>
      <c r="X23" s="68">
        <v>0</v>
      </c>
      <c r="Y23" s="69">
        <v>0</v>
      </c>
      <c r="Z23" s="109">
        <v>0</v>
      </c>
      <c r="AA23" s="110">
        <v>0</v>
      </c>
      <c r="AB23" s="111">
        <v>0</v>
      </c>
      <c r="AC23" s="89">
        <f t="shared" si="9"/>
        <v>0</v>
      </c>
      <c r="AD23" s="90">
        <f t="shared" si="10"/>
        <v>0</v>
      </c>
      <c r="AE23" s="91">
        <f t="shared" si="11"/>
        <v>0</v>
      </c>
      <c r="AF23" s="109">
        <v>0</v>
      </c>
      <c r="AG23" s="110">
        <v>0</v>
      </c>
      <c r="AH23" s="111">
        <v>0</v>
      </c>
      <c r="AI23" s="86">
        <f t="shared" si="12"/>
        <v>0</v>
      </c>
      <c r="AJ23" s="87">
        <f t="shared" si="13"/>
        <v>0</v>
      </c>
      <c r="AK23" s="88">
        <f t="shared" si="14"/>
        <v>0</v>
      </c>
      <c r="AL23" s="109">
        <v>0</v>
      </c>
      <c r="AM23" s="110">
        <v>0</v>
      </c>
      <c r="AN23" s="111">
        <v>0</v>
      </c>
      <c r="AO23" s="93">
        <f t="shared" si="15"/>
        <v>0</v>
      </c>
      <c r="AP23" s="94">
        <f t="shared" si="16"/>
        <v>0</v>
      </c>
      <c r="AQ23" s="95">
        <f t="shared" si="17"/>
        <v>0</v>
      </c>
      <c r="AR23" s="109">
        <v>0</v>
      </c>
      <c r="AS23" s="110">
        <v>0</v>
      </c>
      <c r="AT23" s="111">
        <v>0</v>
      </c>
      <c r="AU23" s="180">
        <f t="shared" si="18"/>
        <v>1.1304347826086956</v>
      </c>
      <c r="AV23" s="181">
        <f t="shared" si="19"/>
        <v>1</v>
      </c>
      <c r="AW23" s="182">
        <f t="shared" si="20"/>
        <v>1.0612244897959184</v>
      </c>
    </row>
    <row r="24" spans="1:49" ht="18" customHeight="1" thickTop="1">
      <c r="A24" s="211" t="s">
        <v>42</v>
      </c>
      <c r="B24" s="112">
        <f>SUM(B5:B23)</f>
        <v>4564</v>
      </c>
      <c r="C24" s="113">
        <f>SUM(C5:C23)</f>
        <v>4127</v>
      </c>
      <c r="D24" s="114">
        <f>B24+C24</f>
        <v>8691</v>
      </c>
      <c r="E24" s="112">
        <f>E5+E6+E7+E8+E9+E10+E11+E12+E13+E14+E15+E16+E17+E18+E19+E20+E21+E22+E23</f>
        <v>1377</v>
      </c>
      <c r="F24" s="113">
        <f>F5+F6+F7+F8+F9+F10+F11+F12+F13+F14+F15+F16+F17+F18+F19+F20+F21+F22+F23</f>
        <v>1123</v>
      </c>
      <c r="G24" s="114">
        <f t="shared" ref="G24" si="21">E24+F24</f>
        <v>2500</v>
      </c>
      <c r="H24" s="62">
        <f t="shared" ref="H24" si="22">E24/B24</f>
        <v>0.30170902716914988</v>
      </c>
      <c r="I24" s="63">
        <f t="shared" ref="I24" si="23">F24/C24</f>
        <v>0.27211049188272352</v>
      </c>
      <c r="J24" s="64">
        <f t="shared" ref="J24" si="24">G24/D24</f>
        <v>0.28765389483373605</v>
      </c>
      <c r="K24" s="112">
        <f>K5+K6+K7+K8+K9+K10+K11+K12+K13+K14+K15+K16+K17+K18+K19+K20+K21+K22+K23</f>
        <v>413</v>
      </c>
      <c r="L24" s="113">
        <f>L5+L6+L7+L8+L9+L10+L11+L12+L13+L14+L15+L16+L17+L18+L19+L20+L21+L22+L23</f>
        <v>340</v>
      </c>
      <c r="M24" s="114">
        <f t="shared" ref="M24" si="25">K24+L24</f>
        <v>753</v>
      </c>
      <c r="N24" s="62">
        <f t="shared" ref="N24" si="26">K24/E24</f>
        <v>0.29992737835875088</v>
      </c>
      <c r="O24" s="63">
        <f t="shared" ref="O24" si="27">L24/F24</f>
        <v>0.3027604630454141</v>
      </c>
      <c r="P24" s="64">
        <f t="shared" ref="P24" si="28">M24/G24</f>
        <v>0.30120000000000002</v>
      </c>
      <c r="Q24" s="112">
        <f>Q5+Q6+Q7+Q8+Q9+Q10+Q11+Q12+Q13+Q14+Q15+Q16+Q17+Q18+Q19+Q20+Q21+Q22+Q23</f>
        <v>5093</v>
      </c>
      <c r="R24" s="113">
        <f>R5+R6+R7+R8+R9+R10+R11+R12+R13+R14+R15+R16+R17+R18+R19+R20+R21+R22+R23</f>
        <v>3975</v>
      </c>
      <c r="S24" s="114">
        <f t="shared" ref="S24" si="29">Q24+R24</f>
        <v>9068</v>
      </c>
      <c r="T24" s="65">
        <f t="shared" ref="T24" si="30">Q24/B24</f>
        <v>1.1159070990359334</v>
      </c>
      <c r="U24" s="66">
        <f t="shared" ref="U24" si="31">R24/C24</f>
        <v>0.96316937242549072</v>
      </c>
      <c r="V24" s="67">
        <f t="shared" ref="V24" si="32">S24/D24</f>
        <v>1.0433782073409275</v>
      </c>
      <c r="W24" s="72">
        <f>W5+W6+W7+W8+W9+W10+W11+W12+W13+W14+W15+W16+W17+W18+W19+W20+W21+W22+W23</f>
        <v>531</v>
      </c>
      <c r="X24" s="70">
        <f>X5+X6+X7+X8+X9+X10+X11+X12+X13+X14+X15+X16+X17+X18+X19+X20+X21+X22+X23</f>
        <v>536</v>
      </c>
      <c r="Y24" s="71">
        <f t="shared" ref="Y24" si="33">W24+X24</f>
        <v>1067</v>
      </c>
      <c r="Z24" s="112">
        <f>Z5+Z6+Z7+Z8+Z9+Z10+Z11+Z12+Z13+Z14+Z15+Z16+Z17+Z18+Z19+Z20+Z21+Z22+Z23</f>
        <v>33</v>
      </c>
      <c r="AA24" s="113">
        <f>AA5+AA6+AA7+AA8+AA9+AA10+AA11+AA12+AA13+AA14+AA15+AA16+AA17+AA18+AA19+AA20+AA21+AA22+AA23</f>
        <v>30</v>
      </c>
      <c r="AB24" s="114">
        <f t="shared" ref="AB24" si="34">Z24+AA24</f>
        <v>63</v>
      </c>
      <c r="AC24" s="62">
        <f t="shared" ref="AC24" si="35">Z24/B24</f>
        <v>7.2304995617879057E-3</v>
      </c>
      <c r="AD24" s="63">
        <f t="shared" ref="AD24" si="36">AA24/C24</f>
        <v>7.2692028107584203E-3</v>
      </c>
      <c r="AE24" s="64">
        <f t="shared" ref="AE24" si="37">AB24/D24</f>
        <v>7.2488781498101481E-3</v>
      </c>
      <c r="AF24" s="112">
        <f>AF5+AF6+AF7+AF8+AF9+AF10+AF11+AF12+AF13+AF14+AF15+AF16+AF17+AF18+AF19+AF20+AF21+AF22+AF23</f>
        <v>14</v>
      </c>
      <c r="AG24" s="113">
        <f>AG5+AG6+AG7+AG8+AG9+AG10+AG11+AG12+AG13+AG14+AG15+AG16+AG17+AG18+AG19+AG20+AG21+AG22+AG23</f>
        <v>8</v>
      </c>
      <c r="AH24" s="114">
        <f t="shared" ref="AH24" si="38">AF24+AG24</f>
        <v>22</v>
      </c>
      <c r="AI24" s="62">
        <f t="shared" ref="AI24" si="39">IF(Z24=0,0,AF24/Z24)</f>
        <v>0.42424242424242425</v>
      </c>
      <c r="AJ24" s="63">
        <f t="shared" ref="AJ24" si="40">IF(AA24=0,0,AG24/AA24)</f>
        <v>0.26666666666666666</v>
      </c>
      <c r="AK24" s="64">
        <f t="shared" ref="AK24" si="41">IF(AB24=0,0,AH24/AB24)</f>
        <v>0.34920634920634919</v>
      </c>
      <c r="AL24" s="112">
        <f>AL5+AL6+AL7+AL8+AL9+AL10+AL11+AL12+AL13+AL14+AL15+AL16+AL17+AL18+AL19+AL20+AL21+AL22+AL23</f>
        <v>92</v>
      </c>
      <c r="AM24" s="113">
        <f>AM5+AM6+AM7+AM8+AM9+AM10+AM11+AM12+AM13+AM14+AM15+AM16+AM17+AM18+AM19+AM20+AM21+AM22+AM23</f>
        <v>58</v>
      </c>
      <c r="AN24" s="114">
        <f t="shared" ref="AN24" si="42">AL24+AM24</f>
        <v>150</v>
      </c>
      <c r="AO24" s="65">
        <f t="shared" ref="AO24" si="43">AL24/B24</f>
        <v>2.0157756354075372E-2</v>
      </c>
      <c r="AP24" s="66">
        <f t="shared" ref="AP24" si="44">AM24/C24</f>
        <v>1.4053792100799612E-2</v>
      </c>
      <c r="AQ24" s="67">
        <f t="shared" ref="AQ24" si="45">AN24/D24</f>
        <v>1.7259233690024162E-2</v>
      </c>
      <c r="AR24" s="112">
        <f>AR5+AR6+AR7+AR8+AR9+AR10+AR11+AR12+AR13+AR14+AR15+AR16+AR17+AR18+AR19+AR20+AR21+AR22+AR23</f>
        <v>28</v>
      </c>
      <c r="AS24" s="113">
        <f>AS5+AS6+AS7+AS8+AS9+AS10+AS11+AS12+AS13+AS14+AS15+AS16+AS17+AS18+AS19+AS20+AS21+AS22+AS23</f>
        <v>18</v>
      </c>
      <c r="AT24" s="114">
        <f t="shared" ref="AT24" si="46">AR24+AS24</f>
        <v>46</v>
      </c>
      <c r="AU24" s="204">
        <f t="shared" ref="AU24" si="47">(Q24+AL24)/B24</f>
        <v>1.1360648553900088</v>
      </c>
      <c r="AV24" s="205">
        <f t="shared" ref="AV24" si="48">(R24+AM24)/C24</f>
        <v>0.97722316452629032</v>
      </c>
      <c r="AW24" s="206">
        <f t="shared" ref="AW24" si="49">(S24+AN24)/D24</f>
        <v>1.0606374410309516</v>
      </c>
    </row>
    <row r="26" spans="1:49">
      <c r="AU26" s="12"/>
      <c r="AV26" s="12"/>
      <c r="AW26" s="12"/>
    </row>
  </sheetData>
  <mergeCells count="17">
    <mergeCell ref="A3:A4"/>
    <mergeCell ref="AC3:AE3"/>
    <mergeCell ref="AF3:AH3"/>
    <mergeCell ref="AI3:AK3"/>
    <mergeCell ref="AL3:AN3"/>
    <mergeCell ref="B3:D3"/>
    <mergeCell ref="E3:G3"/>
    <mergeCell ref="H3:J3"/>
    <mergeCell ref="K3:M3"/>
    <mergeCell ref="AU3:AW3"/>
    <mergeCell ref="AO3:AQ3"/>
    <mergeCell ref="AR3:AT3"/>
    <mergeCell ref="Q3:S3"/>
    <mergeCell ref="N3:P3"/>
    <mergeCell ref="T3:V3"/>
    <mergeCell ref="W3:Y3"/>
    <mergeCell ref="Z3:AB3"/>
  </mergeCells>
  <phoneticPr fontId="3"/>
  <printOptions horizontalCentered="1" verticalCentered="1"/>
  <pageMargins left="0.70866141732283472" right="0.70866141732283472" top="1.2204724409448819" bottom="0.74803149606299213" header="0.31496062992125984" footer="0.31496062992125984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7"/>
  <sheetViews>
    <sheetView view="pageBreakPreview" zoomScaleNormal="115" zoomScaleSheetLayoutView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W27" sqref="AW27"/>
    </sheetView>
  </sheetViews>
  <sheetFormatPr defaultColWidth="10.625" defaultRowHeight="9.75"/>
  <cols>
    <col min="1" max="1" width="15.625" style="10" customWidth="1"/>
    <col min="2" max="7" width="4.75" style="7" customWidth="1"/>
    <col min="8" max="10" width="4.75" style="9" customWidth="1"/>
    <col min="11" max="16" width="4.75" style="8" customWidth="1"/>
    <col min="17" max="19" width="4.75" style="7" customWidth="1"/>
    <col min="20" max="22" width="4.75" style="4" customWidth="1"/>
    <col min="23" max="28" width="4.75" style="3" customWidth="1"/>
    <col min="29" max="31" width="4.75" style="6" customWidth="1"/>
    <col min="32" max="36" width="4.75" style="3" customWidth="1"/>
    <col min="37" max="37" width="4.75" style="5" customWidth="1"/>
    <col min="38" max="40" width="4.75" style="3" customWidth="1"/>
    <col min="41" max="43" width="4.75" style="4" customWidth="1"/>
    <col min="44" max="46" width="4.75" style="3" customWidth="1"/>
    <col min="47" max="49" width="4.75" style="2" customWidth="1"/>
    <col min="50" max="52" width="2.875" style="2" customWidth="1"/>
    <col min="53" max="60" width="10.625" style="2"/>
    <col min="61" max="16384" width="10.625" style="1"/>
  </cols>
  <sheetData>
    <row r="1" spans="1:98" ht="14.25">
      <c r="B1" s="312" t="s">
        <v>81</v>
      </c>
      <c r="Z1" s="312" t="s">
        <v>81</v>
      </c>
    </row>
    <row r="2" spans="1:98">
      <c r="A2" s="116"/>
      <c r="B2" s="117"/>
      <c r="C2" s="117"/>
      <c r="D2" s="117"/>
      <c r="E2" s="117"/>
      <c r="F2" s="117"/>
      <c r="G2" s="117"/>
      <c r="H2" s="118"/>
      <c r="I2" s="118"/>
      <c r="J2" s="118"/>
      <c r="K2" s="119"/>
      <c r="L2" s="119"/>
      <c r="M2" s="119"/>
      <c r="N2" s="119"/>
      <c r="O2" s="119"/>
      <c r="P2" s="119"/>
      <c r="Q2" s="117"/>
      <c r="R2" s="117"/>
      <c r="S2" s="117"/>
      <c r="T2" s="120"/>
      <c r="U2" s="120"/>
      <c r="V2" s="120"/>
      <c r="W2" s="121"/>
      <c r="X2" s="121"/>
      <c r="Y2" s="121"/>
      <c r="Z2" s="121"/>
      <c r="AA2" s="121"/>
      <c r="AB2" s="121"/>
      <c r="AC2" s="122"/>
      <c r="AD2" s="122"/>
      <c r="AE2" s="122"/>
      <c r="AF2" s="121"/>
      <c r="AG2" s="121"/>
      <c r="AH2" s="121"/>
      <c r="AI2" s="121"/>
      <c r="AJ2" s="121"/>
      <c r="AK2" s="123"/>
      <c r="AL2" s="121"/>
      <c r="AM2" s="121"/>
      <c r="AN2" s="121"/>
      <c r="AO2" s="120"/>
      <c r="AP2" s="120"/>
      <c r="AQ2" s="120"/>
      <c r="AR2" s="121"/>
      <c r="AS2" s="121"/>
      <c r="AT2" s="121"/>
    </row>
    <row r="3" spans="1:98" s="16" customFormat="1" ht="30" customHeight="1">
      <c r="A3" s="411" t="s">
        <v>63</v>
      </c>
      <c r="B3" s="419" t="s">
        <v>31</v>
      </c>
      <c r="C3" s="419"/>
      <c r="D3" s="420"/>
      <c r="E3" s="419" t="s">
        <v>30</v>
      </c>
      <c r="F3" s="419"/>
      <c r="G3" s="420"/>
      <c r="H3" s="421" t="s">
        <v>29</v>
      </c>
      <c r="I3" s="421"/>
      <c r="J3" s="422"/>
      <c r="K3" s="423" t="s">
        <v>28</v>
      </c>
      <c r="L3" s="423"/>
      <c r="M3" s="424"/>
      <c r="N3" s="423" t="s">
        <v>27</v>
      </c>
      <c r="O3" s="423"/>
      <c r="P3" s="424"/>
      <c r="Q3" s="419" t="s">
        <v>77</v>
      </c>
      <c r="R3" s="419"/>
      <c r="S3" s="420"/>
      <c r="T3" s="413" t="s">
        <v>66</v>
      </c>
      <c r="U3" s="413"/>
      <c r="V3" s="414"/>
      <c r="W3" s="415" t="s">
        <v>25</v>
      </c>
      <c r="X3" s="415"/>
      <c r="Y3" s="416"/>
      <c r="Z3" s="415" t="s">
        <v>67</v>
      </c>
      <c r="AA3" s="415"/>
      <c r="AB3" s="416"/>
      <c r="AC3" s="417" t="s">
        <v>68</v>
      </c>
      <c r="AD3" s="417"/>
      <c r="AE3" s="418"/>
      <c r="AF3" s="415" t="s">
        <v>69</v>
      </c>
      <c r="AG3" s="415"/>
      <c r="AH3" s="416"/>
      <c r="AI3" s="415" t="s">
        <v>70</v>
      </c>
      <c r="AJ3" s="415"/>
      <c r="AK3" s="416"/>
      <c r="AL3" s="415" t="s">
        <v>71</v>
      </c>
      <c r="AM3" s="415"/>
      <c r="AN3" s="416"/>
      <c r="AO3" s="413" t="s">
        <v>72</v>
      </c>
      <c r="AP3" s="413"/>
      <c r="AQ3" s="414"/>
      <c r="AR3" s="415" t="s">
        <v>73</v>
      </c>
      <c r="AS3" s="415"/>
      <c r="AT3" s="416"/>
      <c r="AU3" s="378" t="s">
        <v>32</v>
      </c>
      <c r="AV3" s="379"/>
      <c r="AW3" s="380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98" s="16" customFormat="1" ht="18.75" customHeight="1">
      <c r="A4" s="412"/>
      <c r="B4" s="124" t="s">
        <v>22</v>
      </c>
      <c r="C4" s="125" t="s">
        <v>21</v>
      </c>
      <c r="D4" s="126" t="s">
        <v>20</v>
      </c>
      <c r="E4" s="212" t="s">
        <v>22</v>
      </c>
      <c r="F4" s="125" t="s">
        <v>21</v>
      </c>
      <c r="G4" s="126" t="s">
        <v>20</v>
      </c>
      <c r="H4" s="213" t="s">
        <v>22</v>
      </c>
      <c r="I4" s="128" t="s">
        <v>21</v>
      </c>
      <c r="J4" s="129" t="s">
        <v>20</v>
      </c>
      <c r="K4" s="214" t="s">
        <v>22</v>
      </c>
      <c r="L4" s="131" t="s">
        <v>21</v>
      </c>
      <c r="M4" s="132" t="s">
        <v>23</v>
      </c>
      <c r="N4" s="214" t="s">
        <v>22</v>
      </c>
      <c r="O4" s="131" t="s">
        <v>21</v>
      </c>
      <c r="P4" s="132" t="s">
        <v>20</v>
      </c>
      <c r="Q4" s="212" t="s">
        <v>22</v>
      </c>
      <c r="R4" s="125" t="s">
        <v>21</v>
      </c>
      <c r="S4" s="126" t="s">
        <v>20</v>
      </c>
      <c r="T4" s="215" t="s">
        <v>22</v>
      </c>
      <c r="U4" s="134" t="s">
        <v>21</v>
      </c>
      <c r="V4" s="135" t="s">
        <v>20</v>
      </c>
      <c r="W4" s="216" t="s">
        <v>22</v>
      </c>
      <c r="X4" s="137" t="s">
        <v>21</v>
      </c>
      <c r="Y4" s="138" t="s">
        <v>20</v>
      </c>
      <c r="Z4" s="216" t="s">
        <v>22</v>
      </c>
      <c r="AA4" s="137" t="s">
        <v>21</v>
      </c>
      <c r="AB4" s="138" t="s">
        <v>20</v>
      </c>
      <c r="AC4" s="217" t="s">
        <v>22</v>
      </c>
      <c r="AD4" s="140" t="s">
        <v>21</v>
      </c>
      <c r="AE4" s="141" t="s">
        <v>20</v>
      </c>
      <c r="AF4" s="216" t="s">
        <v>22</v>
      </c>
      <c r="AG4" s="137" t="s">
        <v>21</v>
      </c>
      <c r="AH4" s="138" t="s">
        <v>20</v>
      </c>
      <c r="AI4" s="216" t="s">
        <v>22</v>
      </c>
      <c r="AJ4" s="137" t="s">
        <v>21</v>
      </c>
      <c r="AK4" s="142" t="s">
        <v>20</v>
      </c>
      <c r="AL4" s="216" t="s">
        <v>22</v>
      </c>
      <c r="AM4" s="137" t="s">
        <v>21</v>
      </c>
      <c r="AN4" s="138" t="s">
        <v>20</v>
      </c>
      <c r="AO4" s="215" t="s">
        <v>22</v>
      </c>
      <c r="AP4" s="134" t="s">
        <v>21</v>
      </c>
      <c r="AQ4" s="135" t="s">
        <v>20</v>
      </c>
      <c r="AR4" s="216" t="s">
        <v>22</v>
      </c>
      <c r="AS4" s="137" t="s">
        <v>21</v>
      </c>
      <c r="AT4" s="138" t="s">
        <v>20</v>
      </c>
      <c r="AU4" s="136" t="s">
        <v>22</v>
      </c>
      <c r="AV4" s="137" t="s">
        <v>21</v>
      </c>
      <c r="AW4" s="138" t="s">
        <v>20</v>
      </c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98" s="15" customFormat="1" ht="18" customHeight="1">
      <c r="A5" s="143" t="s">
        <v>19</v>
      </c>
      <c r="B5" s="283">
        <v>435</v>
      </c>
      <c r="C5" s="284">
        <v>416</v>
      </c>
      <c r="D5" s="285">
        <v>851</v>
      </c>
      <c r="E5" s="283">
        <v>111</v>
      </c>
      <c r="F5" s="284">
        <v>116</v>
      </c>
      <c r="G5" s="285">
        <v>227</v>
      </c>
      <c r="H5" s="218">
        <f t="shared" ref="H5:H24" si="0">E5/B5</f>
        <v>0.25517241379310346</v>
      </c>
      <c r="I5" s="148">
        <f t="shared" ref="I5:I24" si="1">F5/C5</f>
        <v>0.27884615384615385</v>
      </c>
      <c r="J5" s="149">
        <f t="shared" ref="J5:J24" si="2">G5/D5</f>
        <v>0.26674500587544064</v>
      </c>
      <c r="K5" s="283">
        <v>32</v>
      </c>
      <c r="L5" s="284">
        <v>30</v>
      </c>
      <c r="M5" s="285">
        <v>62</v>
      </c>
      <c r="N5" s="219">
        <f t="shared" ref="N5:N24" si="3">K5/B5</f>
        <v>7.3563218390804597E-2</v>
      </c>
      <c r="O5" s="151">
        <f t="shared" ref="O5:O24" si="4">L5/C5</f>
        <v>7.2115384615384609E-2</v>
      </c>
      <c r="P5" s="152">
        <f t="shared" ref="P5:P24" si="5">M5/D5</f>
        <v>7.2855464159811992E-2</v>
      </c>
      <c r="Q5" s="283">
        <v>420</v>
      </c>
      <c r="R5" s="284">
        <v>400</v>
      </c>
      <c r="S5" s="285">
        <v>820</v>
      </c>
      <c r="T5" s="220">
        <f t="shared" ref="T5:T24" si="6">Q5/B5</f>
        <v>0.96551724137931039</v>
      </c>
      <c r="U5" s="156">
        <f t="shared" ref="U5:U24" si="7">R5/C5</f>
        <v>0.96153846153846156</v>
      </c>
      <c r="V5" s="157">
        <f t="shared" ref="V5:V24" si="8">S5/D5</f>
        <v>0.96357226792009398</v>
      </c>
      <c r="W5" s="359">
        <v>34</v>
      </c>
      <c r="X5" s="359">
        <v>46</v>
      </c>
      <c r="Y5" s="285">
        <v>80</v>
      </c>
      <c r="Z5" s="283">
        <v>3</v>
      </c>
      <c r="AA5" s="284">
        <v>2</v>
      </c>
      <c r="AB5" s="285">
        <v>5</v>
      </c>
      <c r="AC5" s="221">
        <f t="shared" ref="AC5:AC24" si="9">Z5/B5</f>
        <v>6.8965517241379309E-3</v>
      </c>
      <c r="AD5" s="159">
        <f t="shared" ref="AD5:AD24" si="10">AA5/C5</f>
        <v>4.807692307692308E-3</v>
      </c>
      <c r="AE5" s="160">
        <f t="shared" ref="AE5:AE24" si="11">AB5/D5</f>
        <v>5.8754406580493537E-3</v>
      </c>
      <c r="AF5" s="283">
        <v>1</v>
      </c>
      <c r="AG5" s="284">
        <v>0</v>
      </c>
      <c r="AH5" s="285">
        <v>1</v>
      </c>
      <c r="AI5" s="221">
        <f t="shared" ref="AI5:AI24" si="12">AF5/B5</f>
        <v>2.2988505747126436E-3</v>
      </c>
      <c r="AJ5" s="159">
        <f t="shared" ref="AJ5:AJ24" si="13">AG5/C5</f>
        <v>0</v>
      </c>
      <c r="AK5" s="160">
        <f t="shared" ref="AK5:AK24" si="14">AH5/D5</f>
        <v>1.1750881316098707E-3</v>
      </c>
      <c r="AL5" s="283">
        <v>5</v>
      </c>
      <c r="AM5" s="284">
        <v>2</v>
      </c>
      <c r="AN5" s="285">
        <v>7</v>
      </c>
      <c r="AO5" s="222">
        <f t="shared" ref="AO5:AO24" si="15">AL5/B5</f>
        <v>1.1494252873563218E-2</v>
      </c>
      <c r="AP5" s="162">
        <f t="shared" ref="AP5:AP24" si="16">AM5/C5</f>
        <v>4.807692307692308E-3</v>
      </c>
      <c r="AQ5" s="163">
        <f t="shared" ref="AQ5:AQ24" si="17">AN5/D5</f>
        <v>8.2256169212690956E-3</v>
      </c>
      <c r="AR5" s="283">
        <v>0</v>
      </c>
      <c r="AS5" s="284">
        <v>0</v>
      </c>
      <c r="AT5" s="285">
        <v>0</v>
      </c>
      <c r="AU5" s="164">
        <f>(Q5+AL5)/B5</f>
        <v>0.97701149425287359</v>
      </c>
      <c r="AV5" s="165">
        <f t="shared" ref="AV5:AV27" si="18">(R5+AM5)/C5</f>
        <v>0.96634615384615385</v>
      </c>
      <c r="AW5" s="166">
        <f t="shared" ref="AW5:AW27" si="19">(S5+AN5)/D5</f>
        <v>0.97179788484136309</v>
      </c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s="15" customFormat="1" ht="18" customHeight="1">
      <c r="A6" s="167" t="s">
        <v>18</v>
      </c>
      <c r="B6" s="286">
        <v>147</v>
      </c>
      <c r="C6" s="287">
        <v>171</v>
      </c>
      <c r="D6" s="288">
        <v>318</v>
      </c>
      <c r="E6" s="286">
        <v>35</v>
      </c>
      <c r="F6" s="287">
        <v>46</v>
      </c>
      <c r="G6" s="288">
        <v>81</v>
      </c>
      <c r="H6" s="223">
        <f t="shared" si="0"/>
        <v>0.23809523809523808</v>
      </c>
      <c r="I6" s="169">
        <f t="shared" si="1"/>
        <v>0.26900584795321636</v>
      </c>
      <c r="J6" s="170">
        <f t="shared" si="2"/>
        <v>0.25471698113207547</v>
      </c>
      <c r="K6" s="286">
        <v>11</v>
      </c>
      <c r="L6" s="287">
        <v>14</v>
      </c>
      <c r="M6" s="288">
        <v>25</v>
      </c>
      <c r="N6" s="219">
        <f t="shared" si="3"/>
        <v>7.4829931972789115E-2</v>
      </c>
      <c r="O6" s="151">
        <f t="shared" si="4"/>
        <v>8.1871345029239762E-2</v>
      </c>
      <c r="P6" s="152">
        <f t="shared" si="5"/>
        <v>7.8616352201257858E-2</v>
      </c>
      <c r="Q6" s="286">
        <v>95</v>
      </c>
      <c r="R6" s="287">
        <v>139</v>
      </c>
      <c r="S6" s="288">
        <v>234</v>
      </c>
      <c r="T6" s="220">
        <f t="shared" si="6"/>
        <v>0.6462585034013606</v>
      </c>
      <c r="U6" s="156">
        <f t="shared" si="7"/>
        <v>0.8128654970760234</v>
      </c>
      <c r="V6" s="157">
        <f t="shared" si="8"/>
        <v>0.73584905660377353</v>
      </c>
      <c r="W6" s="360">
        <v>19</v>
      </c>
      <c r="X6" s="360">
        <v>24</v>
      </c>
      <c r="Y6" s="288">
        <v>43</v>
      </c>
      <c r="Z6" s="286">
        <v>0</v>
      </c>
      <c r="AA6" s="287">
        <v>1</v>
      </c>
      <c r="AB6" s="288">
        <v>1</v>
      </c>
      <c r="AC6" s="224">
        <f t="shared" si="9"/>
        <v>0</v>
      </c>
      <c r="AD6" s="172">
        <f t="shared" si="10"/>
        <v>5.8479532163742687E-3</v>
      </c>
      <c r="AE6" s="173">
        <f t="shared" si="11"/>
        <v>3.1446540880503146E-3</v>
      </c>
      <c r="AF6" s="286">
        <v>0</v>
      </c>
      <c r="AG6" s="287">
        <v>1</v>
      </c>
      <c r="AH6" s="288">
        <v>1</v>
      </c>
      <c r="AI6" s="224">
        <f t="shared" si="12"/>
        <v>0</v>
      </c>
      <c r="AJ6" s="172">
        <f t="shared" si="13"/>
        <v>5.8479532163742687E-3</v>
      </c>
      <c r="AK6" s="173">
        <f t="shared" si="14"/>
        <v>3.1446540880503146E-3</v>
      </c>
      <c r="AL6" s="286">
        <v>0</v>
      </c>
      <c r="AM6" s="287">
        <v>1</v>
      </c>
      <c r="AN6" s="288">
        <v>1</v>
      </c>
      <c r="AO6" s="225">
        <f t="shared" si="15"/>
        <v>0</v>
      </c>
      <c r="AP6" s="175">
        <f t="shared" si="16"/>
        <v>5.8479532163742687E-3</v>
      </c>
      <c r="AQ6" s="176">
        <f t="shared" si="17"/>
        <v>3.1446540880503146E-3</v>
      </c>
      <c r="AR6" s="286">
        <v>0</v>
      </c>
      <c r="AS6" s="287">
        <v>0</v>
      </c>
      <c r="AT6" s="288">
        <v>0</v>
      </c>
      <c r="AU6" s="177">
        <f t="shared" ref="AU6:AU24" si="20">(Q6+AL6)/B6</f>
        <v>0.6462585034013606</v>
      </c>
      <c r="AV6" s="178">
        <f t="shared" si="18"/>
        <v>0.81871345029239762</v>
      </c>
      <c r="AW6" s="179">
        <f t="shared" si="19"/>
        <v>0.73899371069182385</v>
      </c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s="15" customFormat="1" ht="18" customHeight="1">
      <c r="A7" s="167" t="s">
        <v>17</v>
      </c>
      <c r="B7" s="286">
        <v>109</v>
      </c>
      <c r="C7" s="287">
        <v>88</v>
      </c>
      <c r="D7" s="288">
        <v>197</v>
      </c>
      <c r="E7" s="286">
        <v>33</v>
      </c>
      <c r="F7" s="287">
        <v>19</v>
      </c>
      <c r="G7" s="288">
        <v>52</v>
      </c>
      <c r="H7" s="223">
        <f t="shared" si="0"/>
        <v>0.30275229357798167</v>
      </c>
      <c r="I7" s="169">
        <f t="shared" si="1"/>
        <v>0.21590909090909091</v>
      </c>
      <c r="J7" s="170">
        <f t="shared" si="2"/>
        <v>0.26395939086294418</v>
      </c>
      <c r="K7" s="286">
        <v>17</v>
      </c>
      <c r="L7" s="287">
        <v>10</v>
      </c>
      <c r="M7" s="288">
        <v>27</v>
      </c>
      <c r="N7" s="219">
        <f t="shared" si="3"/>
        <v>0.15596330275229359</v>
      </c>
      <c r="O7" s="151">
        <f t="shared" si="4"/>
        <v>0.11363636363636363</v>
      </c>
      <c r="P7" s="152">
        <f t="shared" si="5"/>
        <v>0.13705583756345177</v>
      </c>
      <c r="Q7" s="286">
        <v>149</v>
      </c>
      <c r="R7" s="287">
        <v>64</v>
      </c>
      <c r="S7" s="288">
        <v>213</v>
      </c>
      <c r="T7" s="220">
        <f t="shared" si="6"/>
        <v>1.3669724770642202</v>
      </c>
      <c r="U7" s="156">
        <f t="shared" si="7"/>
        <v>0.72727272727272729</v>
      </c>
      <c r="V7" s="157">
        <f t="shared" si="8"/>
        <v>1.0812182741116751</v>
      </c>
      <c r="W7" s="359">
        <v>28</v>
      </c>
      <c r="X7" s="359">
        <v>21</v>
      </c>
      <c r="Y7" s="288">
        <v>49</v>
      </c>
      <c r="Z7" s="286">
        <v>0</v>
      </c>
      <c r="AA7" s="287">
        <v>1</v>
      </c>
      <c r="AB7" s="288">
        <v>1</v>
      </c>
      <c r="AC7" s="224">
        <f t="shared" si="9"/>
        <v>0</v>
      </c>
      <c r="AD7" s="172">
        <f t="shared" si="10"/>
        <v>1.1363636363636364E-2</v>
      </c>
      <c r="AE7" s="173">
        <f t="shared" si="11"/>
        <v>5.076142131979695E-3</v>
      </c>
      <c r="AF7" s="286">
        <v>0</v>
      </c>
      <c r="AG7" s="287">
        <v>0</v>
      </c>
      <c r="AH7" s="288">
        <v>0</v>
      </c>
      <c r="AI7" s="224">
        <f t="shared" si="12"/>
        <v>0</v>
      </c>
      <c r="AJ7" s="172">
        <f t="shared" si="13"/>
        <v>0</v>
      </c>
      <c r="AK7" s="173">
        <f t="shared" si="14"/>
        <v>0</v>
      </c>
      <c r="AL7" s="286">
        <v>0</v>
      </c>
      <c r="AM7" s="287">
        <v>2</v>
      </c>
      <c r="AN7" s="288">
        <v>2</v>
      </c>
      <c r="AO7" s="225">
        <f t="shared" si="15"/>
        <v>0</v>
      </c>
      <c r="AP7" s="175">
        <f t="shared" si="16"/>
        <v>2.2727272727272728E-2</v>
      </c>
      <c r="AQ7" s="176">
        <f t="shared" si="17"/>
        <v>1.015228426395939E-2</v>
      </c>
      <c r="AR7" s="286">
        <v>0</v>
      </c>
      <c r="AS7" s="287">
        <v>0</v>
      </c>
      <c r="AT7" s="288">
        <v>0</v>
      </c>
      <c r="AU7" s="177">
        <f t="shared" si="20"/>
        <v>1.3669724770642202</v>
      </c>
      <c r="AV7" s="178">
        <f t="shared" si="18"/>
        <v>0.75</v>
      </c>
      <c r="AW7" s="179">
        <f t="shared" si="19"/>
        <v>1.0913705583756346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s="15" customFormat="1" ht="18" customHeight="1">
      <c r="A8" s="167" t="s">
        <v>16</v>
      </c>
      <c r="B8" s="286">
        <v>126</v>
      </c>
      <c r="C8" s="287">
        <v>146</v>
      </c>
      <c r="D8" s="288">
        <v>272</v>
      </c>
      <c r="E8" s="286">
        <v>38</v>
      </c>
      <c r="F8" s="287">
        <v>43</v>
      </c>
      <c r="G8" s="288">
        <v>81</v>
      </c>
      <c r="H8" s="223">
        <f t="shared" si="0"/>
        <v>0.30158730158730157</v>
      </c>
      <c r="I8" s="169">
        <f t="shared" si="1"/>
        <v>0.29452054794520549</v>
      </c>
      <c r="J8" s="170">
        <f t="shared" si="2"/>
        <v>0.29779411764705882</v>
      </c>
      <c r="K8" s="286">
        <v>13</v>
      </c>
      <c r="L8" s="287">
        <v>8</v>
      </c>
      <c r="M8" s="288">
        <v>21</v>
      </c>
      <c r="N8" s="219">
        <f t="shared" si="3"/>
        <v>0.10317460317460317</v>
      </c>
      <c r="O8" s="151">
        <f t="shared" si="4"/>
        <v>5.4794520547945202E-2</v>
      </c>
      <c r="P8" s="152">
        <f t="shared" si="5"/>
        <v>7.720588235294118E-2</v>
      </c>
      <c r="Q8" s="286">
        <v>135</v>
      </c>
      <c r="R8" s="287">
        <v>162</v>
      </c>
      <c r="S8" s="288">
        <v>297</v>
      </c>
      <c r="T8" s="220">
        <f t="shared" si="6"/>
        <v>1.0714285714285714</v>
      </c>
      <c r="U8" s="156">
        <f t="shared" si="7"/>
        <v>1.1095890410958904</v>
      </c>
      <c r="V8" s="157">
        <f t="shared" si="8"/>
        <v>1.0919117647058822</v>
      </c>
      <c r="W8" s="359">
        <v>23</v>
      </c>
      <c r="X8" s="359">
        <v>34</v>
      </c>
      <c r="Y8" s="288">
        <v>57</v>
      </c>
      <c r="Z8" s="286">
        <v>0</v>
      </c>
      <c r="AA8" s="287">
        <v>0</v>
      </c>
      <c r="AB8" s="288">
        <v>0</v>
      </c>
      <c r="AC8" s="224">
        <f t="shared" si="9"/>
        <v>0</v>
      </c>
      <c r="AD8" s="172">
        <f t="shared" si="10"/>
        <v>0</v>
      </c>
      <c r="AE8" s="173">
        <f t="shared" si="11"/>
        <v>0</v>
      </c>
      <c r="AF8" s="286">
        <v>0</v>
      </c>
      <c r="AG8" s="287">
        <v>0</v>
      </c>
      <c r="AH8" s="288">
        <v>0</v>
      </c>
      <c r="AI8" s="224">
        <f t="shared" si="12"/>
        <v>0</v>
      </c>
      <c r="AJ8" s="172">
        <f t="shared" si="13"/>
        <v>0</v>
      </c>
      <c r="AK8" s="173">
        <f t="shared" si="14"/>
        <v>0</v>
      </c>
      <c r="AL8" s="286">
        <v>0</v>
      </c>
      <c r="AM8" s="287">
        <v>0</v>
      </c>
      <c r="AN8" s="288">
        <v>0</v>
      </c>
      <c r="AO8" s="225">
        <f t="shared" si="15"/>
        <v>0</v>
      </c>
      <c r="AP8" s="175">
        <f t="shared" si="16"/>
        <v>0</v>
      </c>
      <c r="AQ8" s="176">
        <f t="shared" si="17"/>
        <v>0</v>
      </c>
      <c r="AR8" s="286">
        <v>0</v>
      </c>
      <c r="AS8" s="287">
        <v>0</v>
      </c>
      <c r="AT8" s="288">
        <v>0</v>
      </c>
      <c r="AU8" s="177">
        <f t="shared" si="20"/>
        <v>1.0714285714285714</v>
      </c>
      <c r="AV8" s="178">
        <f t="shared" si="18"/>
        <v>1.1095890410958904</v>
      </c>
      <c r="AW8" s="179">
        <f t="shared" si="19"/>
        <v>1.0919117647058822</v>
      </c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s="15" customFormat="1" ht="18" customHeight="1">
      <c r="A9" s="167" t="s">
        <v>15</v>
      </c>
      <c r="B9" s="286">
        <v>103</v>
      </c>
      <c r="C9" s="287">
        <v>108</v>
      </c>
      <c r="D9" s="288">
        <v>211</v>
      </c>
      <c r="E9" s="286">
        <v>22</v>
      </c>
      <c r="F9" s="287">
        <v>25</v>
      </c>
      <c r="G9" s="288">
        <v>47</v>
      </c>
      <c r="H9" s="223">
        <f t="shared" si="0"/>
        <v>0.21359223300970873</v>
      </c>
      <c r="I9" s="169">
        <f t="shared" si="1"/>
        <v>0.23148148148148148</v>
      </c>
      <c r="J9" s="170">
        <f t="shared" si="2"/>
        <v>0.22274881516587677</v>
      </c>
      <c r="K9" s="286">
        <v>4</v>
      </c>
      <c r="L9" s="287">
        <v>10</v>
      </c>
      <c r="M9" s="288">
        <v>14</v>
      </c>
      <c r="N9" s="219">
        <f t="shared" si="3"/>
        <v>3.8834951456310676E-2</v>
      </c>
      <c r="O9" s="151">
        <f t="shared" si="4"/>
        <v>9.2592592592592587E-2</v>
      </c>
      <c r="P9" s="152">
        <f t="shared" si="5"/>
        <v>6.6350710900473939E-2</v>
      </c>
      <c r="Q9" s="286">
        <v>98</v>
      </c>
      <c r="R9" s="287">
        <v>87</v>
      </c>
      <c r="S9" s="288">
        <v>185</v>
      </c>
      <c r="T9" s="220">
        <f t="shared" si="6"/>
        <v>0.95145631067961167</v>
      </c>
      <c r="U9" s="156">
        <f t="shared" si="7"/>
        <v>0.80555555555555558</v>
      </c>
      <c r="V9" s="157">
        <f t="shared" si="8"/>
        <v>0.87677725118483407</v>
      </c>
      <c r="W9" s="359">
        <v>15</v>
      </c>
      <c r="X9" s="359">
        <v>22</v>
      </c>
      <c r="Y9" s="288">
        <v>37</v>
      </c>
      <c r="Z9" s="286">
        <v>0</v>
      </c>
      <c r="AA9" s="287">
        <v>0</v>
      </c>
      <c r="AB9" s="288">
        <v>0</v>
      </c>
      <c r="AC9" s="224">
        <f t="shared" si="9"/>
        <v>0</v>
      </c>
      <c r="AD9" s="172">
        <f t="shared" si="10"/>
        <v>0</v>
      </c>
      <c r="AE9" s="173">
        <f t="shared" si="11"/>
        <v>0</v>
      </c>
      <c r="AF9" s="286">
        <v>0</v>
      </c>
      <c r="AG9" s="287">
        <v>0</v>
      </c>
      <c r="AH9" s="288">
        <v>0</v>
      </c>
      <c r="AI9" s="224">
        <f t="shared" si="12"/>
        <v>0</v>
      </c>
      <c r="AJ9" s="172">
        <f t="shared" si="13"/>
        <v>0</v>
      </c>
      <c r="AK9" s="173">
        <f t="shared" si="14"/>
        <v>0</v>
      </c>
      <c r="AL9" s="286">
        <v>0</v>
      </c>
      <c r="AM9" s="287">
        <v>0</v>
      </c>
      <c r="AN9" s="288">
        <v>0</v>
      </c>
      <c r="AO9" s="225">
        <f t="shared" si="15"/>
        <v>0</v>
      </c>
      <c r="AP9" s="175">
        <f t="shared" si="16"/>
        <v>0</v>
      </c>
      <c r="AQ9" s="176">
        <f t="shared" si="17"/>
        <v>0</v>
      </c>
      <c r="AR9" s="286">
        <v>0</v>
      </c>
      <c r="AS9" s="287">
        <v>0</v>
      </c>
      <c r="AT9" s="288">
        <v>0</v>
      </c>
      <c r="AU9" s="177">
        <f t="shared" si="20"/>
        <v>0.95145631067961167</v>
      </c>
      <c r="AV9" s="178">
        <f t="shared" si="18"/>
        <v>0.80555555555555558</v>
      </c>
      <c r="AW9" s="179">
        <f t="shared" si="19"/>
        <v>0.87677725118483407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s="15" customFormat="1" ht="18" customHeight="1">
      <c r="A10" s="167" t="s">
        <v>14</v>
      </c>
      <c r="B10" s="286">
        <v>153</v>
      </c>
      <c r="C10" s="287">
        <v>160</v>
      </c>
      <c r="D10" s="288">
        <v>313</v>
      </c>
      <c r="E10" s="286">
        <v>32</v>
      </c>
      <c r="F10" s="287">
        <v>45</v>
      </c>
      <c r="G10" s="288">
        <v>77</v>
      </c>
      <c r="H10" s="223">
        <f t="shared" si="0"/>
        <v>0.20915032679738563</v>
      </c>
      <c r="I10" s="169">
        <f t="shared" si="1"/>
        <v>0.28125</v>
      </c>
      <c r="J10" s="170">
        <f t="shared" si="2"/>
        <v>0.24600638977635783</v>
      </c>
      <c r="K10" s="286">
        <v>15</v>
      </c>
      <c r="L10" s="287">
        <v>15</v>
      </c>
      <c r="M10" s="288">
        <v>30</v>
      </c>
      <c r="N10" s="219">
        <f t="shared" si="3"/>
        <v>9.8039215686274508E-2</v>
      </c>
      <c r="O10" s="151">
        <f t="shared" si="4"/>
        <v>9.375E-2</v>
      </c>
      <c r="P10" s="152">
        <f t="shared" si="5"/>
        <v>9.5846645367412137E-2</v>
      </c>
      <c r="Q10" s="286">
        <v>89</v>
      </c>
      <c r="R10" s="287">
        <v>170</v>
      </c>
      <c r="S10" s="288">
        <v>259</v>
      </c>
      <c r="T10" s="220">
        <f t="shared" si="6"/>
        <v>0.5816993464052288</v>
      </c>
      <c r="U10" s="156">
        <f t="shared" si="7"/>
        <v>1.0625</v>
      </c>
      <c r="V10" s="157">
        <f t="shared" si="8"/>
        <v>0.82747603833865813</v>
      </c>
      <c r="W10" s="359">
        <v>8</v>
      </c>
      <c r="X10" s="359">
        <v>20</v>
      </c>
      <c r="Y10" s="288">
        <v>28</v>
      </c>
      <c r="Z10" s="286">
        <v>0</v>
      </c>
      <c r="AA10" s="287">
        <v>1</v>
      </c>
      <c r="AB10" s="288">
        <v>1</v>
      </c>
      <c r="AC10" s="224">
        <f t="shared" si="9"/>
        <v>0</v>
      </c>
      <c r="AD10" s="172">
        <f t="shared" si="10"/>
        <v>6.2500000000000003E-3</v>
      </c>
      <c r="AE10" s="173">
        <f t="shared" si="11"/>
        <v>3.1948881789137379E-3</v>
      </c>
      <c r="AF10" s="286">
        <v>0</v>
      </c>
      <c r="AG10" s="287">
        <v>1</v>
      </c>
      <c r="AH10" s="288">
        <v>1</v>
      </c>
      <c r="AI10" s="224">
        <f t="shared" si="12"/>
        <v>0</v>
      </c>
      <c r="AJ10" s="172">
        <f t="shared" si="13"/>
        <v>6.2500000000000003E-3</v>
      </c>
      <c r="AK10" s="173">
        <f t="shared" si="14"/>
        <v>3.1948881789137379E-3</v>
      </c>
      <c r="AL10" s="286">
        <v>0</v>
      </c>
      <c r="AM10" s="287">
        <v>1</v>
      </c>
      <c r="AN10" s="288">
        <v>1</v>
      </c>
      <c r="AO10" s="225">
        <f t="shared" si="15"/>
        <v>0</v>
      </c>
      <c r="AP10" s="175">
        <f t="shared" si="16"/>
        <v>6.2500000000000003E-3</v>
      </c>
      <c r="AQ10" s="176">
        <f t="shared" si="17"/>
        <v>3.1948881789137379E-3</v>
      </c>
      <c r="AR10" s="286">
        <v>1</v>
      </c>
      <c r="AS10" s="287">
        <v>0</v>
      </c>
      <c r="AT10" s="288">
        <v>1</v>
      </c>
      <c r="AU10" s="177">
        <f t="shared" si="20"/>
        <v>0.5816993464052288</v>
      </c>
      <c r="AV10" s="178">
        <f t="shared" si="18"/>
        <v>1.0687500000000001</v>
      </c>
      <c r="AW10" s="179">
        <f t="shared" si="19"/>
        <v>0.83067092651757191</v>
      </c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s="15" customFormat="1" ht="18" customHeight="1">
      <c r="A11" s="167" t="s">
        <v>13</v>
      </c>
      <c r="B11" s="286">
        <v>206</v>
      </c>
      <c r="C11" s="287">
        <v>193</v>
      </c>
      <c r="D11" s="288">
        <v>399</v>
      </c>
      <c r="E11" s="286">
        <v>49</v>
      </c>
      <c r="F11" s="287">
        <v>49</v>
      </c>
      <c r="G11" s="288">
        <v>98</v>
      </c>
      <c r="H11" s="223">
        <f t="shared" si="0"/>
        <v>0.23786407766990292</v>
      </c>
      <c r="I11" s="169">
        <f t="shared" si="1"/>
        <v>0.25388601036269431</v>
      </c>
      <c r="J11" s="170">
        <f t="shared" si="2"/>
        <v>0.24561403508771928</v>
      </c>
      <c r="K11" s="286">
        <v>17</v>
      </c>
      <c r="L11" s="287">
        <v>8</v>
      </c>
      <c r="M11" s="288">
        <v>25</v>
      </c>
      <c r="N11" s="219">
        <f t="shared" si="3"/>
        <v>8.2524271844660199E-2</v>
      </c>
      <c r="O11" s="151">
        <f t="shared" si="4"/>
        <v>4.145077720207254E-2</v>
      </c>
      <c r="P11" s="152">
        <f t="shared" si="5"/>
        <v>6.2656641604010022E-2</v>
      </c>
      <c r="Q11" s="286">
        <v>204</v>
      </c>
      <c r="R11" s="287">
        <v>200</v>
      </c>
      <c r="S11" s="288">
        <v>404</v>
      </c>
      <c r="T11" s="220">
        <f t="shared" si="6"/>
        <v>0.99029126213592233</v>
      </c>
      <c r="U11" s="156">
        <f t="shared" si="7"/>
        <v>1.0362694300518134</v>
      </c>
      <c r="V11" s="157">
        <f t="shared" si="8"/>
        <v>1.0125313283208019</v>
      </c>
      <c r="W11" s="359">
        <v>11</v>
      </c>
      <c r="X11" s="359">
        <v>37</v>
      </c>
      <c r="Y11" s="288">
        <v>48</v>
      </c>
      <c r="Z11" s="286">
        <v>0</v>
      </c>
      <c r="AA11" s="287">
        <v>0</v>
      </c>
      <c r="AB11" s="288">
        <v>0</v>
      </c>
      <c r="AC11" s="224">
        <f t="shared" si="9"/>
        <v>0</v>
      </c>
      <c r="AD11" s="172">
        <f t="shared" si="10"/>
        <v>0</v>
      </c>
      <c r="AE11" s="173">
        <f t="shared" si="11"/>
        <v>0</v>
      </c>
      <c r="AF11" s="286">
        <v>0</v>
      </c>
      <c r="AG11" s="287">
        <v>0</v>
      </c>
      <c r="AH11" s="288">
        <v>0</v>
      </c>
      <c r="AI11" s="224">
        <f t="shared" si="12"/>
        <v>0</v>
      </c>
      <c r="AJ11" s="172">
        <f t="shared" si="13"/>
        <v>0</v>
      </c>
      <c r="AK11" s="173">
        <f t="shared" si="14"/>
        <v>0</v>
      </c>
      <c r="AL11" s="286">
        <v>0</v>
      </c>
      <c r="AM11" s="287">
        <v>0</v>
      </c>
      <c r="AN11" s="288">
        <v>0</v>
      </c>
      <c r="AO11" s="225">
        <f t="shared" si="15"/>
        <v>0</v>
      </c>
      <c r="AP11" s="175">
        <f t="shared" si="16"/>
        <v>0</v>
      </c>
      <c r="AQ11" s="176">
        <f t="shared" si="17"/>
        <v>0</v>
      </c>
      <c r="AR11" s="286">
        <v>0</v>
      </c>
      <c r="AS11" s="287">
        <v>0</v>
      </c>
      <c r="AT11" s="288">
        <v>0</v>
      </c>
      <c r="AU11" s="177">
        <f t="shared" si="20"/>
        <v>0.99029126213592233</v>
      </c>
      <c r="AV11" s="178">
        <f t="shared" si="18"/>
        <v>1.0362694300518134</v>
      </c>
      <c r="AW11" s="179">
        <f t="shared" si="19"/>
        <v>1.0125313283208019</v>
      </c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s="15" customFormat="1" ht="18" customHeight="1">
      <c r="A12" s="167" t="s">
        <v>12</v>
      </c>
      <c r="B12" s="286">
        <v>64</v>
      </c>
      <c r="C12" s="287">
        <v>60</v>
      </c>
      <c r="D12" s="288">
        <v>124</v>
      </c>
      <c r="E12" s="286">
        <v>22</v>
      </c>
      <c r="F12" s="287">
        <v>12</v>
      </c>
      <c r="G12" s="288">
        <v>34</v>
      </c>
      <c r="H12" s="223">
        <f t="shared" si="0"/>
        <v>0.34375</v>
      </c>
      <c r="I12" s="169">
        <f t="shared" si="1"/>
        <v>0.2</v>
      </c>
      <c r="J12" s="170">
        <f t="shared" si="2"/>
        <v>0.27419354838709675</v>
      </c>
      <c r="K12" s="286">
        <v>5</v>
      </c>
      <c r="L12" s="287">
        <v>2</v>
      </c>
      <c r="M12" s="288">
        <v>7</v>
      </c>
      <c r="N12" s="219">
        <f t="shared" si="3"/>
        <v>7.8125E-2</v>
      </c>
      <c r="O12" s="151">
        <f t="shared" si="4"/>
        <v>3.3333333333333333E-2</v>
      </c>
      <c r="P12" s="152">
        <f t="shared" si="5"/>
        <v>5.6451612903225805E-2</v>
      </c>
      <c r="Q12" s="286">
        <v>65</v>
      </c>
      <c r="R12" s="287">
        <v>33</v>
      </c>
      <c r="S12" s="288">
        <v>98</v>
      </c>
      <c r="T12" s="220">
        <f t="shared" si="6"/>
        <v>1.015625</v>
      </c>
      <c r="U12" s="156">
        <f t="shared" si="7"/>
        <v>0.55000000000000004</v>
      </c>
      <c r="V12" s="157">
        <f t="shared" si="8"/>
        <v>0.79032258064516125</v>
      </c>
      <c r="W12" s="359">
        <v>21</v>
      </c>
      <c r="X12" s="359">
        <v>11</v>
      </c>
      <c r="Y12" s="288">
        <v>32</v>
      </c>
      <c r="Z12" s="286">
        <v>0</v>
      </c>
      <c r="AA12" s="287">
        <v>1</v>
      </c>
      <c r="AB12" s="288">
        <v>1</v>
      </c>
      <c r="AC12" s="224">
        <f t="shared" si="9"/>
        <v>0</v>
      </c>
      <c r="AD12" s="172">
        <f t="shared" si="10"/>
        <v>1.6666666666666666E-2</v>
      </c>
      <c r="AE12" s="173">
        <f t="shared" si="11"/>
        <v>8.0645161290322578E-3</v>
      </c>
      <c r="AF12" s="286">
        <v>0</v>
      </c>
      <c r="AG12" s="287">
        <v>0</v>
      </c>
      <c r="AH12" s="288">
        <v>0</v>
      </c>
      <c r="AI12" s="224">
        <f t="shared" si="12"/>
        <v>0</v>
      </c>
      <c r="AJ12" s="172">
        <f t="shared" si="13"/>
        <v>0</v>
      </c>
      <c r="AK12" s="173">
        <f t="shared" si="14"/>
        <v>0</v>
      </c>
      <c r="AL12" s="286">
        <v>0</v>
      </c>
      <c r="AM12" s="287">
        <v>1</v>
      </c>
      <c r="AN12" s="288">
        <v>1</v>
      </c>
      <c r="AO12" s="225">
        <f t="shared" si="15"/>
        <v>0</v>
      </c>
      <c r="AP12" s="175">
        <f t="shared" si="16"/>
        <v>1.6666666666666666E-2</v>
      </c>
      <c r="AQ12" s="176">
        <f t="shared" si="17"/>
        <v>8.0645161290322578E-3</v>
      </c>
      <c r="AR12" s="286">
        <v>2</v>
      </c>
      <c r="AS12" s="287">
        <v>1</v>
      </c>
      <c r="AT12" s="288">
        <v>3</v>
      </c>
      <c r="AU12" s="177">
        <f t="shared" si="20"/>
        <v>1.015625</v>
      </c>
      <c r="AV12" s="178">
        <f t="shared" si="18"/>
        <v>0.56666666666666665</v>
      </c>
      <c r="AW12" s="179">
        <f t="shared" si="19"/>
        <v>0.79838709677419351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s="15" customFormat="1" ht="18" customHeight="1">
      <c r="A13" s="167" t="s">
        <v>11</v>
      </c>
      <c r="B13" s="286">
        <v>149</v>
      </c>
      <c r="C13" s="287">
        <v>109</v>
      </c>
      <c r="D13" s="288">
        <v>258</v>
      </c>
      <c r="E13" s="286">
        <v>51</v>
      </c>
      <c r="F13" s="287">
        <v>37</v>
      </c>
      <c r="G13" s="288">
        <v>88</v>
      </c>
      <c r="H13" s="223">
        <f t="shared" si="0"/>
        <v>0.34228187919463088</v>
      </c>
      <c r="I13" s="169">
        <f t="shared" si="1"/>
        <v>0.33944954128440369</v>
      </c>
      <c r="J13" s="170">
        <f t="shared" si="2"/>
        <v>0.34108527131782945</v>
      </c>
      <c r="K13" s="286">
        <v>14</v>
      </c>
      <c r="L13" s="287">
        <v>10</v>
      </c>
      <c r="M13" s="288">
        <v>24</v>
      </c>
      <c r="N13" s="219">
        <f t="shared" si="3"/>
        <v>9.3959731543624164E-2</v>
      </c>
      <c r="O13" s="151">
        <f t="shared" si="4"/>
        <v>9.1743119266055051E-2</v>
      </c>
      <c r="P13" s="152">
        <f t="shared" si="5"/>
        <v>9.3023255813953487E-2</v>
      </c>
      <c r="Q13" s="286">
        <v>184</v>
      </c>
      <c r="R13" s="287">
        <v>118</v>
      </c>
      <c r="S13" s="288">
        <v>302</v>
      </c>
      <c r="T13" s="220">
        <f t="shared" si="6"/>
        <v>1.2348993288590604</v>
      </c>
      <c r="U13" s="156">
        <f t="shared" si="7"/>
        <v>1.0825688073394495</v>
      </c>
      <c r="V13" s="157">
        <f t="shared" si="8"/>
        <v>1.1705426356589148</v>
      </c>
      <c r="W13" s="359">
        <v>49</v>
      </c>
      <c r="X13" s="359">
        <v>31</v>
      </c>
      <c r="Y13" s="288">
        <v>80</v>
      </c>
      <c r="Z13" s="286">
        <v>0</v>
      </c>
      <c r="AA13" s="287">
        <v>1</v>
      </c>
      <c r="AB13" s="288">
        <v>1</v>
      </c>
      <c r="AC13" s="224">
        <f t="shared" si="9"/>
        <v>0</v>
      </c>
      <c r="AD13" s="172">
        <f t="shared" si="10"/>
        <v>9.1743119266055051E-3</v>
      </c>
      <c r="AE13" s="173">
        <f t="shared" si="11"/>
        <v>3.875968992248062E-3</v>
      </c>
      <c r="AF13" s="286">
        <v>0</v>
      </c>
      <c r="AG13" s="287">
        <v>0</v>
      </c>
      <c r="AH13" s="288">
        <v>0</v>
      </c>
      <c r="AI13" s="224">
        <f t="shared" si="12"/>
        <v>0</v>
      </c>
      <c r="AJ13" s="172">
        <f t="shared" si="13"/>
        <v>0</v>
      </c>
      <c r="AK13" s="173">
        <f t="shared" si="14"/>
        <v>0</v>
      </c>
      <c r="AL13" s="286">
        <v>0</v>
      </c>
      <c r="AM13" s="287">
        <v>1</v>
      </c>
      <c r="AN13" s="288">
        <v>1</v>
      </c>
      <c r="AO13" s="225">
        <f t="shared" si="15"/>
        <v>0</v>
      </c>
      <c r="AP13" s="175">
        <f t="shared" si="16"/>
        <v>9.1743119266055051E-3</v>
      </c>
      <c r="AQ13" s="176">
        <f t="shared" si="17"/>
        <v>3.875968992248062E-3</v>
      </c>
      <c r="AR13" s="286">
        <v>1</v>
      </c>
      <c r="AS13" s="287">
        <v>1</v>
      </c>
      <c r="AT13" s="288">
        <v>2</v>
      </c>
      <c r="AU13" s="177">
        <f t="shared" si="20"/>
        <v>1.2348993288590604</v>
      </c>
      <c r="AV13" s="178">
        <f t="shared" si="18"/>
        <v>1.0917431192660549</v>
      </c>
      <c r="AW13" s="179">
        <f t="shared" si="19"/>
        <v>1.1744186046511629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s="15" customFormat="1" ht="18" customHeight="1">
      <c r="A14" s="167" t="s">
        <v>10</v>
      </c>
      <c r="B14" s="286">
        <v>83</v>
      </c>
      <c r="C14" s="287">
        <v>59</v>
      </c>
      <c r="D14" s="288">
        <v>142</v>
      </c>
      <c r="E14" s="286">
        <v>31</v>
      </c>
      <c r="F14" s="287">
        <v>25</v>
      </c>
      <c r="G14" s="288">
        <v>56</v>
      </c>
      <c r="H14" s="223">
        <f t="shared" si="0"/>
        <v>0.37349397590361444</v>
      </c>
      <c r="I14" s="169">
        <f t="shared" si="1"/>
        <v>0.42372881355932202</v>
      </c>
      <c r="J14" s="170">
        <f t="shared" si="2"/>
        <v>0.39436619718309857</v>
      </c>
      <c r="K14" s="286">
        <v>10</v>
      </c>
      <c r="L14" s="287">
        <v>4</v>
      </c>
      <c r="M14" s="288">
        <v>14</v>
      </c>
      <c r="N14" s="219">
        <f t="shared" si="3"/>
        <v>0.12048192771084337</v>
      </c>
      <c r="O14" s="151">
        <f t="shared" si="4"/>
        <v>6.7796610169491525E-2</v>
      </c>
      <c r="P14" s="152">
        <f t="shared" si="5"/>
        <v>9.8591549295774641E-2</v>
      </c>
      <c r="Q14" s="286">
        <v>138</v>
      </c>
      <c r="R14" s="287">
        <v>111</v>
      </c>
      <c r="S14" s="288">
        <v>249</v>
      </c>
      <c r="T14" s="220">
        <f t="shared" si="6"/>
        <v>1.6626506024096386</v>
      </c>
      <c r="U14" s="156">
        <f t="shared" si="7"/>
        <v>1.8813559322033899</v>
      </c>
      <c r="V14" s="157">
        <f t="shared" si="8"/>
        <v>1.7535211267605635</v>
      </c>
      <c r="W14" s="359">
        <v>11</v>
      </c>
      <c r="X14" s="359">
        <v>5</v>
      </c>
      <c r="Y14" s="288">
        <v>16</v>
      </c>
      <c r="Z14" s="286">
        <v>0</v>
      </c>
      <c r="AA14" s="287">
        <v>0</v>
      </c>
      <c r="AB14" s="288">
        <v>0</v>
      </c>
      <c r="AC14" s="224">
        <f t="shared" si="9"/>
        <v>0</v>
      </c>
      <c r="AD14" s="172">
        <f t="shared" si="10"/>
        <v>0</v>
      </c>
      <c r="AE14" s="173">
        <f t="shared" si="11"/>
        <v>0</v>
      </c>
      <c r="AF14" s="286">
        <v>0</v>
      </c>
      <c r="AG14" s="287">
        <v>0</v>
      </c>
      <c r="AH14" s="288">
        <v>0</v>
      </c>
      <c r="AI14" s="224">
        <f t="shared" si="12"/>
        <v>0</v>
      </c>
      <c r="AJ14" s="172">
        <f t="shared" si="13"/>
        <v>0</v>
      </c>
      <c r="AK14" s="173">
        <f t="shared" si="14"/>
        <v>0</v>
      </c>
      <c r="AL14" s="286">
        <v>0</v>
      </c>
      <c r="AM14" s="287">
        <v>0</v>
      </c>
      <c r="AN14" s="288">
        <v>0</v>
      </c>
      <c r="AO14" s="225">
        <f t="shared" si="15"/>
        <v>0</v>
      </c>
      <c r="AP14" s="175">
        <f t="shared" si="16"/>
        <v>0</v>
      </c>
      <c r="AQ14" s="176">
        <f t="shared" si="17"/>
        <v>0</v>
      </c>
      <c r="AR14" s="286">
        <v>0</v>
      </c>
      <c r="AS14" s="287">
        <v>0</v>
      </c>
      <c r="AT14" s="288">
        <v>0</v>
      </c>
      <c r="AU14" s="177">
        <f t="shared" si="20"/>
        <v>1.6626506024096386</v>
      </c>
      <c r="AV14" s="178">
        <f t="shared" si="18"/>
        <v>1.8813559322033899</v>
      </c>
      <c r="AW14" s="179">
        <f t="shared" si="19"/>
        <v>1.7535211267605635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s="15" customFormat="1" ht="18" customHeight="1">
      <c r="A15" s="167" t="s">
        <v>9</v>
      </c>
      <c r="B15" s="286">
        <v>10</v>
      </c>
      <c r="C15" s="287">
        <v>9</v>
      </c>
      <c r="D15" s="288">
        <v>19</v>
      </c>
      <c r="E15" s="286">
        <v>5</v>
      </c>
      <c r="F15" s="287">
        <v>2</v>
      </c>
      <c r="G15" s="288">
        <v>7</v>
      </c>
      <c r="H15" s="223">
        <f t="shared" si="0"/>
        <v>0.5</v>
      </c>
      <c r="I15" s="169">
        <f t="shared" si="1"/>
        <v>0.22222222222222221</v>
      </c>
      <c r="J15" s="170">
        <f t="shared" si="2"/>
        <v>0.36842105263157893</v>
      </c>
      <c r="K15" s="286">
        <v>2</v>
      </c>
      <c r="L15" s="287">
        <v>2</v>
      </c>
      <c r="M15" s="288">
        <v>4</v>
      </c>
      <c r="N15" s="219">
        <f t="shared" si="3"/>
        <v>0.2</v>
      </c>
      <c r="O15" s="151">
        <f t="shared" si="4"/>
        <v>0.22222222222222221</v>
      </c>
      <c r="P15" s="152">
        <f t="shared" si="5"/>
        <v>0.21052631578947367</v>
      </c>
      <c r="Q15" s="286">
        <v>12</v>
      </c>
      <c r="R15" s="287">
        <v>2</v>
      </c>
      <c r="S15" s="288">
        <v>14</v>
      </c>
      <c r="T15" s="220">
        <f t="shared" si="6"/>
        <v>1.2</v>
      </c>
      <c r="U15" s="156">
        <f t="shared" si="7"/>
        <v>0.22222222222222221</v>
      </c>
      <c r="V15" s="157">
        <f t="shared" si="8"/>
        <v>0.73684210526315785</v>
      </c>
      <c r="W15" s="359">
        <v>3</v>
      </c>
      <c r="X15" s="359">
        <v>3</v>
      </c>
      <c r="Y15" s="288">
        <v>6</v>
      </c>
      <c r="Z15" s="286">
        <v>0</v>
      </c>
      <c r="AA15" s="287">
        <v>0</v>
      </c>
      <c r="AB15" s="288">
        <v>0</v>
      </c>
      <c r="AC15" s="224">
        <f t="shared" si="9"/>
        <v>0</v>
      </c>
      <c r="AD15" s="172">
        <f t="shared" si="10"/>
        <v>0</v>
      </c>
      <c r="AE15" s="173">
        <f t="shared" si="11"/>
        <v>0</v>
      </c>
      <c r="AF15" s="286">
        <v>0</v>
      </c>
      <c r="AG15" s="287">
        <v>0</v>
      </c>
      <c r="AH15" s="288">
        <v>0</v>
      </c>
      <c r="AI15" s="224">
        <f t="shared" si="12"/>
        <v>0</v>
      </c>
      <c r="AJ15" s="172">
        <f t="shared" si="13"/>
        <v>0</v>
      </c>
      <c r="AK15" s="173">
        <f t="shared" si="14"/>
        <v>0</v>
      </c>
      <c r="AL15" s="286">
        <v>0</v>
      </c>
      <c r="AM15" s="287">
        <v>0</v>
      </c>
      <c r="AN15" s="288">
        <v>0</v>
      </c>
      <c r="AO15" s="225">
        <f t="shared" si="15"/>
        <v>0</v>
      </c>
      <c r="AP15" s="175">
        <f t="shared" si="16"/>
        <v>0</v>
      </c>
      <c r="AQ15" s="176">
        <f t="shared" si="17"/>
        <v>0</v>
      </c>
      <c r="AR15" s="286">
        <v>0</v>
      </c>
      <c r="AS15" s="287">
        <v>0</v>
      </c>
      <c r="AT15" s="288">
        <v>0</v>
      </c>
      <c r="AU15" s="177">
        <f t="shared" si="20"/>
        <v>1.2</v>
      </c>
      <c r="AV15" s="178">
        <f t="shared" si="18"/>
        <v>0.22222222222222221</v>
      </c>
      <c r="AW15" s="179">
        <f t="shared" si="19"/>
        <v>0.73684210526315785</v>
      </c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s="15" customFormat="1" ht="18" customHeight="1">
      <c r="A16" s="167" t="s">
        <v>8</v>
      </c>
      <c r="B16" s="286">
        <v>50</v>
      </c>
      <c r="C16" s="287">
        <v>48</v>
      </c>
      <c r="D16" s="288">
        <v>98</v>
      </c>
      <c r="E16" s="286">
        <v>13</v>
      </c>
      <c r="F16" s="287">
        <v>13</v>
      </c>
      <c r="G16" s="288">
        <v>26</v>
      </c>
      <c r="H16" s="223">
        <f t="shared" si="0"/>
        <v>0.26</v>
      </c>
      <c r="I16" s="169">
        <f t="shared" si="1"/>
        <v>0.27083333333333331</v>
      </c>
      <c r="J16" s="170">
        <f t="shared" si="2"/>
        <v>0.26530612244897961</v>
      </c>
      <c r="K16" s="286">
        <v>7</v>
      </c>
      <c r="L16" s="287">
        <v>8</v>
      </c>
      <c r="M16" s="288">
        <v>15</v>
      </c>
      <c r="N16" s="219">
        <f t="shared" si="3"/>
        <v>0.14000000000000001</v>
      </c>
      <c r="O16" s="151">
        <f t="shared" si="4"/>
        <v>0.16666666666666666</v>
      </c>
      <c r="P16" s="152">
        <f t="shared" si="5"/>
        <v>0.15306122448979592</v>
      </c>
      <c r="Q16" s="286">
        <v>81</v>
      </c>
      <c r="R16" s="287">
        <v>58</v>
      </c>
      <c r="S16" s="288">
        <v>139</v>
      </c>
      <c r="T16" s="220">
        <f t="shared" si="6"/>
        <v>1.62</v>
      </c>
      <c r="U16" s="156">
        <f t="shared" si="7"/>
        <v>1.2083333333333333</v>
      </c>
      <c r="V16" s="157">
        <f t="shared" si="8"/>
        <v>1.4183673469387754</v>
      </c>
      <c r="W16" s="359">
        <v>0</v>
      </c>
      <c r="X16" s="359">
        <v>5</v>
      </c>
      <c r="Y16" s="288">
        <v>5</v>
      </c>
      <c r="Z16" s="286">
        <v>0</v>
      </c>
      <c r="AA16" s="287">
        <v>0</v>
      </c>
      <c r="AB16" s="288">
        <v>0</v>
      </c>
      <c r="AC16" s="224">
        <f t="shared" si="9"/>
        <v>0</v>
      </c>
      <c r="AD16" s="172">
        <f t="shared" si="10"/>
        <v>0</v>
      </c>
      <c r="AE16" s="173">
        <f t="shared" si="11"/>
        <v>0</v>
      </c>
      <c r="AF16" s="286">
        <v>0</v>
      </c>
      <c r="AG16" s="287">
        <v>0</v>
      </c>
      <c r="AH16" s="288">
        <v>0</v>
      </c>
      <c r="AI16" s="224">
        <f t="shared" si="12"/>
        <v>0</v>
      </c>
      <c r="AJ16" s="172">
        <f t="shared" si="13"/>
        <v>0</v>
      </c>
      <c r="AK16" s="173">
        <f t="shared" si="14"/>
        <v>0</v>
      </c>
      <c r="AL16" s="286">
        <v>0</v>
      </c>
      <c r="AM16" s="287">
        <v>0</v>
      </c>
      <c r="AN16" s="288">
        <v>0</v>
      </c>
      <c r="AO16" s="225">
        <f t="shared" si="15"/>
        <v>0</v>
      </c>
      <c r="AP16" s="175">
        <f t="shared" si="16"/>
        <v>0</v>
      </c>
      <c r="AQ16" s="176">
        <f t="shared" si="17"/>
        <v>0</v>
      </c>
      <c r="AR16" s="286">
        <v>0</v>
      </c>
      <c r="AS16" s="287">
        <v>0</v>
      </c>
      <c r="AT16" s="288">
        <v>0</v>
      </c>
      <c r="AU16" s="177">
        <f t="shared" si="20"/>
        <v>1.62</v>
      </c>
      <c r="AV16" s="178">
        <f t="shared" si="18"/>
        <v>1.2083333333333333</v>
      </c>
      <c r="AW16" s="179">
        <f t="shared" si="19"/>
        <v>1.4183673469387754</v>
      </c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98" s="15" customFormat="1" ht="18" customHeight="1">
      <c r="A17" s="167" t="s">
        <v>7</v>
      </c>
      <c r="B17" s="286">
        <v>10</v>
      </c>
      <c r="C17" s="287">
        <v>8</v>
      </c>
      <c r="D17" s="288">
        <v>18</v>
      </c>
      <c r="E17" s="286">
        <v>4</v>
      </c>
      <c r="F17" s="287">
        <v>0</v>
      </c>
      <c r="G17" s="288">
        <v>4</v>
      </c>
      <c r="H17" s="223">
        <f t="shared" si="0"/>
        <v>0.4</v>
      </c>
      <c r="I17" s="169">
        <f t="shared" si="1"/>
        <v>0</v>
      </c>
      <c r="J17" s="170">
        <f t="shared" si="2"/>
        <v>0.22222222222222221</v>
      </c>
      <c r="K17" s="286">
        <v>2</v>
      </c>
      <c r="L17" s="287">
        <v>0</v>
      </c>
      <c r="M17" s="288">
        <v>2</v>
      </c>
      <c r="N17" s="219">
        <f t="shared" si="3"/>
        <v>0.2</v>
      </c>
      <c r="O17" s="151">
        <f t="shared" si="4"/>
        <v>0</v>
      </c>
      <c r="P17" s="152">
        <f t="shared" si="5"/>
        <v>0.1111111111111111</v>
      </c>
      <c r="Q17" s="286">
        <v>5</v>
      </c>
      <c r="R17" s="287">
        <v>0</v>
      </c>
      <c r="S17" s="288">
        <v>5</v>
      </c>
      <c r="T17" s="220">
        <f t="shared" si="6"/>
        <v>0.5</v>
      </c>
      <c r="U17" s="156">
        <f t="shared" si="7"/>
        <v>0</v>
      </c>
      <c r="V17" s="157">
        <f t="shared" si="8"/>
        <v>0.27777777777777779</v>
      </c>
      <c r="W17" s="359">
        <v>2</v>
      </c>
      <c r="X17" s="359">
        <v>0</v>
      </c>
      <c r="Y17" s="288">
        <v>2</v>
      </c>
      <c r="Z17" s="286">
        <v>0</v>
      </c>
      <c r="AA17" s="287">
        <v>0</v>
      </c>
      <c r="AB17" s="288">
        <v>0</v>
      </c>
      <c r="AC17" s="224">
        <f t="shared" si="9"/>
        <v>0</v>
      </c>
      <c r="AD17" s="172">
        <f t="shared" si="10"/>
        <v>0</v>
      </c>
      <c r="AE17" s="173">
        <f t="shared" si="11"/>
        <v>0</v>
      </c>
      <c r="AF17" s="286">
        <v>0</v>
      </c>
      <c r="AG17" s="287">
        <v>0</v>
      </c>
      <c r="AH17" s="288">
        <v>0</v>
      </c>
      <c r="AI17" s="224">
        <f t="shared" si="12"/>
        <v>0</v>
      </c>
      <c r="AJ17" s="172">
        <f t="shared" si="13"/>
        <v>0</v>
      </c>
      <c r="AK17" s="173">
        <f t="shared" si="14"/>
        <v>0</v>
      </c>
      <c r="AL17" s="286">
        <v>0</v>
      </c>
      <c r="AM17" s="287">
        <v>0</v>
      </c>
      <c r="AN17" s="288">
        <v>0</v>
      </c>
      <c r="AO17" s="225">
        <f t="shared" si="15"/>
        <v>0</v>
      </c>
      <c r="AP17" s="175">
        <f t="shared" si="16"/>
        <v>0</v>
      </c>
      <c r="AQ17" s="176">
        <f t="shared" si="17"/>
        <v>0</v>
      </c>
      <c r="AR17" s="286">
        <v>0</v>
      </c>
      <c r="AS17" s="287">
        <v>0</v>
      </c>
      <c r="AT17" s="288">
        <v>0</v>
      </c>
      <c r="AU17" s="177">
        <f t="shared" si="20"/>
        <v>0.5</v>
      </c>
      <c r="AV17" s="178">
        <f t="shared" si="18"/>
        <v>0</v>
      </c>
      <c r="AW17" s="179">
        <f t="shared" si="19"/>
        <v>0.27777777777777779</v>
      </c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1:98" s="15" customFormat="1" ht="18" customHeight="1">
      <c r="A18" s="167" t="s">
        <v>6</v>
      </c>
      <c r="B18" s="286">
        <v>50</v>
      </c>
      <c r="C18" s="287">
        <v>45</v>
      </c>
      <c r="D18" s="288">
        <v>95</v>
      </c>
      <c r="E18" s="286">
        <v>22</v>
      </c>
      <c r="F18" s="287">
        <v>17</v>
      </c>
      <c r="G18" s="288">
        <v>39</v>
      </c>
      <c r="H18" s="223">
        <f t="shared" si="0"/>
        <v>0.44</v>
      </c>
      <c r="I18" s="169">
        <f t="shared" si="1"/>
        <v>0.37777777777777777</v>
      </c>
      <c r="J18" s="170">
        <f t="shared" si="2"/>
        <v>0.41052631578947368</v>
      </c>
      <c r="K18" s="286">
        <v>5</v>
      </c>
      <c r="L18" s="287">
        <v>4</v>
      </c>
      <c r="M18" s="288">
        <v>9</v>
      </c>
      <c r="N18" s="219">
        <f t="shared" si="3"/>
        <v>0.1</v>
      </c>
      <c r="O18" s="151">
        <f t="shared" si="4"/>
        <v>8.8888888888888892E-2</v>
      </c>
      <c r="P18" s="152">
        <f t="shared" si="5"/>
        <v>9.4736842105263161E-2</v>
      </c>
      <c r="Q18" s="286">
        <v>82</v>
      </c>
      <c r="R18" s="287">
        <v>79</v>
      </c>
      <c r="S18" s="288">
        <v>161</v>
      </c>
      <c r="T18" s="220">
        <f t="shared" si="6"/>
        <v>1.64</v>
      </c>
      <c r="U18" s="156">
        <f t="shared" si="7"/>
        <v>1.7555555555555555</v>
      </c>
      <c r="V18" s="157">
        <f t="shared" si="8"/>
        <v>1.6947368421052631</v>
      </c>
      <c r="W18" s="360">
        <v>14</v>
      </c>
      <c r="X18" s="360">
        <v>12</v>
      </c>
      <c r="Y18" s="288">
        <v>26</v>
      </c>
      <c r="Z18" s="286">
        <v>0</v>
      </c>
      <c r="AA18" s="287">
        <v>0</v>
      </c>
      <c r="AB18" s="288">
        <v>0</v>
      </c>
      <c r="AC18" s="224">
        <f t="shared" si="9"/>
        <v>0</v>
      </c>
      <c r="AD18" s="172">
        <f t="shared" si="10"/>
        <v>0</v>
      </c>
      <c r="AE18" s="173">
        <f t="shared" si="11"/>
        <v>0</v>
      </c>
      <c r="AF18" s="286">
        <v>0</v>
      </c>
      <c r="AG18" s="287">
        <v>0</v>
      </c>
      <c r="AH18" s="288">
        <v>0</v>
      </c>
      <c r="AI18" s="224">
        <f t="shared" si="12"/>
        <v>0</v>
      </c>
      <c r="AJ18" s="172">
        <f t="shared" si="13"/>
        <v>0</v>
      </c>
      <c r="AK18" s="173">
        <f t="shared" si="14"/>
        <v>0</v>
      </c>
      <c r="AL18" s="286">
        <v>0</v>
      </c>
      <c r="AM18" s="287">
        <v>0</v>
      </c>
      <c r="AN18" s="288">
        <v>0</v>
      </c>
      <c r="AO18" s="225">
        <f t="shared" si="15"/>
        <v>0</v>
      </c>
      <c r="AP18" s="175">
        <f t="shared" si="16"/>
        <v>0</v>
      </c>
      <c r="AQ18" s="176">
        <f t="shared" si="17"/>
        <v>0</v>
      </c>
      <c r="AR18" s="286">
        <v>0</v>
      </c>
      <c r="AS18" s="287">
        <v>0</v>
      </c>
      <c r="AT18" s="288">
        <v>0</v>
      </c>
      <c r="AU18" s="177">
        <f t="shared" si="20"/>
        <v>1.64</v>
      </c>
      <c r="AV18" s="178">
        <f t="shared" si="18"/>
        <v>1.7555555555555555</v>
      </c>
      <c r="AW18" s="179">
        <f t="shared" si="19"/>
        <v>1.6947368421052631</v>
      </c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 s="15" customFormat="1" ht="18" customHeight="1">
      <c r="A19" s="167" t="s">
        <v>5</v>
      </c>
      <c r="B19" s="286">
        <v>26</v>
      </c>
      <c r="C19" s="287">
        <v>23</v>
      </c>
      <c r="D19" s="288">
        <v>49</v>
      </c>
      <c r="E19" s="286">
        <v>9</v>
      </c>
      <c r="F19" s="287">
        <v>11</v>
      </c>
      <c r="G19" s="288">
        <v>20</v>
      </c>
      <c r="H19" s="223">
        <f t="shared" si="0"/>
        <v>0.34615384615384615</v>
      </c>
      <c r="I19" s="169">
        <f t="shared" si="1"/>
        <v>0.47826086956521741</v>
      </c>
      <c r="J19" s="170">
        <f t="shared" si="2"/>
        <v>0.40816326530612246</v>
      </c>
      <c r="K19" s="286">
        <v>1</v>
      </c>
      <c r="L19" s="287">
        <v>4</v>
      </c>
      <c r="M19" s="288">
        <v>5</v>
      </c>
      <c r="N19" s="219">
        <f t="shared" si="3"/>
        <v>3.8461538461538464E-2</v>
      </c>
      <c r="O19" s="151">
        <f t="shared" si="4"/>
        <v>0.17391304347826086</v>
      </c>
      <c r="P19" s="152">
        <f t="shared" si="5"/>
        <v>0.10204081632653061</v>
      </c>
      <c r="Q19" s="286">
        <v>30</v>
      </c>
      <c r="R19" s="287">
        <v>34</v>
      </c>
      <c r="S19" s="288">
        <v>64</v>
      </c>
      <c r="T19" s="220">
        <f t="shared" si="6"/>
        <v>1.1538461538461537</v>
      </c>
      <c r="U19" s="156">
        <f t="shared" si="7"/>
        <v>1.4782608695652173</v>
      </c>
      <c r="V19" s="157">
        <f t="shared" si="8"/>
        <v>1.3061224489795917</v>
      </c>
      <c r="W19" s="360">
        <v>0</v>
      </c>
      <c r="X19" s="360">
        <v>9</v>
      </c>
      <c r="Y19" s="288">
        <v>9</v>
      </c>
      <c r="Z19" s="286">
        <v>0</v>
      </c>
      <c r="AA19" s="287">
        <v>0</v>
      </c>
      <c r="AB19" s="288">
        <v>0</v>
      </c>
      <c r="AC19" s="224">
        <f t="shared" si="9"/>
        <v>0</v>
      </c>
      <c r="AD19" s="172">
        <f t="shared" si="10"/>
        <v>0</v>
      </c>
      <c r="AE19" s="173">
        <f t="shared" si="11"/>
        <v>0</v>
      </c>
      <c r="AF19" s="286">
        <v>0</v>
      </c>
      <c r="AG19" s="287">
        <v>0</v>
      </c>
      <c r="AH19" s="288">
        <v>0</v>
      </c>
      <c r="AI19" s="224">
        <f t="shared" si="12"/>
        <v>0</v>
      </c>
      <c r="AJ19" s="172">
        <f t="shared" si="13"/>
        <v>0</v>
      </c>
      <c r="AK19" s="173">
        <f t="shared" si="14"/>
        <v>0</v>
      </c>
      <c r="AL19" s="286">
        <v>0</v>
      </c>
      <c r="AM19" s="287">
        <v>0</v>
      </c>
      <c r="AN19" s="288">
        <v>0</v>
      </c>
      <c r="AO19" s="225">
        <f t="shared" si="15"/>
        <v>0</v>
      </c>
      <c r="AP19" s="175">
        <f t="shared" si="16"/>
        <v>0</v>
      </c>
      <c r="AQ19" s="176">
        <f t="shared" si="17"/>
        <v>0</v>
      </c>
      <c r="AR19" s="286">
        <v>0</v>
      </c>
      <c r="AS19" s="287">
        <v>0</v>
      </c>
      <c r="AT19" s="288">
        <v>0</v>
      </c>
      <c r="AU19" s="177">
        <f t="shared" si="20"/>
        <v>1.1538461538461537</v>
      </c>
      <c r="AV19" s="178">
        <f t="shared" si="18"/>
        <v>1.4782608695652173</v>
      </c>
      <c r="AW19" s="179">
        <f t="shared" si="19"/>
        <v>1.3061224489795917</v>
      </c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 s="15" customFormat="1" ht="18" customHeight="1">
      <c r="A20" s="167" t="s">
        <v>4</v>
      </c>
      <c r="B20" s="286">
        <v>72</v>
      </c>
      <c r="C20" s="287">
        <v>50</v>
      </c>
      <c r="D20" s="288">
        <v>122</v>
      </c>
      <c r="E20" s="286">
        <v>19</v>
      </c>
      <c r="F20" s="287">
        <v>17</v>
      </c>
      <c r="G20" s="288">
        <v>36</v>
      </c>
      <c r="H20" s="223">
        <f t="shared" si="0"/>
        <v>0.2638888888888889</v>
      </c>
      <c r="I20" s="169">
        <f t="shared" si="1"/>
        <v>0.34</v>
      </c>
      <c r="J20" s="170">
        <f t="shared" si="2"/>
        <v>0.29508196721311475</v>
      </c>
      <c r="K20" s="286">
        <v>7</v>
      </c>
      <c r="L20" s="287">
        <v>2</v>
      </c>
      <c r="M20" s="288">
        <v>9</v>
      </c>
      <c r="N20" s="219">
        <f t="shared" si="3"/>
        <v>9.7222222222222224E-2</v>
      </c>
      <c r="O20" s="151">
        <f t="shared" si="4"/>
        <v>0.04</v>
      </c>
      <c r="P20" s="152">
        <f t="shared" si="5"/>
        <v>7.3770491803278687E-2</v>
      </c>
      <c r="Q20" s="286">
        <v>85</v>
      </c>
      <c r="R20" s="287">
        <v>49</v>
      </c>
      <c r="S20" s="288">
        <v>134</v>
      </c>
      <c r="T20" s="220">
        <f t="shared" si="6"/>
        <v>1.1805555555555556</v>
      </c>
      <c r="U20" s="156">
        <f t="shared" si="7"/>
        <v>0.98</v>
      </c>
      <c r="V20" s="157">
        <f t="shared" si="8"/>
        <v>1.098360655737705</v>
      </c>
      <c r="W20" s="359">
        <v>12</v>
      </c>
      <c r="X20" s="359">
        <v>16</v>
      </c>
      <c r="Y20" s="288">
        <v>28</v>
      </c>
      <c r="Z20" s="286">
        <v>0</v>
      </c>
      <c r="AA20" s="287">
        <v>0</v>
      </c>
      <c r="AB20" s="288">
        <v>0</v>
      </c>
      <c r="AC20" s="224">
        <f t="shared" si="9"/>
        <v>0</v>
      </c>
      <c r="AD20" s="172">
        <f t="shared" si="10"/>
        <v>0</v>
      </c>
      <c r="AE20" s="173">
        <f t="shared" si="11"/>
        <v>0</v>
      </c>
      <c r="AF20" s="286">
        <v>0</v>
      </c>
      <c r="AG20" s="287">
        <v>0</v>
      </c>
      <c r="AH20" s="288">
        <v>0</v>
      </c>
      <c r="AI20" s="224">
        <f t="shared" si="12"/>
        <v>0</v>
      </c>
      <c r="AJ20" s="172">
        <f t="shared" si="13"/>
        <v>0</v>
      </c>
      <c r="AK20" s="173">
        <f t="shared" si="14"/>
        <v>0</v>
      </c>
      <c r="AL20" s="286">
        <v>0</v>
      </c>
      <c r="AM20" s="287">
        <v>0</v>
      </c>
      <c r="AN20" s="288">
        <v>0</v>
      </c>
      <c r="AO20" s="225">
        <f t="shared" si="15"/>
        <v>0</v>
      </c>
      <c r="AP20" s="175">
        <f t="shared" si="16"/>
        <v>0</v>
      </c>
      <c r="AQ20" s="176">
        <f t="shared" si="17"/>
        <v>0</v>
      </c>
      <c r="AR20" s="286">
        <v>1</v>
      </c>
      <c r="AS20" s="287">
        <v>0</v>
      </c>
      <c r="AT20" s="288">
        <v>1</v>
      </c>
      <c r="AU20" s="177">
        <f t="shared" si="20"/>
        <v>1.1805555555555556</v>
      </c>
      <c r="AV20" s="178">
        <f t="shared" si="18"/>
        <v>0.98</v>
      </c>
      <c r="AW20" s="179">
        <f t="shared" si="19"/>
        <v>1.098360655737705</v>
      </c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 s="15" customFormat="1" ht="18" customHeight="1">
      <c r="A21" s="167" t="s">
        <v>3</v>
      </c>
      <c r="B21" s="286">
        <v>13</v>
      </c>
      <c r="C21" s="287">
        <v>11</v>
      </c>
      <c r="D21" s="288">
        <v>24</v>
      </c>
      <c r="E21" s="286">
        <v>8</v>
      </c>
      <c r="F21" s="287">
        <v>4</v>
      </c>
      <c r="G21" s="288">
        <v>12</v>
      </c>
      <c r="H21" s="223">
        <f t="shared" si="0"/>
        <v>0.61538461538461542</v>
      </c>
      <c r="I21" s="169">
        <f t="shared" si="1"/>
        <v>0.36363636363636365</v>
      </c>
      <c r="J21" s="170">
        <f t="shared" si="2"/>
        <v>0.5</v>
      </c>
      <c r="K21" s="286">
        <v>2</v>
      </c>
      <c r="L21" s="287">
        <v>2</v>
      </c>
      <c r="M21" s="288">
        <v>4</v>
      </c>
      <c r="N21" s="219">
        <f t="shared" si="3"/>
        <v>0.15384615384615385</v>
      </c>
      <c r="O21" s="151">
        <f t="shared" si="4"/>
        <v>0.18181818181818182</v>
      </c>
      <c r="P21" s="152">
        <f t="shared" si="5"/>
        <v>0.16666666666666666</v>
      </c>
      <c r="Q21" s="286">
        <v>27</v>
      </c>
      <c r="R21" s="287">
        <v>15</v>
      </c>
      <c r="S21" s="288">
        <v>42</v>
      </c>
      <c r="T21" s="220">
        <f t="shared" si="6"/>
        <v>2.0769230769230771</v>
      </c>
      <c r="U21" s="156">
        <f t="shared" si="7"/>
        <v>1.3636363636363635</v>
      </c>
      <c r="V21" s="157">
        <f t="shared" si="8"/>
        <v>1.75</v>
      </c>
      <c r="W21" s="360">
        <v>1</v>
      </c>
      <c r="X21" s="360">
        <v>0</v>
      </c>
      <c r="Y21" s="288">
        <v>1</v>
      </c>
      <c r="Z21" s="286">
        <v>0</v>
      </c>
      <c r="AA21" s="287">
        <v>0</v>
      </c>
      <c r="AB21" s="288">
        <v>0</v>
      </c>
      <c r="AC21" s="224">
        <f t="shared" si="9"/>
        <v>0</v>
      </c>
      <c r="AD21" s="172">
        <f t="shared" si="10"/>
        <v>0</v>
      </c>
      <c r="AE21" s="173">
        <f t="shared" si="11"/>
        <v>0</v>
      </c>
      <c r="AF21" s="286">
        <v>0</v>
      </c>
      <c r="AG21" s="287">
        <v>0</v>
      </c>
      <c r="AH21" s="288">
        <v>0</v>
      </c>
      <c r="AI21" s="224">
        <f t="shared" si="12"/>
        <v>0</v>
      </c>
      <c r="AJ21" s="172">
        <f t="shared" si="13"/>
        <v>0</v>
      </c>
      <c r="AK21" s="173">
        <f t="shared" si="14"/>
        <v>0</v>
      </c>
      <c r="AL21" s="286">
        <v>0</v>
      </c>
      <c r="AM21" s="287">
        <v>0</v>
      </c>
      <c r="AN21" s="288">
        <v>0</v>
      </c>
      <c r="AO21" s="225">
        <f t="shared" si="15"/>
        <v>0</v>
      </c>
      <c r="AP21" s="175">
        <f t="shared" si="16"/>
        <v>0</v>
      </c>
      <c r="AQ21" s="176">
        <f t="shared" si="17"/>
        <v>0</v>
      </c>
      <c r="AR21" s="286">
        <v>0</v>
      </c>
      <c r="AS21" s="287">
        <v>0</v>
      </c>
      <c r="AT21" s="288">
        <v>0</v>
      </c>
      <c r="AU21" s="177">
        <f t="shared" si="20"/>
        <v>2.0769230769230771</v>
      </c>
      <c r="AV21" s="178">
        <f t="shared" si="18"/>
        <v>1.3636363636363635</v>
      </c>
      <c r="AW21" s="179">
        <f t="shared" si="19"/>
        <v>1.75</v>
      </c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 s="15" customFormat="1" ht="18" customHeight="1">
      <c r="A22" s="167" t="s">
        <v>2</v>
      </c>
      <c r="B22" s="286">
        <v>6</v>
      </c>
      <c r="C22" s="287">
        <v>2</v>
      </c>
      <c r="D22" s="288">
        <v>8</v>
      </c>
      <c r="E22" s="286">
        <v>2</v>
      </c>
      <c r="F22" s="287">
        <v>0</v>
      </c>
      <c r="G22" s="288">
        <v>2</v>
      </c>
      <c r="H22" s="223">
        <f t="shared" si="0"/>
        <v>0.33333333333333331</v>
      </c>
      <c r="I22" s="169">
        <f t="shared" si="1"/>
        <v>0</v>
      </c>
      <c r="J22" s="170">
        <f t="shared" si="2"/>
        <v>0.25</v>
      </c>
      <c r="K22" s="286">
        <v>1</v>
      </c>
      <c r="L22" s="287">
        <v>0</v>
      </c>
      <c r="M22" s="288">
        <v>1</v>
      </c>
      <c r="N22" s="219">
        <f t="shared" si="3"/>
        <v>0.16666666666666666</v>
      </c>
      <c r="O22" s="151">
        <f t="shared" si="4"/>
        <v>0</v>
      </c>
      <c r="P22" s="152">
        <f t="shared" si="5"/>
        <v>0.125</v>
      </c>
      <c r="Q22" s="286">
        <v>5</v>
      </c>
      <c r="R22" s="287">
        <v>0</v>
      </c>
      <c r="S22" s="288">
        <v>5</v>
      </c>
      <c r="T22" s="220">
        <f t="shared" si="6"/>
        <v>0.83333333333333337</v>
      </c>
      <c r="U22" s="156">
        <f t="shared" si="7"/>
        <v>0</v>
      </c>
      <c r="V22" s="157">
        <f t="shared" si="8"/>
        <v>0.625</v>
      </c>
      <c r="W22" s="360">
        <v>2</v>
      </c>
      <c r="X22" s="360">
        <v>0</v>
      </c>
      <c r="Y22" s="288">
        <v>2</v>
      </c>
      <c r="Z22" s="286">
        <v>0</v>
      </c>
      <c r="AA22" s="287">
        <v>0</v>
      </c>
      <c r="AB22" s="288">
        <v>0</v>
      </c>
      <c r="AC22" s="224">
        <f t="shared" si="9"/>
        <v>0</v>
      </c>
      <c r="AD22" s="172">
        <f t="shared" si="10"/>
        <v>0</v>
      </c>
      <c r="AE22" s="173">
        <f t="shared" si="11"/>
        <v>0</v>
      </c>
      <c r="AF22" s="286">
        <v>0</v>
      </c>
      <c r="AG22" s="287">
        <v>0</v>
      </c>
      <c r="AH22" s="288">
        <v>0</v>
      </c>
      <c r="AI22" s="224">
        <f t="shared" si="12"/>
        <v>0</v>
      </c>
      <c r="AJ22" s="172">
        <f t="shared" si="13"/>
        <v>0</v>
      </c>
      <c r="AK22" s="173">
        <f t="shared" si="14"/>
        <v>0</v>
      </c>
      <c r="AL22" s="286">
        <v>0</v>
      </c>
      <c r="AM22" s="287">
        <v>0</v>
      </c>
      <c r="AN22" s="288">
        <v>0</v>
      </c>
      <c r="AO22" s="225">
        <f t="shared" si="15"/>
        <v>0</v>
      </c>
      <c r="AP22" s="175">
        <f t="shared" si="16"/>
        <v>0</v>
      </c>
      <c r="AQ22" s="176">
        <f t="shared" si="17"/>
        <v>0</v>
      </c>
      <c r="AR22" s="286">
        <v>0</v>
      </c>
      <c r="AS22" s="287">
        <v>0</v>
      </c>
      <c r="AT22" s="288">
        <v>0</v>
      </c>
      <c r="AU22" s="177">
        <f t="shared" si="20"/>
        <v>0.83333333333333337</v>
      </c>
      <c r="AV22" s="178">
        <f t="shared" si="18"/>
        <v>0</v>
      </c>
      <c r="AW22" s="179">
        <f t="shared" si="19"/>
        <v>0.625</v>
      </c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s="15" customFormat="1" ht="18" customHeight="1">
      <c r="A23" s="233" t="s">
        <v>1</v>
      </c>
      <c r="B23" s="289">
        <v>19</v>
      </c>
      <c r="C23" s="290">
        <v>16</v>
      </c>
      <c r="D23" s="291">
        <v>35</v>
      </c>
      <c r="E23" s="289">
        <v>4</v>
      </c>
      <c r="F23" s="290">
        <v>4</v>
      </c>
      <c r="G23" s="291">
        <v>8</v>
      </c>
      <c r="H23" s="234">
        <f t="shared" si="0"/>
        <v>0.21052631578947367</v>
      </c>
      <c r="I23" s="235">
        <f t="shared" si="1"/>
        <v>0.25</v>
      </c>
      <c r="J23" s="236">
        <f t="shared" si="2"/>
        <v>0.22857142857142856</v>
      </c>
      <c r="K23" s="289">
        <v>2</v>
      </c>
      <c r="L23" s="290">
        <v>2</v>
      </c>
      <c r="M23" s="291">
        <v>4</v>
      </c>
      <c r="N23" s="237">
        <f t="shared" si="3"/>
        <v>0.10526315789473684</v>
      </c>
      <c r="O23" s="238">
        <f t="shared" si="4"/>
        <v>0.125</v>
      </c>
      <c r="P23" s="239">
        <f t="shared" si="5"/>
        <v>0.11428571428571428</v>
      </c>
      <c r="Q23" s="289">
        <v>10</v>
      </c>
      <c r="R23" s="290">
        <v>11</v>
      </c>
      <c r="S23" s="291">
        <v>21</v>
      </c>
      <c r="T23" s="240">
        <f t="shared" si="6"/>
        <v>0.52631578947368418</v>
      </c>
      <c r="U23" s="241">
        <f t="shared" si="7"/>
        <v>0.6875</v>
      </c>
      <c r="V23" s="242">
        <f t="shared" si="8"/>
        <v>0.6</v>
      </c>
      <c r="W23" s="359">
        <v>6</v>
      </c>
      <c r="X23" s="359">
        <v>7</v>
      </c>
      <c r="Y23" s="291">
        <v>13</v>
      </c>
      <c r="Z23" s="289">
        <v>0</v>
      </c>
      <c r="AA23" s="290">
        <v>0</v>
      </c>
      <c r="AB23" s="291">
        <v>0</v>
      </c>
      <c r="AC23" s="243">
        <f t="shared" si="9"/>
        <v>0</v>
      </c>
      <c r="AD23" s="244">
        <f t="shared" si="10"/>
        <v>0</v>
      </c>
      <c r="AE23" s="245">
        <f t="shared" si="11"/>
        <v>0</v>
      </c>
      <c r="AF23" s="289">
        <v>0</v>
      </c>
      <c r="AG23" s="290">
        <v>0</v>
      </c>
      <c r="AH23" s="291">
        <v>0</v>
      </c>
      <c r="AI23" s="243">
        <f t="shared" si="12"/>
        <v>0</v>
      </c>
      <c r="AJ23" s="244">
        <f t="shared" si="13"/>
        <v>0</v>
      </c>
      <c r="AK23" s="245">
        <f t="shared" si="14"/>
        <v>0</v>
      </c>
      <c r="AL23" s="289">
        <v>0</v>
      </c>
      <c r="AM23" s="290">
        <v>0</v>
      </c>
      <c r="AN23" s="291">
        <v>0</v>
      </c>
      <c r="AO23" s="246">
        <f t="shared" si="15"/>
        <v>0</v>
      </c>
      <c r="AP23" s="247">
        <f t="shared" si="16"/>
        <v>0</v>
      </c>
      <c r="AQ23" s="248">
        <f t="shared" si="17"/>
        <v>0</v>
      </c>
      <c r="AR23" s="289">
        <v>0</v>
      </c>
      <c r="AS23" s="290">
        <v>0</v>
      </c>
      <c r="AT23" s="291">
        <v>0</v>
      </c>
      <c r="AU23" s="307">
        <f t="shared" si="20"/>
        <v>0.52631578947368418</v>
      </c>
      <c r="AV23" s="308">
        <f t="shared" si="18"/>
        <v>0.6875</v>
      </c>
      <c r="AW23" s="309">
        <f t="shared" si="19"/>
        <v>0.6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 s="15" customFormat="1" ht="18" customHeight="1">
      <c r="A24" s="249" t="s">
        <v>64</v>
      </c>
      <c r="B24" s="292">
        <f>SUM(B5:B23)</f>
        <v>1831</v>
      </c>
      <c r="C24" s="293">
        <f t="shared" ref="C24:G24" si="21">SUM(C5:C23)</f>
        <v>1722</v>
      </c>
      <c r="D24" s="294">
        <f t="shared" si="21"/>
        <v>3553</v>
      </c>
      <c r="E24" s="292">
        <f t="shared" si="21"/>
        <v>510</v>
      </c>
      <c r="F24" s="293">
        <f t="shared" si="21"/>
        <v>485</v>
      </c>
      <c r="G24" s="294">
        <f t="shared" si="21"/>
        <v>995</v>
      </c>
      <c r="H24" s="250">
        <f t="shared" si="0"/>
        <v>0.27853631895139269</v>
      </c>
      <c r="I24" s="251">
        <f t="shared" si="1"/>
        <v>0.28164924506387923</v>
      </c>
      <c r="J24" s="252">
        <f t="shared" si="2"/>
        <v>0.28004503236701378</v>
      </c>
      <c r="K24" s="292">
        <f>SUM(K5:K23)</f>
        <v>167</v>
      </c>
      <c r="L24" s="292">
        <f t="shared" ref="L24:M24" si="22">SUM(L5:L23)</f>
        <v>135</v>
      </c>
      <c r="M24" s="292">
        <f t="shared" si="22"/>
        <v>302</v>
      </c>
      <c r="N24" s="253">
        <f t="shared" si="3"/>
        <v>9.1206990715456029E-2</v>
      </c>
      <c r="O24" s="254">
        <f t="shared" si="4"/>
        <v>7.8397212543554001E-2</v>
      </c>
      <c r="P24" s="255">
        <f t="shared" si="5"/>
        <v>8.4998592738530818E-2</v>
      </c>
      <c r="Q24" s="292">
        <f t="shared" ref="Q24:S24" si="23">SUM(Q5:Q23)</f>
        <v>1914</v>
      </c>
      <c r="R24" s="292">
        <f t="shared" si="23"/>
        <v>1732</v>
      </c>
      <c r="S24" s="294">
        <f t="shared" si="23"/>
        <v>3646</v>
      </c>
      <c r="T24" s="256">
        <f t="shared" si="6"/>
        <v>1.0453304205352267</v>
      </c>
      <c r="U24" s="257">
        <f t="shared" si="7"/>
        <v>1.0058072009291521</v>
      </c>
      <c r="V24" s="258">
        <f t="shared" si="8"/>
        <v>1.0261750633267661</v>
      </c>
      <c r="W24" s="292">
        <f>SUM(W5:W23)</f>
        <v>259</v>
      </c>
      <c r="X24" s="293">
        <f t="shared" ref="X24:AB24" si="24">SUM(X5:X23)</f>
        <v>303</v>
      </c>
      <c r="Y24" s="294">
        <f t="shared" si="24"/>
        <v>562</v>
      </c>
      <c r="Z24" s="292">
        <f t="shared" si="24"/>
        <v>3</v>
      </c>
      <c r="AA24" s="293">
        <f t="shared" si="24"/>
        <v>7</v>
      </c>
      <c r="AB24" s="294">
        <f t="shared" si="24"/>
        <v>10</v>
      </c>
      <c r="AC24" s="259">
        <f t="shared" si="9"/>
        <v>1.6384489350081922E-3</v>
      </c>
      <c r="AD24" s="260">
        <f t="shared" si="10"/>
        <v>4.0650406504065045E-3</v>
      </c>
      <c r="AE24" s="261">
        <f t="shared" si="11"/>
        <v>2.8145229383619475E-3</v>
      </c>
      <c r="AF24" s="292">
        <f t="shared" ref="AF24:AH24" si="25">SUM(AF5:AF23)</f>
        <v>1</v>
      </c>
      <c r="AG24" s="293">
        <f t="shared" si="25"/>
        <v>2</v>
      </c>
      <c r="AH24" s="294">
        <f t="shared" si="25"/>
        <v>3</v>
      </c>
      <c r="AI24" s="259">
        <f t="shared" si="12"/>
        <v>5.461496450027307E-4</v>
      </c>
      <c r="AJ24" s="260">
        <f t="shared" si="13"/>
        <v>1.1614401858304297E-3</v>
      </c>
      <c r="AK24" s="261">
        <f t="shared" si="14"/>
        <v>8.4435688150858433E-4</v>
      </c>
      <c r="AL24" s="292">
        <f t="shared" ref="AL24:AN24" si="26">SUM(AL5:AL23)</f>
        <v>5</v>
      </c>
      <c r="AM24" s="293">
        <f t="shared" si="26"/>
        <v>8</v>
      </c>
      <c r="AN24" s="294">
        <f t="shared" si="26"/>
        <v>13</v>
      </c>
      <c r="AO24" s="262">
        <f t="shared" si="15"/>
        <v>2.7307482250136538E-3</v>
      </c>
      <c r="AP24" s="263">
        <f t="shared" si="16"/>
        <v>4.6457607433217189E-3</v>
      </c>
      <c r="AQ24" s="264">
        <f t="shared" si="17"/>
        <v>3.658879819870532E-3</v>
      </c>
      <c r="AR24" s="292">
        <f>SUM(AR5:AR23)</f>
        <v>5</v>
      </c>
      <c r="AS24" s="293">
        <f t="shared" ref="AS24:AT24" si="27">SUM(AS5:AS23)</f>
        <v>2</v>
      </c>
      <c r="AT24" s="294">
        <f t="shared" si="27"/>
        <v>7</v>
      </c>
      <c r="AU24" s="204">
        <f t="shared" si="20"/>
        <v>1.0480611687602404</v>
      </c>
      <c r="AV24" s="306">
        <f t="shared" si="18"/>
        <v>1.0104529616724738</v>
      </c>
      <c r="AW24" s="206">
        <f t="shared" si="19"/>
        <v>1.0298339431466366</v>
      </c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 s="99" customFormat="1" ht="18" customHeight="1">
      <c r="A25" s="281" t="s">
        <v>78</v>
      </c>
      <c r="B25" s="292">
        <v>395</v>
      </c>
      <c r="C25" s="293">
        <v>443</v>
      </c>
      <c r="D25" s="294">
        <v>838</v>
      </c>
      <c r="E25" s="292">
        <v>93</v>
      </c>
      <c r="F25" s="293">
        <v>93</v>
      </c>
      <c r="G25" s="294">
        <v>186</v>
      </c>
      <c r="H25" s="250">
        <f t="shared" ref="H25" si="28">E25/B25</f>
        <v>0.23544303797468355</v>
      </c>
      <c r="I25" s="251">
        <f t="shared" ref="I25" si="29">F25/C25</f>
        <v>0.20993227990970656</v>
      </c>
      <c r="J25" s="252">
        <f t="shared" ref="J25" si="30">G25/D25</f>
        <v>0.22195704057279236</v>
      </c>
      <c r="K25" s="292">
        <v>34</v>
      </c>
      <c r="L25" s="293">
        <v>27</v>
      </c>
      <c r="M25" s="294">
        <v>61</v>
      </c>
      <c r="N25" s="253">
        <f t="shared" ref="N25" si="31">K25/B25</f>
        <v>8.6075949367088608E-2</v>
      </c>
      <c r="O25" s="254">
        <f t="shared" ref="O25" si="32">L25/C25</f>
        <v>6.0948081264108354E-2</v>
      </c>
      <c r="P25" s="255">
        <f t="shared" ref="P25" si="33">M25/D25</f>
        <v>7.2792362768496419E-2</v>
      </c>
      <c r="Q25" s="292">
        <v>294</v>
      </c>
      <c r="R25" s="293">
        <v>298</v>
      </c>
      <c r="S25" s="294">
        <v>592</v>
      </c>
      <c r="T25" s="256">
        <f t="shared" ref="T25" si="34">Q25/B25</f>
        <v>0.7443037974683544</v>
      </c>
      <c r="U25" s="257">
        <f t="shared" ref="U25" si="35">R25/C25</f>
        <v>0.67268623024830698</v>
      </c>
      <c r="V25" s="258">
        <f t="shared" ref="V25" si="36">S25/D25</f>
        <v>0.7064439140811456</v>
      </c>
      <c r="W25" s="292">
        <v>56</v>
      </c>
      <c r="X25" s="293">
        <v>35</v>
      </c>
      <c r="Y25" s="294">
        <v>91</v>
      </c>
      <c r="Z25" s="292">
        <v>3</v>
      </c>
      <c r="AA25" s="293">
        <v>2</v>
      </c>
      <c r="AB25" s="294">
        <v>5</v>
      </c>
      <c r="AC25" s="259">
        <f t="shared" ref="AC25" si="37">Z25/B25</f>
        <v>7.5949367088607592E-3</v>
      </c>
      <c r="AD25" s="260">
        <f t="shared" ref="AD25" si="38">AA25/C25</f>
        <v>4.5146726862302479E-3</v>
      </c>
      <c r="AE25" s="261">
        <f t="shared" ref="AE25" si="39">AB25/D25</f>
        <v>5.9665871121718375E-3</v>
      </c>
      <c r="AF25" s="292">
        <v>2</v>
      </c>
      <c r="AG25" s="293">
        <v>1</v>
      </c>
      <c r="AH25" s="294">
        <v>3</v>
      </c>
      <c r="AI25" s="259">
        <f t="shared" ref="AI25" si="40">AF25/B25</f>
        <v>5.0632911392405064E-3</v>
      </c>
      <c r="AJ25" s="260">
        <f t="shared" ref="AJ25" si="41">AG25/C25</f>
        <v>2.257336343115124E-3</v>
      </c>
      <c r="AK25" s="261">
        <f t="shared" ref="AK25" si="42">AH25/D25</f>
        <v>3.5799522673031028E-3</v>
      </c>
      <c r="AL25" s="292">
        <v>5</v>
      </c>
      <c r="AM25" s="293">
        <v>3</v>
      </c>
      <c r="AN25" s="294">
        <v>8</v>
      </c>
      <c r="AO25" s="262">
        <f t="shared" ref="AO25" si="43">AL25/B25</f>
        <v>1.2658227848101266E-2</v>
      </c>
      <c r="AP25" s="263">
        <f t="shared" ref="AP25" si="44">AM25/C25</f>
        <v>6.7720090293453723E-3</v>
      </c>
      <c r="AQ25" s="264">
        <f t="shared" ref="AQ25" si="45">AN25/D25</f>
        <v>9.5465393794749408E-3</v>
      </c>
      <c r="AR25" s="292">
        <v>0</v>
      </c>
      <c r="AS25" s="293">
        <v>0</v>
      </c>
      <c r="AT25" s="294">
        <v>0</v>
      </c>
      <c r="AU25" s="356">
        <f t="shared" ref="AU25" si="46">(Q25+AL25)/B25</f>
        <v>0.75696202531645573</v>
      </c>
      <c r="AV25" s="357">
        <v>0</v>
      </c>
      <c r="AW25" s="358">
        <f t="shared" ref="AW25" si="47">(S25+AN25)/D25</f>
        <v>0.71599045346062051</v>
      </c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</row>
    <row r="26" spans="1:98" s="11" customFormat="1" ht="18" customHeight="1" thickBot="1">
      <c r="A26" s="265" t="s">
        <v>65</v>
      </c>
      <c r="B26" s="295">
        <v>0</v>
      </c>
      <c r="C26" s="296">
        <v>0</v>
      </c>
      <c r="D26" s="297">
        <v>0</v>
      </c>
      <c r="E26" s="295">
        <v>0</v>
      </c>
      <c r="F26" s="296">
        <v>0</v>
      </c>
      <c r="G26" s="297">
        <v>0</v>
      </c>
      <c r="H26" s="266">
        <v>0</v>
      </c>
      <c r="I26" s="267">
        <v>0</v>
      </c>
      <c r="J26" s="268">
        <v>0</v>
      </c>
      <c r="K26" s="301">
        <v>0</v>
      </c>
      <c r="L26" s="302">
        <v>0</v>
      </c>
      <c r="M26" s="297">
        <v>0</v>
      </c>
      <c r="N26" s="269">
        <v>0</v>
      </c>
      <c r="O26" s="270">
        <v>0</v>
      </c>
      <c r="P26" s="271">
        <v>0</v>
      </c>
      <c r="Q26" s="295">
        <v>0</v>
      </c>
      <c r="R26" s="296">
        <v>0</v>
      </c>
      <c r="S26" s="297">
        <v>0</v>
      </c>
      <c r="T26" s="272">
        <v>0</v>
      </c>
      <c r="U26" s="273">
        <v>0</v>
      </c>
      <c r="V26" s="274">
        <v>0</v>
      </c>
      <c r="W26" s="301">
        <v>0</v>
      </c>
      <c r="X26" s="302">
        <v>0</v>
      </c>
      <c r="Y26" s="297">
        <v>0</v>
      </c>
      <c r="Z26" s="301">
        <v>0</v>
      </c>
      <c r="AA26" s="302">
        <v>0</v>
      </c>
      <c r="AB26" s="297">
        <v>0</v>
      </c>
      <c r="AC26" s="275">
        <v>0</v>
      </c>
      <c r="AD26" s="276">
        <v>0</v>
      </c>
      <c r="AE26" s="277">
        <v>0</v>
      </c>
      <c r="AF26" s="301">
        <v>0</v>
      </c>
      <c r="AG26" s="302">
        <v>0</v>
      </c>
      <c r="AH26" s="297">
        <v>0</v>
      </c>
      <c r="AI26" s="275">
        <v>0</v>
      </c>
      <c r="AJ26" s="276">
        <v>0</v>
      </c>
      <c r="AK26" s="277">
        <v>0</v>
      </c>
      <c r="AL26" s="301">
        <v>0</v>
      </c>
      <c r="AM26" s="302">
        <v>0</v>
      </c>
      <c r="AN26" s="297">
        <v>0</v>
      </c>
      <c r="AO26" s="278">
        <v>0</v>
      </c>
      <c r="AP26" s="279">
        <v>0</v>
      </c>
      <c r="AQ26" s="280">
        <v>0</v>
      </c>
      <c r="AR26" s="301">
        <v>0</v>
      </c>
      <c r="AS26" s="302">
        <v>0</v>
      </c>
      <c r="AT26" s="297">
        <v>0</v>
      </c>
      <c r="AU26" s="180">
        <v>0</v>
      </c>
      <c r="AV26" s="181">
        <v>0</v>
      </c>
      <c r="AW26" s="182">
        <v>0</v>
      </c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98" s="13" customFormat="1" ht="18" customHeight="1" thickTop="1">
      <c r="A27" s="232" t="s">
        <v>74</v>
      </c>
      <c r="B27" s="298">
        <f>SUM(B24:B26)</f>
        <v>2226</v>
      </c>
      <c r="C27" s="299">
        <f>SUM(C24:C26)</f>
        <v>2165</v>
      </c>
      <c r="D27" s="300">
        <f t="shared" ref="D27" si="48">B27+C27</f>
        <v>4391</v>
      </c>
      <c r="E27" s="298">
        <f>SUM(E24:E26)</f>
        <v>603</v>
      </c>
      <c r="F27" s="299">
        <f>SUM(F24:F26)</f>
        <v>578</v>
      </c>
      <c r="G27" s="300">
        <f t="shared" ref="G27" si="49">E27+F27</f>
        <v>1181</v>
      </c>
      <c r="H27" s="226">
        <f t="shared" ref="H27:J27" si="50">E27/B27</f>
        <v>0.27088948787061995</v>
      </c>
      <c r="I27" s="189">
        <f t="shared" si="50"/>
        <v>0.26697459584295613</v>
      </c>
      <c r="J27" s="190">
        <f t="shared" si="50"/>
        <v>0.26895923479845135</v>
      </c>
      <c r="K27" s="303">
        <f>SUM(K24:K26)</f>
        <v>201</v>
      </c>
      <c r="L27" s="304">
        <f>SUM(L24:L26)</f>
        <v>162</v>
      </c>
      <c r="M27" s="300">
        <f t="shared" ref="M27" si="51">K27+L27</f>
        <v>363</v>
      </c>
      <c r="N27" s="227">
        <f t="shared" ref="N27:P27" si="52">K27/B27</f>
        <v>9.0296495956873321E-2</v>
      </c>
      <c r="O27" s="193">
        <f t="shared" si="52"/>
        <v>7.4826789838337182E-2</v>
      </c>
      <c r="P27" s="194">
        <f t="shared" si="52"/>
        <v>8.2669095877932128E-2</v>
      </c>
      <c r="Q27" s="298">
        <f>SUM(Q24:Q26)</f>
        <v>2208</v>
      </c>
      <c r="R27" s="299">
        <f>SUM(R24:R26)</f>
        <v>2030</v>
      </c>
      <c r="S27" s="300">
        <f t="shared" ref="S27" si="53">Q27+R27</f>
        <v>4238</v>
      </c>
      <c r="T27" s="228">
        <f t="shared" ref="T27:V27" si="54">Q27/B27</f>
        <v>0.99191374663072773</v>
      </c>
      <c r="U27" s="196">
        <f t="shared" si="54"/>
        <v>0.93764434180138567</v>
      </c>
      <c r="V27" s="197">
        <f t="shared" si="54"/>
        <v>0.96515600091095421</v>
      </c>
      <c r="W27" s="303">
        <f>SUM(W24:W26)</f>
        <v>315</v>
      </c>
      <c r="X27" s="304">
        <f>SUM(X24:X26)</f>
        <v>338</v>
      </c>
      <c r="Y27" s="300">
        <f>W27+X27</f>
        <v>653</v>
      </c>
      <c r="Z27" s="303">
        <f>SUM(Z24:Z26)</f>
        <v>6</v>
      </c>
      <c r="AA27" s="304">
        <f>SUM(AA24:AA26)</f>
        <v>9</v>
      </c>
      <c r="AB27" s="300">
        <f t="shared" ref="AB27" si="55">Z27+AA27</f>
        <v>15</v>
      </c>
      <c r="AC27" s="229">
        <f t="shared" ref="AC27:AE27" si="56">Z27/B27</f>
        <v>2.6954177897574125E-3</v>
      </c>
      <c r="AD27" s="199">
        <f t="shared" si="56"/>
        <v>4.1570438799076216E-3</v>
      </c>
      <c r="AE27" s="200">
        <f t="shared" si="56"/>
        <v>3.4160783420633112E-3</v>
      </c>
      <c r="AF27" s="303">
        <f>SUM(AF24:AF26)</f>
        <v>3</v>
      </c>
      <c r="AG27" s="304">
        <f>SUM(AG24:AG26)</f>
        <v>3</v>
      </c>
      <c r="AH27" s="300">
        <f t="shared" ref="AH27" si="57">AF27+AG27</f>
        <v>6</v>
      </c>
      <c r="AI27" s="229">
        <f t="shared" ref="AI27:AK27" si="58">AF27/B27</f>
        <v>1.3477088948787063E-3</v>
      </c>
      <c r="AJ27" s="199">
        <f t="shared" si="58"/>
        <v>1.3856812933025404E-3</v>
      </c>
      <c r="AK27" s="200">
        <f t="shared" si="58"/>
        <v>1.3664313368253246E-3</v>
      </c>
      <c r="AL27" s="303">
        <f>SUM(AL24:AL26)</f>
        <v>10</v>
      </c>
      <c r="AM27" s="304">
        <f>SUM(AM24:AM26)</f>
        <v>11</v>
      </c>
      <c r="AN27" s="300">
        <f t="shared" ref="AN27" si="59">AL27+AM27</f>
        <v>21</v>
      </c>
      <c r="AO27" s="230">
        <f t="shared" ref="AO27:AQ27" si="60">AL27/B27</f>
        <v>4.4923629829290209E-3</v>
      </c>
      <c r="AP27" s="202">
        <f t="shared" si="60"/>
        <v>5.0808314087759819E-3</v>
      </c>
      <c r="AQ27" s="231">
        <f t="shared" si="60"/>
        <v>4.7825096788886362E-3</v>
      </c>
      <c r="AR27" s="305">
        <f>SUM(AR24:AR26)</f>
        <v>5</v>
      </c>
      <c r="AS27" s="304">
        <f>SUM(AS24:AS26)</f>
        <v>2</v>
      </c>
      <c r="AT27" s="310">
        <f t="shared" ref="AT27" si="61">AR27+AS27</f>
        <v>7</v>
      </c>
      <c r="AU27" s="204">
        <f>(Q27+AL27)/B27</f>
        <v>0.99640610961365683</v>
      </c>
      <c r="AV27" s="306">
        <f t="shared" si="18"/>
        <v>0.94272517321016169</v>
      </c>
      <c r="AW27" s="206">
        <f t="shared" si="19"/>
        <v>0.96993851058984282</v>
      </c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</sheetData>
  <mergeCells count="17">
    <mergeCell ref="AU3:AW3"/>
    <mergeCell ref="AL3:AN3"/>
    <mergeCell ref="AO3:AQ3"/>
    <mergeCell ref="AR3:AT3"/>
    <mergeCell ref="AF3:AH3"/>
    <mergeCell ref="AI3:AK3"/>
    <mergeCell ref="A3:A4"/>
    <mergeCell ref="T3:V3"/>
    <mergeCell ref="W3:Y3"/>
    <mergeCell ref="Z3:AB3"/>
    <mergeCell ref="AC3:AE3"/>
    <mergeCell ref="B3:D3"/>
    <mergeCell ref="E3:G3"/>
    <mergeCell ref="H3:J3"/>
    <mergeCell ref="K3:M3"/>
    <mergeCell ref="N3:P3"/>
    <mergeCell ref="Q3:S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グラフ</vt:lpstr>
      <vt:lpstr>市町村別保幼こ合計</vt:lpstr>
      <vt:lpstr>市町村別保育所・こども園</vt:lpstr>
      <vt:lpstr>市町村別幼稚園</vt:lpstr>
      <vt:lpstr>グラフ!Print_Area</vt:lpstr>
      <vt:lpstr>市町村別保幼こ合計!Print_Area</vt:lpstr>
      <vt:lpstr>市町村別保育所・こども園!Print_Titles</vt:lpstr>
      <vt:lpstr>市町村別保幼こ合計!Print_Titles</vt:lpstr>
      <vt:lpstr>市町村別幼稚園!Print_Titles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2021-12-13T06:14:21Z</cp:lastPrinted>
  <dcterms:created xsi:type="dcterms:W3CDTF">2017-07-06T10:01:11Z</dcterms:created>
  <dcterms:modified xsi:type="dcterms:W3CDTF">2022-01-11T01:19:40Z</dcterms:modified>
</cp:coreProperties>
</file>