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57.3.7\soumu\02財政課共有フォルダ\01_財政担当\02_照会・回答関係\06 財政状況資料集\310301平成29年度財政状況資料集の作成\回答\"/>
    </mc:Choice>
  </mc:AlternateContent>
  <bookViews>
    <workbookView xWindow="0" yWindow="0" windowWidth="20490" windowHeight="7770" tabRatio="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33" i="12" l="1"/>
  <c r="AK33" i="12"/>
  <c r="V33" i="12"/>
  <c r="Q33" i="12"/>
  <c r="AP23" i="12" l="1"/>
  <c r="AA23" i="12"/>
  <c r="V23" i="12"/>
  <c r="Q23" i="12"/>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C37" i="10"/>
  <c r="BE36" i="10"/>
  <c r="C36" i="10"/>
  <c r="BE35" i="10"/>
  <c r="BE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W34" i="10" l="1"/>
  <c r="BW35" i="10" s="1"/>
  <c r="BW36" i="10" s="1"/>
  <c r="BW37" i="10" s="1"/>
  <c r="BW38" i="10" l="1"/>
  <c r="BW39" i="10" s="1"/>
  <c r="CO34" i="10"/>
  <c r="CO35" i="10" s="1"/>
  <c r="CO36" i="10" s="1"/>
</calcChain>
</file>

<file path=xl/sharedStrings.xml><?xml version="1.0" encoding="utf-8"?>
<sst xmlns="http://schemas.openxmlformats.org/spreadsheetml/2006/main" count="1076" uniqueCount="614">
  <si>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</si>
  <si>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</si>
  <si>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</si>
  <si>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</si>
  <si>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</si>
  <si>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</si>
  <si>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</si>
  <si>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</si>
  <si>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※平成30年度中に市町村合併した団体で、合併前の団体ごとの決算に基づく連結実質赤字比率を算出していない団体については、グラフを表記しない。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</si>
  <si>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</si>
  <si>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</si>
  <si>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</si>
  <si>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</si>
  <si>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</si>
  <si>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</si>
  <si>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</si>
  <si>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</si>
  <si>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</si>
  <si>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</si>
  <si>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</si>
  <si>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</si>
  <si>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</si>
  <si>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</si>
  <si>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※平成30年度中に市町村合併した団体で、合併前の団体ごとの決算に基づく実質公債費比率を算出していない団体については、グラフを表記しない。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</si>
  <si>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</si>
  <si>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</si>
  <si>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</si>
  <si>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</si>
  <si>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</si>
  <si>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</si>
  <si>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</si>
  <si>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</si>
  <si>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</si>
  <si>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</si>
  <si>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</si>
  <si>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</si>
  <si>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</si>
  <si>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</si>
  <si>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</si>
  <si>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</si>
  <si>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※平成30年度中に市町村合併した団体で、合併前の団体ごとの決算に基づく将来負担比率を算出していない団体については、グラフを表記しない。</t>
    <phoneticPr fontId="6"/>
  </si>
  <si>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</si>
  <si>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</si>
  <si>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</si>
  <si>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</si>
  <si>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</si>
  <si>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</si>
  <si>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実質収支比率等に係る経年分析</t>
  </si>
  <si>
    <t>実質収支額</t>
    <phoneticPr fontId="13"/>
  </si>
  <si>
    <t>財政調整基金残高</t>
    <phoneticPr fontId="6"/>
  </si>
  <si>
    <t>実質単年度収支</t>
    <rPh sb="0" eb="2">
      <t>ジッシツ</t>
    </rPh>
    <rPh sb="2" eb="5">
      <t>タンネンド</t>
    </rPh>
    <rPh sb="5" eb="7">
      <t>シュウシ</t>
    </rPh>
    <phoneticPr fontId="13"/>
  </si>
  <si>
    <t>連結実質赤字比率に係る赤字・黒字の構成分析</t>
  </si>
  <si>
    <t>赤字額</t>
    <rPh sb="0" eb="2">
      <t>アカジ</t>
    </rPh>
    <rPh sb="2" eb="3">
      <t>ガク</t>
    </rPh>
    <phoneticPr fontId="13"/>
  </si>
  <si>
    <t>黒字額</t>
    <rPh sb="0" eb="2">
      <t>クロジ</t>
    </rPh>
    <rPh sb="2" eb="3">
      <t>ガク</t>
    </rPh>
    <phoneticPr fontId="13"/>
  </si>
  <si>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</si>
  <si>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</si>
  <si>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</si>
  <si>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3"/>
  </si>
  <si>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</si>
  <si>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</si>
  <si>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</si>
  <si>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</si>
  <si>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</si>
  <si>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</si>
  <si>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</si>
  <si>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</si>
  <si>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</si>
  <si>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</si>
  <si>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</si>
  <si>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</si>
  <si>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12"/>
  </si>
  <si>
    <t>財政調整基金</t>
    <phoneticPr fontId="12"/>
  </si>
  <si>
    <t>減債基金</t>
    <phoneticPr fontId="12"/>
  </si>
  <si>
    <t>その他特定目的基金</t>
    <phoneticPr fontId="12"/>
  </si>
  <si>
    <t>平成29年度　財政状況資料集</t>
    <phoneticPr fontId="6"/>
  </si>
  <si>
    <t>総括表（市町村）</t>
    <rPh sb="0" eb="2">
      <t>ソウカツ</t>
    </rPh>
    <rPh sb="2" eb="3">
      <t>ヒョウ</t>
    </rPh>
    <rPh sb="4" eb="7">
      <t>シチョウソン</t>
    </rPh>
    <phoneticPr fontId="6"/>
  </si>
  <si>
    <t>都道府県名</t>
    <phoneticPr fontId="6"/>
  </si>
  <si>
    <t>滋賀県</t>
    <phoneticPr fontId="6"/>
  </si>
  <si>
    <t>市町村類型</t>
    <phoneticPr fontId="6"/>
  </si>
  <si>
    <t>Ⅱ－２</t>
    <phoneticPr fontId="6"/>
  </si>
  <si>
    <t>指定団体等の指定状況</t>
    <phoneticPr fontId="6"/>
  </si>
  <si>
    <t>平成29年度(千円)</t>
    <rPh sb="0" eb="2">
      <t>ヘイセイ</t>
    </rPh>
    <rPh sb="4" eb="6">
      <t>ネンド</t>
    </rPh>
    <rPh sb="7" eb="9">
      <t>センエン</t>
    </rPh>
    <phoneticPr fontId="6"/>
  </si>
  <si>
    <t>平成28年度(千円)</t>
    <rPh sb="0" eb="2">
      <t>ヘイセイ</t>
    </rPh>
    <rPh sb="4" eb="6">
      <t>ネンド</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</si>
  <si>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</si>
  <si>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</si>
  <si>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phoneticPr fontId="21"/>
  </si>
  <si>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</si>
  <si>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</si>
  <si>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</si>
  <si>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21"/>
  </si>
  <si>
    <t>経常収支比率</t>
    <rPh sb="0" eb="2">
      <t>ケイジョウ</t>
    </rPh>
    <rPh sb="2" eb="4">
      <t>シュウシ</t>
    </rPh>
    <rPh sb="4" eb="6">
      <t>ヒリツ</t>
    </rPh>
    <phoneticPr fontId="6"/>
  </si>
  <si>
    <t>市町村名</t>
    <rPh sb="0" eb="3">
      <t>シチョウソン</t>
    </rPh>
    <rPh sb="3" eb="4">
      <t>メイ</t>
    </rPh>
    <phoneticPr fontId="6"/>
  </si>
  <si>
    <t>高島市</t>
    <phoneticPr fontId="6"/>
  </si>
  <si>
    <t>地方交付税種地</t>
    <rPh sb="0" eb="2">
      <t>チホウ</t>
    </rPh>
    <rPh sb="2" eb="5">
      <t>コウフゼイ</t>
    </rPh>
    <rPh sb="5" eb="6">
      <t>シュ</t>
    </rPh>
    <rPh sb="6" eb="7">
      <t>チ</t>
    </rPh>
    <phoneticPr fontId="6"/>
  </si>
  <si>
    <t>1-1</t>
    <phoneticPr fontId="6"/>
  </si>
  <si>
    <t>財源超過</t>
    <rPh sb="0" eb="2">
      <t>ザイゲン</t>
    </rPh>
    <rPh sb="2" eb="4">
      <t>チョウカ</t>
    </rPh>
    <phoneticPr fontId="6"/>
  </si>
  <si>
    <t>×</t>
    <phoneticPr fontId="6"/>
  </si>
  <si>
    <t>歳入歳出差引</t>
    <phoneticPr fontId="21"/>
  </si>
  <si>
    <t>　　(※1)</t>
    <phoneticPr fontId="6"/>
  </si>
  <si>
    <t>首都</t>
    <rPh sb="0" eb="2">
      <t>シュト</t>
    </rPh>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</si>
  <si>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</si>
  <si>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</si>
  <si>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</si>
  <si>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</si>
  <si>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21"/>
  </si>
  <si>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</si>
  <si>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</si>
  <si>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</si>
  <si>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</si>
  <si>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</si>
  <si>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21"/>
  </si>
  <si>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</si>
  <si>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</si>
  <si>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</si>
  <si>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</si>
  <si>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21"/>
  </si>
  <si>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</si>
  <si>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</si>
  <si>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-4.7</t>
    <phoneticPr fontId="6"/>
  </si>
  <si>
    <t>山振</t>
    <rPh sb="0" eb="1">
      <t>ヤマ</t>
    </rPh>
    <rPh sb="1" eb="2">
      <t>フ</t>
    </rPh>
    <phoneticPr fontId="6"/>
  </si>
  <si>
    <t>○</t>
    <phoneticPr fontId="6"/>
  </si>
  <si>
    <t>繰上償還金</t>
    <phoneticPr fontId="21"/>
  </si>
  <si>
    <t>　実質赤字比率</t>
    <rPh sb="1" eb="3">
      <t>ジッシツ</t>
    </rPh>
    <rPh sb="3" eb="5">
      <t>アカジ</t>
    </rPh>
    <rPh sb="5" eb="7">
      <t>ヒリツ</t>
    </rPh>
    <phoneticPr fontId="6"/>
  </si>
  <si>
    <t>-</t>
    <phoneticPr fontId="6"/>
  </si>
  <si>
    <t>-</t>
    <phoneticPr fontId="6"/>
  </si>
  <si>
    <t>住民基本台帳人口
 (※7)</t>
    <rPh sb="0" eb="2">
      <t>ジュウミン</t>
    </rPh>
    <rPh sb="2" eb="4">
      <t>キホン</t>
    </rPh>
    <rPh sb="4" eb="6">
      <t>ダイチョウ</t>
    </rPh>
    <rPh sb="6" eb="8">
      <t>ジンコウ</t>
    </rPh>
    <phoneticPr fontId="6"/>
  </si>
  <si>
    <t>30.01.01(人)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</si>
  <si>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</si>
  <si>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</si>
  <si>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</si>
  <si>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</si>
  <si>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21"/>
  </si>
  <si>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</si>
  <si>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</si>
  <si>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</si>
  <si>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</si>
  <si>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実質単年度収支</t>
    <phoneticPr fontId="21"/>
  </si>
  <si>
    <t>　実質公債費比率</t>
    <rPh sb="1" eb="3">
      <t>ジッシツ</t>
    </rPh>
    <rPh sb="3" eb="6">
      <t>コウサイヒ</t>
    </rPh>
    <rPh sb="6" eb="8">
      <t>ヒリツ</t>
    </rPh>
    <phoneticPr fontId="6"/>
  </si>
  <si>
    <t>29.01.01(人)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</si>
  <si>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</si>
  <si>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</si>
  <si>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21"/>
  </si>
  <si>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</si>
  <si>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</si>
  <si>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-1.4</t>
    <phoneticPr fontId="6"/>
  </si>
  <si>
    <t>基準財政需要額</t>
    <phoneticPr fontId="21"/>
  </si>
  <si>
    <t>うち日本人(％)</t>
    <phoneticPr fontId="6"/>
  </si>
  <si>
    <t>-1.5</t>
    <phoneticPr fontId="6"/>
  </si>
  <si>
    <t>第3次</t>
    <rPh sb="0" eb="1">
      <t>ダイ</t>
    </rPh>
    <rPh sb="2" eb="3">
      <t>ジ</t>
    </rPh>
    <phoneticPr fontId="6"/>
  </si>
  <si>
    <t>標準税収入額等</t>
    <phoneticPr fontId="21"/>
  </si>
  <si>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</si>
  <si>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1"/>
  </si>
  <si>
    <t>人口密度 (人/k㎡)</t>
    <rPh sb="0" eb="2">
      <t>ジンコウ</t>
    </rPh>
    <rPh sb="2" eb="4">
      <t>ミツド</t>
    </rPh>
    <phoneticPr fontId="6"/>
  </si>
  <si>
    <t>歳入一般財源等</t>
    <rPh sb="0" eb="2">
      <t>サイニュウ</t>
    </rPh>
    <rPh sb="2" eb="4">
      <t>イッパン</t>
    </rPh>
    <rPh sb="4" eb="6">
      <t>ザイゲン</t>
    </rPh>
    <rPh sb="6" eb="7">
      <t>トウ</t>
    </rPh>
    <phoneticPr fontId="21"/>
  </si>
  <si>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</si>
  <si>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</si>
  <si>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</si>
  <si>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</si>
  <si>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</si>
  <si>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</si>
  <si>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</si>
  <si>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</si>
  <si>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</si>
  <si>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</si>
  <si>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</si>
  <si>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</si>
  <si>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</si>
  <si>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</si>
  <si>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</si>
  <si>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</si>
  <si>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</si>
  <si>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</si>
  <si>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</si>
  <si>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</si>
  <si>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21"/>
  </si>
  <si>
    <t>議会副議長</t>
    <rPh sb="0" eb="2">
      <t>ギカイ</t>
    </rPh>
    <rPh sb="2" eb="3">
      <t>フク</t>
    </rPh>
    <rPh sb="3" eb="5">
      <t>ギチョウ</t>
    </rPh>
    <phoneticPr fontId="6"/>
  </si>
  <si>
    <t>臨時職員</t>
    <rPh sb="0" eb="2">
      <t>リンジ</t>
    </rPh>
    <rPh sb="2" eb="4">
      <t>ショクイン</t>
    </rPh>
    <phoneticPr fontId="6"/>
  </si>
  <si>
    <t>-</t>
    <phoneticPr fontId="6"/>
  </si>
  <si>
    <t>積立金
現在高</t>
    <rPh sb="4" eb="7">
      <t>ゲンザイダカ</t>
    </rPh>
    <phoneticPr fontId="21"/>
  </si>
  <si>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</si>
  <si>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</si>
  <si>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</si>
  <si>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</si>
  <si>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</si>
  <si>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</si>
  <si>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</si>
  <si>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</si>
  <si>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</si>
  <si>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</si>
  <si>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</si>
  <si>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</si>
  <si>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phoneticPr fontId="6"/>
  </si>
  <si>
    <t>会計名</t>
    <phoneticPr fontId="6"/>
  </si>
  <si>
    <t>会計名</t>
    <phoneticPr fontId="6"/>
  </si>
  <si>
    <t>項番</t>
    <rPh sb="0" eb="2">
      <t>コウバン</t>
    </rPh>
    <phoneticPr fontId="6"/>
  </si>
  <si>
    <t>会計名</t>
    <rPh sb="0" eb="2">
      <t>カイケイ</t>
    </rPh>
    <rPh sb="2" eb="3">
      <t>メイ</t>
    </rPh>
    <phoneticPr fontId="6"/>
  </si>
  <si>
    <t>組合等名</t>
    <phoneticPr fontId="6"/>
  </si>
  <si>
    <t>項番</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</si>
  <si>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</si>
  <si>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</si>
  <si>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</si>
  <si>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</si>
  <si>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</si>
  <si>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</si>
  <si>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</si>
  <si>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</si>
  <si>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</si>
  <si>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※7：人口については、調査年度の1月1日現在の住民基本台帳に登載されている人口に基づいている。</t>
    <rPh sb="25" eb="27">
      <t>キホン</t>
    </rPh>
    <rPh sb="40" eb="41">
      <t>モト</t>
    </rPh>
    <phoneticPr fontId="2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</si>
  <si>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</si>
  <si>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1"/>
  </si>
  <si>
    <t>滋賀県高島市</t>
    <phoneticPr fontId="21"/>
  </si>
  <si>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</si>
  <si>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</si>
  <si>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</si>
  <si>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</si>
  <si>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</si>
  <si>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</si>
  <si>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</si>
  <si>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</si>
  <si>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</si>
  <si>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</si>
  <si>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</si>
  <si>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</si>
  <si>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0"/>
  </si>
  <si>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</si>
  <si>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</si>
  <si>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</si>
  <si>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</si>
  <si>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</si>
  <si>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</si>
  <si>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</si>
  <si>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</si>
  <si>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</si>
  <si>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20"/>
  </si>
  <si>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</si>
  <si>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</si>
  <si>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20"/>
  </si>
  <si>
    <t>　　　所得割</t>
    <phoneticPr fontId="6"/>
  </si>
  <si>
    <t>-</t>
    <phoneticPr fontId="6"/>
  </si>
  <si>
    <t>衛生費</t>
  </si>
  <si>
    <t>分離課税所得割交付金</t>
    <phoneticPr fontId="21"/>
  </si>
  <si>
    <t>　　　法人均等割</t>
    <phoneticPr fontId="6"/>
  </si>
  <si>
    <t>労働費</t>
  </si>
  <si>
    <t>道府県民税所得割臨時交付金</t>
    <phoneticPr fontId="21"/>
  </si>
  <si>
    <t>　　　法人税割</t>
    <phoneticPr fontId="6"/>
  </si>
  <si>
    <t>農林水産業費</t>
  </si>
  <si>
    <t>地方消費税交付金</t>
  </si>
  <si>
    <t>　　固定資産税</t>
    <phoneticPr fontId="6"/>
  </si>
  <si>
    <t>商工費</t>
  </si>
  <si>
    <t>ゴルフ場利用税交付金</t>
  </si>
  <si>
    <t>　　　うち純固定資産税</t>
    <phoneticPr fontId="6"/>
  </si>
  <si>
    <t>土木費</t>
  </si>
  <si>
    <t>特別地方消費税交付金</t>
  </si>
  <si>
    <t>　　軽自動車税</t>
    <phoneticPr fontId="6"/>
  </si>
  <si>
    <t>消防費</t>
  </si>
  <si>
    <t>自動車取得税交付金</t>
  </si>
  <si>
    <t>　　市町村たばこ税</t>
    <phoneticPr fontId="6"/>
  </si>
  <si>
    <t>教育費</t>
  </si>
  <si>
    <t>軽油引取税交付金</t>
  </si>
  <si>
    <t>　　鉱産税</t>
    <phoneticPr fontId="6"/>
  </si>
  <si>
    <t>災害復旧費</t>
  </si>
  <si>
    <t>地方特例交付金</t>
    <phoneticPr fontId="13"/>
  </si>
  <si>
    <t>　　特別土地保有税</t>
    <phoneticPr fontId="6"/>
  </si>
  <si>
    <t>公債費</t>
  </si>
  <si>
    <t>地方交付税</t>
  </si>
  <si>
    <t>　法定外普通税</t>
    <phoneticPr fontId="6"/>
  </si>
  <si>
    <t>諸支出金</t>
    <rPh sb="3" eb="4">
      <t>キン</t>
    </rPh>
    <phoneticPr fontId="21"/>
  </si>
  <si>
    <t>　普通交付税</t>
    <phoneticPr fontId="6"/>
  </si>
  <si>
    <t>目的税</t>
  </si>
  <si>
    <t>前年度繰上充用金</t>
    <phoneticPr fontId="6"/>
  </si>
  <si>
    <t>　特別交付税</t>
    <phoneticPr fontId="6"/>
  </si>
  <si>
    <t>　法定目的税</t>
    <phoneticPr fontId="6"/>
  </si>
  <si>
    <t>歳出合計</t>
  </si>
  <si>
    <t>　震災復興特別交付税</t>
    <phoneticPr fontId="21"/>
  </si>
  <si>
    <t>　　入湯税</t>
    <phoneticPr fontId="6"/>
  </si>
  <si>
    <t>(一般財源計)</t>
    <phoneticPr fontId="6"/>
  </si>
  <si>
    <t>　　事業所税</t>
    <phoneticPr fontId="6"/>
  </si>
  <si>
    <t>性質別歳出の状況（単位 千円・％）</t>
    <rPh sb="0" eb="2">
      <t>セイシツ</t>
    </rPh>
    <phoneticPr fontId="6"/>
  </si>
  <si>
    <t>交通安全対策特別交付金</t>
    <phoneticPr fontId="6"/>
  </si>
  <si>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</si>
  <si>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</si>
  <si>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</si>
  <si>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</si>
  <si>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</si>
  <si>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6"/>
  </si>
  <si>
    <t>分担金・負担金</t>
  </si>
  <si>
    <t>　　水利地益税等</t>
    <phoneticPr fontId="6"/>
  </si>
  <si>
    <t>義務的経費計</t>
    <rPh sb="0" eb="3">
      <t>ギムテキ</t>
    </rPh>
    <rPh sb="3" eb="5">
      <t>ケイヒ</t>
    </rPh>
    <rPh sb="5" eb="6">
      <t>ケイ</t>
    </rPh>
    <phoneticPr fontId="6"/>
  </si>
  <si>
    <t>使用料</t>
  </si>
  <si>
    <t>　法定外目的税</t>
    <phoneticPr fontId="6"/>
  </si>
  <si>
    <t>　人件費</t>
    <phoneticPr fontId="6"/>
  </si>
  <si>
    <t>手数料</t>
  </si>
  <si>
    <t>旧法による税</t>
  </si>
  <si>
    <t>　　うち職員給</t>
    <rPh sb="4" eb="6">
      <t>ショクイン</t>
    </rPh>
    <rPh sb="6" eb="7">
      <t>キュウ</t>
    </rPh>
    <phoneticPr fontId="6"/>
  </si>
  <si>
    <t>国庫支出金</t>
  </si>
  <si>
    <t>合計</t>
  </si>
  <si>
    <t>　扶助費</t>
    <phoneticPr fontId="6"/>
  </si>
  <si>
    <t>国有提供交付金(特別区財調交付金)</t>
  </si>
  <si>
    <t>　公債費</t>
    <phoneticPr fontId="6"/>
  </si>
  <si>
    <t>都道府県支出金</t>
  </si>
  <si>
    <t>平成29年度</t>
    <rPh sb="0" eb="2">
      <t>ヘイセイ</t>
    </rPh>
    <rPh sb="4" eb="6">
      <t>ネンド</t>
    </rPh>
    <phoneticPr fontId="6"/>
  </si>
  <si>
    <t>平成28年度</t>
    <rPh sb="0" eb="2">
      <t>ヘイセイ</t>
    </rPh>
    <rPh sb="4" eb="6">
      <t>ネンド</t>
    </rPh>
    <phoneticPr fontId="6"/>
  </si>
  <si>
    <t>内訳</t>
    <rPh sb="0" eb="2">
      <t>ウチワケ</t>
    </rPh>
    <phoneticPr fontId="6"/>
  </si>
  <si>
    <t>元利償還金</t>
    <phoneticPr fontId="6"/>
  </si>
  <si>
    <t>財産収入</t>
  </si>
  <si>
    <t>徴収率
(％)</t>
    <rPh sb="0" eb="2">
      <t>チョウシュウ</t>
    </rPh>
    <rPh sb="2" eb="3">
      <t>リツ</t>
    </rPh>
    <phoneticPr fontId="6"/>
  </si>
  <si>
    <t>現年</t>
    <rPh sb="0" eb="1">
      <t>ゲン</t>
    </rPh>
    <rPh sb="1" eb="2">
      <t>ネン</t>
    </rPh>
    <phoneticPr fontId="6"/>
  </si>
  <si>
    <t>　うち元金</t>
    <phoneticPr fontId="21"/>
  </si>
  <si>
    <t>寄附金</t>
  </si>
  <si>
    <t>・計</t>
    <phoneticPr fontId="6"/>
  </si>
  <si>
    <t>市町村民税</t>
    <rPh sb="0" eb="3">
      <t>シチョウソン</t>
    </rPh>
    <rPh sb="3" eb="4">
      <t>ミン</t>
    </rPh>
    <rPh sb="4" eb="5">
      <t>ゼイ</t>
    </rPh>
    <phoneticPr fontId="6"/>
  </si>
  <si>
    <t>　うち利子</t>
    <phoneticPr fontId="21"/>
  </si>
  <si>
    <t>繰入金</t>
  </si>
  <si>
    <t>純固定資産税</t>
    <rPh sb="0" eb="1">
      <t>ジュン</t>
    </rPh>
    <rPh sb="1" eb="3">
      <t>コテイ</t>
    </rPh>
    <rPh sb="3" eb="6">
      <t>シサンゼイ</t>
    </rPh>
    <phoneticPr fontId="6"/>
  </si>
  <si>
    <t>一時借入金利子</t>
    <phoneticPr fontId="6"/>
  </si>
  <si>
    <t>繰越金</t>
  </si>
  <si>
    <t>その他の経費</t>
    <rPh sb="2" eb="3">
      <t>タ</t>
    </rPh>
    <rPh sb="4" eb="6">
      <t>ケイヒ</t>
    </rPh>
    <phoneticPr fontId="6"/>
  </si>
  <si>
    <t>諸収入</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</si>
  <si>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</si>
  <si>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</si>
  <si>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</si>
  <si>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地方債</t>
  </si>
  <si>
    <t>合計</t>
    <phoneticPr fontId="6"/>
  </si>
  <si>
    <t>実質収支</t>
    <rPh sb="0" eb="2">
      <t>ジッシツ</t>
    </rPh>
    <rPh sb="2" eb="4">
      <t>シュウシ</t>
    </rPh>
    <phoneticPr fontId="6"/>
  </si>
  <si>
    <t>　維持補修費</t>
    <phoneticPr fontId="6"/>
  </si>
  <si>
    <t>　うち減収補塡債(特例分)</t>
    <rPh sb="4" eb="5">
      <t>シュウ</t>
    </rPh>
    <rPh sb="9" eb="10">
      <t>トク</t>
    </rPh>
    <rPh sb="10" eb="11">
      <t>レイ</t>
    </rPh>
    <rPh sb="11" eb="12">
      <t>ブン</t>
    </rPh>
    <phoneticPr fontId="13"/>
  </si>
  <si>
    <t>下水道</t>
    <phoneticPr fontId="6"/>
  </si>
  <si>
    <t>再差引収支</t>
    <rPh sb="0" eb="1">
      <t>サイ</t>
    </rPh>
    <rPh sb="1" eb="3">
      <t>サシヒキ</t>
    </rPh>
    <rPh sb="3" eb="5">
      <t>シュウシ</t>
    </rPh>
    <phoneticPr fontId="6"/>
  </si>
  <si>
    <t>　補助費等</t>
    <rPh sb="1" eb="3">
      <t>ホジョ</t>
    </rPh>
    <rPh sb="3" eb="4">
      <t>ヒ</t>
    </rPh>
    <rPh sb="4" eb="5">
      <t>トウ</t>
    </rPh>
    <phoneticPr fontId="6"/>
  </si>
  <si>
    <t>　うち臨時財政対策債</t>
    <phoneticPr fontId="6"/>
  </si>
  <si>
    <t>病院</t>
    <phoneticPr fontId="6"/>
  </si>
  <si>
    <t>加入世帯数(世帯)</t>
  </si>
  <si>
    <t>　　うち一部事務組合負担金</t>
    <phoneticPr fontId="6"/>
  </si>
  <si>
    <t>歳入合計</t>
    <phoneticPr fontId="6"/>
  </si>
  <si>
    <t>上水道</t>
    <phoneticPr fontId="6"/>
  </si>
  <si>
    <t>被保険者数(人)</t>
  </si>
  <si>
    <t>　繰出金</t>
    <phoneticPr fontId="6"/>
  </si>
  <si>
    <t>介護サービス</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</si>
  <si>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</si>
  <si>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</si>
  <si>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</si>
  <si>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</si>
  <si>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</si>
  <si>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</si>
  <si>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</si>
  <si>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</si>
  <si>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</si>
  <si>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</si>
  <si>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</si>
  <si>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</si>
  <si>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</si>
  <si>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</si>
  <si>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</si>
  <si>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</si>
  <si>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</si>
  <si>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</si>
  <si>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</si>
  <si>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</si>
  <si>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</si>
  <si>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平成29年度</t>
  </si>
  <si>
    <t>滋賀県高島市</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</si>
  <si>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</si>
  <si>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</si>
  <si>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</si>
  <si>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</si>
  <si>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</si>
  <si>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</si>
  <si>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</si>
  <si>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</si>
  <si>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</si>
  <si>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</si>
  <si>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</si>
  <si>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</si>
  <si>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</si>
  <si>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</si>
  <si>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</si>
  <si>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</si>
  <si>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</si>
  <si>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</si>
  <si>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</si>
  <si>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</si>
  <si>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熱供給事業特別会計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</si>
  <si>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</si>
  <si>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</si>
  <si>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</si>
  <si>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</si>
  <si>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</si>
  <si>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</si>
  <si>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</si>
  <si>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</si>
  <si>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</si>
  <si>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</si>
  <si>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</si>
  <si>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</si>
  <si>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</si>
  <si>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</si>
  <si>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後期高齢者医療事業特別会計</t>
    <phoneticPr fontId="6"/>
  </si>
  <si>
    <t>介護保険事業特別会計</t>
    <phoneticPr fontId="6"/>
  </si>
  <si>
    <t>訪問看護ステーション事業特別会計</t>
    <phoneticPr fontId="6"/>
  </si>
  <si>
    <t>水道事業会計</t>
    <phoneticPr fontId="6"/>
  </si>
  <si>
    <t>法適用企業</t>
    <phoneticPr fontId="6"/>
  </si>
  <si>
    <t>下水道事業会計</t>
    <phoneticPr fontId="6"/>
  </si>
  <si>
    <t>病院事業会計</t>
    <phoneticPr fontId="6"/>
  </si>
  <si>
    <t>介護老人保健施設事業会計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</si>
  <si>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</si>
  <si>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</si>
  <si>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t>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</si>
  <si>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</si>
  <si>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7"/>
  </si>
  <si>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</si>
  <si>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</si>
  <si>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</si>
  <si>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</si>
  <si>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</si>
  <si>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</si>
  <si>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</si>
  <si>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</si>
  <si>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</si>
  <si>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</si>
  <si>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</si>
  <si>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</si>
  <si>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</si>
  <si>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</si>
  <si>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</si>
  <si>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7"/>
  </si>
  <si>
    <t>平成27年度</t>
    <rPh sb="0" eb="2">
      <t>ヘイセイ</t>
    </rPh>
    <rPh sb="4" eb="6">
      <t>ネンド</t>
    </rPh>
    <phoneticPr fontId="6"/>
  </si>
  <si>
    <t>分母比</t>
    <rPh sb="0" eb="2">
      <t>ブンボ</t>
    </rPh>
    <rPh sb="2" eb="3">
      <t>ヒ</t>
    </rPh>
    <phoneticPr fontId="6"/>
  </si>
  <si>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</si>
  <si>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</si>
  <si>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</si>
  <si>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6"/>
  </si>
  <si>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</si>
  <si>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6"/>
  </si>
  <si>
    <t>-</t>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</si>
  <si>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</si>
  <si>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</si>
  <si>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</si>
  <si>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</si>
  <si>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</si>
  <si>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</si>
  <si>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</si>
  <si>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</si>
  <si>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</si>
  <si>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</si>
  <si>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</si>
  <si>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</si>
  <si>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</si>
  <si>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</si>
  <si>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</si>
  <si>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7"/>
  </si>
  <si>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</si>
  <si>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</si>
  <si>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</si>
  <si>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</si>
  <si>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</si>
  <si>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</si>
  <si>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</si>
  <si>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</si>
  <si>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</si>
  <si>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</si>
  <si>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</si>
  <si>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6"/>
  </si>
  <si>
    <t>下水道事業会計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</si>
  <si>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</si>
  <si>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</si>
  <si>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水道事業会計</t>
    <phoneticPr fontId="6"/>
  </si>
  <si>
    <t xml:space="preserve">基準財政需要額算入見込額 </t>
    <rPh sb="0" eb="2">
      <t>キジュン</t>
    </rPh>
    <rPh sb="2" eb="4">
      <t>ザイセイ</t>
    </rPh>
    <rPh sb="4" eb="7">
      <t>ジュヨウガク</t>
    </rPh>
    <rPh sb="7" eb="9">
      <t>サンニュウ</t>
    </rPh>
    <rPh sb="9" eb="12">
      <t>ミコミガク</t>
    </rPh>
    <phoneticPr fontId="27"/>
  </si>
  <si>
    <t>病院事業会計</t>
    <phoneticPr fontId="6"/>
  </si>
  <si>
    <t>(Ｆ)</t>
    <phoneticPr fontId="6"/>
  </si>
  <si>
    <t>介護保険事業特別会計</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</si>
  <si>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</si>
  <si>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</si>
  <si>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</si>
  <si>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</si>
  <si>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</si>
  <si>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</si>
  <si>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6"/>
  </si>
  <si>
    <t>平成29年度</t>
    <rPh sb="0" eb="2">
      <t>ヘイセイ</t>
    </rPh>
    <rPh sb="4" eb="6">
      <t>ネンド</t>
    </rPh>
    <phoneticPr fontId="16"/>
  </si>
  <si>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</si>
  <si>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</si>
  <si>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</si>
  <si>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</si>
  <si>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</si>
  <si>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</si>
  <si>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</si>
  <si>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6"/>
  </si>
  <si>
    <t>連結実質赤字比率</t>
    <rPh sb="0" eb="2">
      <t>レンケツ</t>
    </rPh>
    <rPh sb="2" eb="4">
      <t>ジッシツ</t>
    </rPh>
    <rPh sb="4" eb="6">
      <t>アカジ</t>
    </rPh>
    <rPh sb="6" eb="8">
      <t>ヒリツ</t>
    </rPh>
    <phoneticPr fontId="16"/>
  </si>
  <si>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</si>
  <si>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</si>
  <si>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6"/>
  </si>
  <si>
    <t>(Ｃ)－(Ｄ)</t>
    <phoneticPr fontId="6"/>
  </si>
  <si>
    <t>将来負担比率</t>
    <rPh sb="0" eb="2">
      <t>ショウライ</t>
    </rPh>
    <rPh sb="2" eb="4">
      <t>フタン</t>
    </rPh>
    <rPh sb="4" eb="6">
      <t>ヒリツ</t>
    </rPh>
    <phoneticPr fontId="16"/>
  </si>
  <si>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</si>
  <si>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</si>
  <si>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</si>
  <si>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</si>
  <si>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</si>
  <si>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</si>
  <si>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</si>
  <si>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</si>
  <si>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</si>
  <si>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</si>
  <si>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</si>
  <si>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</si>
  <si>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</si>
  <si>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</si>
  <si>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</si>
  <si>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</si>
  <si>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</si>
  <si>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</si>
  <si>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</si>
  <si>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</si>
  <si>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</si>
  <si>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</si>
  <si>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</si>
  <si>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</si>
  <si>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</si>
  <si>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</si>
  <si>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（注）人口については、各調査年度の1月1日現在の住民基本台帳に登載されている人口に基づいている。</t>
    <phoneticPr fontId="6"/>
  </si>
  <si>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</si>
  <si>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</si>
  <si>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</si>
  <si>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</si>
  <si>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</si>
  <si>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</si>
  <si>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</si>
  <si>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</si>
  <si>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</si>
  <si>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</si>
  <si>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</si>
  <si>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</si>
  <si>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</si>
  <si>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</si>
  <si>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</si>
  <si>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</si>
  <si>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</si>
  <si>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</si>
  <si>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</si>
  <si>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</si>
  <si>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</si>
  <si>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H25</t>
  </si>
  <si>
    <t>うち単独分</t>
    <rPh sb="2" eb="4">
      <t>タンドク</t>
    </rPh>
    <rPh sb="4" eb="5">
      <t>ブン</t>
    </rPh>
    <phoneticPr fontId="6"/>
  </si>
  <si>
    <t xml:space="preserve"> H26</t>
  </si>
  <si>
    <t xml:space="preserve"> H27</t>
  </si>
  <si>
    <t xml:space="preserve"> H28</t>
  </si>
  <si>
    <t xml:space="preserve"> H29</t>
  </si>
  <si>
    <t xml:space="preserve"> 過去５年間平均</t>
    <rPh sb="1" eb="3">
      <t>カコ</t>
    </rPh>
    <rPh sb="4" eb="6">
      <t>ネンカン</t>
    </rPh>
    <rPh sb="6" eb="8">
      <t>ヘイキン</t>
    </rPh>
    <phoneticPr fontId="6"/>
  </si>
  <si>
    <t>類似団体内平均(円)</t>
    <rPh sb="0" eb="2">
      <t>ルイジ</t>
    </rPh>
    <rPh sb="2" eb="4">
      <t>ダンタイ</t>
    </rPh>
    <phoneticPr fontId="6"/>
  </si>
  <si>
    <t xml:space="preserve"> </t>
    <phoneticPr fontId="6"/>
  </si>
  <si>
    <t xml:space="preserve"> </t>
    <phoneticPr fontId="6"/>
  </si>
  <si>
    <t>H25</t>
  </si>
  <si>
    <t>H26</t>
  </si>
  <si>
    <t>H27</t>
  </si>
  <si>
    <t>H28</t>
  </si>
  <si>
    <t>H29</t>
  </si>
  <si>
    <t>▲ 1.15</t>
  </si>
  <si>
    <t>水道事業会計</t>
  </si>
  <si>
    <t>病院事業会計</t>
  </si>
  <si>
    <t>一般会計</t>
  </si>
  <si>
    <t>介護保険事業特別会計</t>
  </si>
  <si>
    <t>国民健康保険特別会計</t>
  </si>
  <si>
    <t>▲ 0.31</t>
  </si>
  <si>
    <t>介護老人保健施設事業会計</t>
  </si>
  <si>
    <t>下水道事業会計</t>
  </si>
  <si>
    <t>後期高齢者医療事業特別会計</t>
  </si>
  <si>
    <t>その他会計（赤字）</t>
  </si>
  <si>
    <t>その他会計（黒字）</t>
  </si>
  <si>
    <t>滋賀県市町村職員退職手当組合</t>
    <rPh sb="0" eb="3">
      <t>シガケン</t>
    </rPh>
    <rPh sb="3" eb="6">
      <t>シチョウソン</t>
    </rPh>
    <rPh sb="6" eb="8">
      <t>ショクイン</t>
    </rPh>
    <rPh sb="8" eb="10">
      <t>タイショク</t>
    </rPh>
    <rPh sb="10" eb="12">
      <t>テアテ</t>
    </rPh>
    <rPh sb="12" eb="14">
      <t>クミアイ</t>
    </rPh>
    <phoneticPr fontId="12"/>
  </si>
  <si>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12"/>
  </si>
  <si>
    <t>滋賀県市町村職員研修センター</t>
    <rPh sb="0" eb="3">
      <t>シガケン</t>
    </rPh>
    <rPh sb="3" eb="6">
      <t>シチョウソン</t>
    </rPh>
    <rPh sb="6" eb="8">
      <t>ショクイン</t>
    </rPh>
    <rPh sb="8" eb="10">
      <t>ケンシュウ</t>
    </rPh>
    <phoneticPr fontId="12"/>
  </si>
  <si>
    <t>公共施設整備基金</t>
    <rPh sb="0" eb="2">
      <t>コウキョウ</t>
    </rPh>
    <rPh sb="2" eb="4">
      <t>シセツ</t>
    </rPh>
    <rPh sb="4" eb="6">
      <t>セイビ</t>
    </rPh>
    <rPh sb="6" eb="8">
      <t>キキン</t>
    </rPh>
    <phoneticPr fontId="3"/>
  </si>
  <si>
    <t>地域活性化基金</t>
    <rPh sb="0" eb="2">
      <t>チイキ</t>
    </rPh>
    <rPh sb="2" eb="5">
      <t>カッセイカ</t>
    </rPh>
    <rPh sb="5" eb="7">
      <t>キキン</t>
    </rPh>
    <phoneticPr fontId="3"/>
  </si>
  <si>
    <t>教育施設整備基金</t>
    <rPh sb="0" eb="2">
      <t>キョウイク</t>
    </rPh>
    <rPh sb="2" eb="4">
      <t>シセツ</t>
    </rPh>
    <rPh sb="4" eb="6">
      <t>セイビ</t>
    </rPh>
    <rPh sb="6" eb="8">
      <t>キキン</t>
    </rPh>
    <phoneticPr fontId="3"/>
  </si>
  <si>
    <t>水と緑のふるさとづくり基金</t>
    <rPh sb="0" eb="1">
      <t>ミズ</t>
    </rPh>
    <rPh sb="2" eb="3">
      <t>ミドリ</t>
    </rPh>
    <rPh sb="11" eb="13">
      <t>キキン</t>
    </rPh>
    <phoneticPr fontId="3"/>
  </si>
  <si>
    <t>指定管理施設管理基金</t>
    <rPh sb="0" eb="2">
      <t>シテイ</t>
    </rPh>
    <rPh sb="2" eb="4">
      <t>カンリ</t>
    </rPh>
    <rPh sb="4" eb="6">
      <t>シセツ</t>
    </rPh>
    <rPh sb="6" eb="8">
      <t>カンリ</t>
    </rPh>
    <rPh sb="8" eb="10">
      <t>キキン</t>
    </rPh>
    <phoneticPr fontId="3"/>
  </si>
  <si>
    <t>-</t>
    <phoneticPr fontId="3"/>
  </si>
  <si>
    <t>-</t>
    <phoneticPr fontId="3"/>
  </si>
  <si>
    <t>-</t>
    <phoneticPr fontId="3"/>
  </si>
  <si>
    <t>-</t>
    <phoneticPr fontId="3"/>
  </si>
  <si>
    <t>公益財団法人ひばり</t>
    <rPh sb="0" eb="2">
      <t>コウエキ</t>
    </rPh>
    <rPh sb="2" eb="4">
      <t>ザイダン</t>
    </rPh>
    <rPh sb="4" eb="6">
      <t>ホウジン</t>
    </rPh>
    <phoneticPr fontId="12"/>
  </si>
  <si>
    <t>一般財団法人高島まちおこし公社</t>
    <rPh sb="0" eb="2">
      <t>イッパン</t>
    </rPh>
    <rPh sb="2" eb="4">
      <t>ザイダン</t>
    </rPh>
    <rPh sb="4" eb="6">
      <t>ホウジン</t>
    </rPh>
    <rPh sb="6" eb="8">
      <t>タカシマ</t>
    </rPh>
    <rPh sb="13" eb="15">
      <t>コウシャ</t>
    </rPh>
    <phoneticPr fontId="12"/>
  </si>
  <si>
    <t>公益社団法人びわ湖高島観光協会</t>
    <rPh sb="0" eb="2">
      <t>コウエキ</t>
    </rPh>
    <rPh sb="2" eb="4">
      <t>シャダン</t>
    </rPh>
    <rPh sb="4" eb="6">
      <t>ホウジン</t>
    </rPh>
    <rPh sb="8" eb="9">
      <t>コ</t>
    </rPh>
    <rPh sb="9" eb="11">
      <t>タカシマ</t>
    </rPh>
    <rPh sb="11" eb="13">
      <t>カンコウ</t>
    </rPh>
    <rPh sb="13" eb="15">
      <t>キョウカイ</t>
    </rPh>
    <phoneticPr fontId="12"/>
  </si>
  <si>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</si>
  <si>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</si>
  <si>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</si>
  <si>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</si>
  <si>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</si>
  <si>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</si>
  <si>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</si>
  <si>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</si>
  <si>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</si>
  <si>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</si>
  <si>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</si>
  <si>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</si>
  <si>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</si>
  <si>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</si>
  <si>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滋賀県市町村交通災害共済組合</t>
    <rPh sb="0" eb="3">
      <t>シガケン</t>
    </rPh>
    <rPh sb="3" eb="6">
      <t>シチョウソン</t>
    </rPh>
    <rPh sb="6" eb="8">
      <t>コウツウ</t>
    </rPh>
    <rPh sb="8" eb="10">
      <t>サイガイ</t>
    </rPh>
    <rPh sb="10" eb="12">
      <t>キョウサイ</t>
    </rPh>
    <rPh sb="12" eb="14">
      <t>クミアイ</t>
    </rPh>
    <phoneticPr fontId="1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</si>
  <si>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1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</si>
  <si>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</si>
  <si>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</si>
  <si>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</si>
  <si>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</si>
  <si>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将来負担比率は年々減少しているものの有形固定資産減価償却率は年々増加している。
　類似団体内平均値と比べると将来負担比率、有形固定資産減価償却率ともに大きく乖離しており、行財政改革による歳出削減の取組みや市債の発行抑制、公共施設整備基金等への積立等に努める必要がある。</t>
    <rPh sb="1" eb="3">
      <t>ショウライ</t>
    </rPh>
    <rPh sb="3" eb="5">
      <t>フタン</t>
    </rPh>
    <rPh sb="5" eb="7">
      <t>ヒリツ</t>
    </rPh>
    <rPh sb="8" eb="10">
      <t>ネンネン</t>
    </rPh>
    <rPh sb="10" eb="12">
      <t>ゲンショウ</t>
    </rPh>
    <rPh sb="19" eb="25">
      <t>ユウケイコテイシサン</t>
    </rPh>
    <rPh sb="25" eb="29">
      <t>ゲンカショウキャク</t>
    </rPh>
    <rPh sb="29" eb="30">
      <t>リツ</t>
    </rPh>
    <rPh sb="31" eb="33">
      <t>ネンネン</t>
    </rPh>
    <rPh sb="33" eb="35">
      <t>ゾウカ</t>
    </rPh>
    <rPh sb="42" eb="44">
      <t>ルイジ</t>
    </rPh>
    <rPh sb="44" eb="46">
      <t>ダンタイ</t>
    </rPh>
    <rPh sb="46" eb="47">
      <t>ナイ</t>
    </rPh>
    <rPh sb="47" eb="50">
      <t>ヘイキンチ</t>
    </rPh>
    <rPh sb="51" eb="52">
      <t>クラ</t>
    </rPh>
    <rPh sb="55" eb="61">
      <t>ショウライフタンヒリツ</t>
    </rPh>
    <rPh sb="62" eb="66">
      <t>ユウケイコテイ</t>
    </rPh>
    <rPh sb="66" eb="72">
      <t>シサンゲンカショウキャク</t>
    </rPh>
    <rPh sb="72" eb="73">
      <t>リツ</t>
    </rPh>
    <rPh sb="76" eb="77">
      <t>オオ</t>
    </rPh>
    <rPh sb="79" eb="81">
      <t>カイリ</t>
    </rPh>
    <rPh sb="86" eb="89">
      <t>ギョウザイセイ</t>
    </rPh>
    <rPh sb="89" eb="91">
      <t>カイカク</t>
    </rPh>
    <rPh sb="94" eb="96">
      <t>サイシュツ</t>
    </rPh>
    <rPh sb="96" eb="98">
      <t>サクゲン</t>
    </rPh>
    <rPh sb="99" eb="101">
      <t>トリクミ</t>
    </rPh>
    <rPh sb="103" eb="105">
      <t>シサイ</t>
    </rPh>
    <rPh sb="106" eb="108">
      <t>ハッコウ</t>
    </rPh>
    <rPh sb="108" eb="110">
      <t>ヨクセイ</t>
    </rPh>
    <rPh sb="111" eb="113">
      <t>コウキョウ</t>
    </rPh>
    <rPh sb="113" eb="115">
      <t>シセツ</t>
    </rPh>
    <rPh sb="115" eb="117">
      <t>セイビ</t>
    </rPh>
    <rPh sb="117" eb="119">
      <t>キキン</t>
    </rPh>
    <rPh sb="119" eb="120">
      <t>トウ</t>
    </rPh>
    <rPh sb="122" eb="124">
      <t>ツミタテ</t>
    </rPh>
    <rPh sb="124" eb="125">
      <t>トウ</t>
    </rPh>
    <rPh sb="126" eb="127">
      <t>ツト</t>
    </rPh>
    <rPh sb="129" eb="131">
      <t>ヒツヨウ</t>
    </rPh>
    <phoneticPr fontId="6"/>
  </si>
  <si>
    <t>(　参考　）</t>
    <rPh sb="2" eb="4">
      <t>サンコウ</t>
    </rPh>
    <phoneticPr fontId="6"/>
  </si>
  <si>
    <t>当該団体値</t>
    <rPh sb="0" eb="2">
      <t>トウガイ</t>
    </rPh>
    <rPh sb="2" eb="4">
      <t>ダンタイ</t>
    </rPh>
    <rPh sb="4" eb="5">
      <t>アタイ</t>
    </rPh>
    <phoneticPr fontId="6"/>
  </si>
  <si>
    <t>将来負担比率</t>
    <phoneticPr fontId="6"/>
  </si>
  <si>
    <t>有形固定資産減価償却率</t>
    <phoneticPr fontId="6"/>
  </si>
  <si>
    <t>類似団体内平均値</t>
    <phoneticPr fontId="6"/>
  </si>
  <si>
    <t>将来負担比率</t>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</si>
  <si>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</si>
  <si>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将来負担比率、実質公債費比率ともに年々減少しており、改善している。
　しかし、類似団体内平均値と比べると傾向は同様であるものの将来負担比率、実質公債費比率ともに大きく乖離しており、行財政改革による歳出削減の取組みや市債の発行抑制などに努める必要がある。</t>
    <rPh sb="1" eb="3">
      <t>ショウライ</t>
    </rPh>
    <rPh sb="3" eb="5">
      <t>フタン</t>
    </rPh>
    <rPh sb="5" eb="7">
      <t>ヒリツ</t>
    </rPh>
    <rPh sb="8" eb="10">
      <t>ジッシツ</t>
    </rPh>
    <rPh sb="10" eb="13">
      <t>コウサイヒ</t>
    </rPh>
    <rPh sb="13" eb="15">
      <t>ヒリツ</t>
    </rPh>
    <rPh sb="18" eb="20">
      <t>ネンネン</t>
    </rPh>
    <rPh sb="20" eb="22">
      <t>ゲンショウ</t>
    </rPh>
    <rPh sb="27" eb="29">
      <t>カイゼン</t>
    </rPh>
    <rPh sb="40" eb="42">
      <t>ルイジ</t>
    </rPh>
    <rPh sb="42" eb="44">
      <t>ダンタイ</t>
    </rPh>
    <rPh sb="44" eb="45">
      <t>ナイ</t>
    </rPh>
    <rPh sb="45" eb="48">
      <t>ヘイキンチ</t>
    </rPh>
    <rPh sb="49" eb="50">
      <t>クラ</t>
    </rPh>
    <rPh sb="53" eb="55">
      <t>ケイコウ</t>
    </rPh>
    <rPh sb="56" eb="58">
      <t>ドウヨウ</t>
    </rPh>
    <rPh sb="64" eb="70">
      <t>ショウライフタンヒリツ</t>
    </rPh>
    <rPh sb="71" eb="78">
      <t>ジッシツコウサイヒヒリツ</t>
    </rPh>
    <rPh sb="81" eb="82">
      <t>オオ</t>
    </rPh>
    <rPh sb="84" eb="86">
      <t>カイリ</t>
    </rPh>
    <rPh sb="91" eb="96">
      <t>ギョウザイセイカイカク</t>
    </rPh>
    <rPh sb="99" eb="101">
      <t>サイシュツ</t>
    </rPh>
    <rPh sb="101" eb="103">
      <t>サクゲン</t>
    </rPh>
    <rPh sb="104" eb="106">
      <t>トリクミ</t>
    </rPh>
    <rPh sb="108" eb="110">
      <t>シサイ</t>
    </rPh>
    <rPh sb="111" eb="113">
      <t>ハッコウ</t>
    </rPh>
    <rPh sb="113" eb="115">
      <t>ヨクセイ</t>
    </rPh>
    <rPh sb="118" eb="119">
      <t>ツト</t>
    </rPh>
    <rPh sb="121" eb="123">
      <t>ヒツヨウ</t>
    </rPh>
    <phoneticPr fontId="6"/>
  </si>
  <si>
    <t>実質公債費比率</t>
    <phoneticPr fontId="6"/>
  </si>
  <si>
    <t xml:space="preserve"> </t>
    <phoneticPr fontId="6"/>
  </si>
  <si>
    <t xml:space="preserve"> </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</si>
</sst>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font>
      <sz val="11"/>
      <color theme="1"/>
      <name val="ＭＳ Ｐゴシック"/>
      <family val="2"/>
      <charset val="128"/>
    </font>
    <font>
      <sz val="11"/>
      <color theme="1"/>
      <name val="游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4">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0" fillId="0" borderId="0">
      <alignment vertical="center"/>
    </xf>
    <xf numFmtId="0" fontId="13" fillId="0" borderId="0"/>
    <xf numFmtId="0" fontId="13" fillId="0" borderId="0">
      <alignment vertical="center"/>
    </xf>
    <xf numFmtId="0" fontId="10" fillId="0" borderId="0">
      <alignment vertical="center"/>
    </xf>
    <xf numFmtId="0" fontId="2" fillId="0" borderId="0">
      <alignment vertical="center"/>
    </xf>
    <xf numFmtId="0" fontId="1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alignment vertical="center"/>
    </xf>
    <xf numFmtId="0" fontId="13" fillId="0" borderId="0">
      <alignment vertical="center"/>
    </xf>
    <xf numFmtId="0" fontId="13" fillId="0" borderId="0"/>
    <xf numFmtId="0" fontId="13" fillId="0" borderId="0"/>
    <xf numFmtId="0" fontId="1" fillId="0" borderId="0">
      <alignment vertical="center"/>
    </xf>
    <xf numFmtId="0" fontId="1" fillId="0" borderId="0">
      <alignment vertical="center"/>
    </xf>
    <xf numFmtId="9" fontId="2" fillId="0" borderId="0" applyFont="0" applyFill="0" applyBorder="0" applyAlignment="0" applyProtection="0">
      <alignment vertical="center"/>
    </xf>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2" fillId="0" borderId="0" applyFont="0" applyFill="0" applyBorder="0" applyAlignment="0" applyProtection="0">
      <alignment vertical="center"/>
    </xf>
    <xf numFmtId="38" fontId="13" fillId="0" borderId="0" applyFont="0" applyFill="0" applyBorder="0" applyAlignment="0" applyProtection="0">
      <alignment vertical="center"/>
    </xf>
    <xf numFmtId="6" fontId="13" fillId="0" borderId="0" applyFont="0" applyFill="0" applyBorder="0" applyAlignment="0" applyProtection="0">
      <alignment vertical="center"/>
    </xf>
    <xf numFmtId="6" fontId="13" fillId="0" borderId="0" applyFont="0" applyFill="0" applyBorder="0" applyAlignment="0" applyProtection="0"/>
    <xf numFmtId="0" fontId="2" fillId="0" borderId="0">
      <alignment vertical="center"/>
    </xf>
    <xf numFmtId="0" fontId="2" fillId="0" borderId="0">
      <alignment vertical="center"/>
    </xf>
    <xf numFmtId="0" fontId="34" fillId="0" borderId="0">
      <alignment vertical="center"/>
    </xf>
    <xf numFmtId="0" fontId="13" fillId="0" borderId="0"/>
    <xf numFmtId="0" fontId="2" fillId="0" borderId="0">
      <alignment vertical="center"/>
    </xf>
    <xf numFmtId="0" fontId="13" fillId="0" borderId="0">
      <alignment vertical="center"/>
    </xf>
    <xf numFmtId="0" fontId="20" fillId="0" borderId="0"/>
    <xf numFmtId="0" fontId="13" fillId="0" borderId="0"/>
    <xf numFmtId="0" fontId="2" fillId="0" borderId="0">
      <alignment vertical="center"/>
    </xf>
    <xf numFmtId="0" fontId="10" fillId="0" borderId="0">
      <alignment vertical="center"/>
    </xf>
    <xf numFmtId="0" fontId="16" fillId="0" borderId="0">
      <alignment vertical="center"/>
    </xf>
    <xf numFmtId="0" fontId="2" fillId="0" borderId="0">
      <alignment vertical="center"/>
    </xf>
    <xf numFmtId="0" fontId="35" fillId="0" borderId="0">
      <alignment vertical="center"/>
    </xf>
  </cellStyleXfs>
  <cellXfs count="1298">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shrinkToFit="1"/>
    </xf>
    <xf numFmtId="176" fontId="7" fillId="0" borderId="5" xfId="1" applyNumberFormat="1" applyFont="1" applyFill="1" applyBorder="1" applyAlignment="1" applyProtection="1">
      <alignment horizontal="right" vertical="center" shrinkToFit="1"/>
    </xf>
    <xf numFmtId="176" fontId="7" fillId="0" borderId="10" xfId="1" applyNumberFormat="1" applyFont="1" applyFill="1" applyBorder="1" applyAlignment="1" applyProtection="1">
      <alignment horizontal="right" vertical="center" shrinkToFi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shrinkToFit="1"/>
    </xf>
    <xf numFmtId="176" fontId="7" fillId="0" borderId="15" xfId="1" applyNumberFormat="1" applyFont="1" applyFill="1" applyBorder="1" applyAlignment="1" applyProtection="1">
      <alignment horizontal="right" vertical="center" shrinkToFit="1"/>
    </xf>
    <xf numFmtId="176" fontId="7" fillId="0" borderId="16" xfId="1" applyNumberFormat="1" applyFont="1" applyFill="1" applyBorder="1" applyAlignment="1" applyProtection="1">
      <alignment horizontal="right" vertical="center" shrinkToFi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shrinkToFit="1"/>
    </xf>
    <xf numFmtId="176" fontId="7" fillId="0" borderId="21" xfId="1" applyNumberFormat="1" applyFont="1" applyFill="1" applyBorder="1" applyAlignment="1" applyProtection="1">
      <alignment horizontal="right" vertical="center" shrinkToFit="1"/>
    </xf>
    <xf numFmtId="176" fontId="7" fillId="0" borderId="22" xfId="1" applyNumberFormat="1" applyFont="1" applyFill="1" applyBorder="1" applyAlignment="1" applyProtection="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shrinkToFit="1"/>
    </xf>
    <xf numFmtId="176" fontId="7" fillId="0" borderId="28" xfId="2" applyNumberFormat="1" applyFont="1" applyFill="1" applyBorder="1" applyAlignment="1">
      <alignment horizontal="right" vertical="center" shrinkToFit="1"/>
    </xf>
    <xf numFmtId="176" fontId="7" fillId="0" borderId="29" xfId="2" applyNumberFormat="1" applyFont="1" applyFill="1" applyBorder="1" applyAlignment="1">
      <alignment horizontal="right" vertical="center" shrinkToFit="1"/>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shrinkToFit="1"/>
    </xf>
    <xf numFmtId="176" fontId="7" fillId="0" borderId="34" xfId="2" applyNumberFormat="1" applyFont="1" applyFill="1" applyBorder="1" applyAlignment="1">
      <alignment horizontal="right" vertical="center" shrinkToFit="1"/>
    </xf>
    <xf numFmtId="176" fontId="7" fillId="0" borderId="35" xfId="2" applyNumberFormat="1" applyFont="1" applyFill="1" applyBorder="1" applyAlignment="1">
      <alignment horizontal="right" vertical="center" shrinkToFit="1"/>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shrinkToFit="1"/>
    </xf>
    <xf numFmtId="176" fontId="7" fillId="0" borderId="21"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0" fontId="8" fillId="0" borderId="0" xfId="2" applyFont="1" applyFill="1" applyBorder="1" applyAlignment="1"/>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shrinkToFit="1"/>
    </xf>
    <xf numFmtId="177" fontId="8" fillId="0" borderId="28" xfId="3" applyNumberFormat="1" applyFont="1" applyFill="1" applyBorder="1" applyAlignment="1" applyProtection="1">
      <alignment horizontal="right" vertical="center" shrinkToFit="1"/>
    </xf>
    <xf numFmtId="177" fontId="8" fillId="0" borderId="29" xfId="3" applyNumberFormat="1" applyFont="1" applyFill="1" applyBorder="1" applyAlignment="1" applyProtection="1">
      <alignment horizontal="right" vertical="center" shrinkToFit="1"/>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shrinkToFit="1"/>
    </xf>
    <xf numFmtId="177" fontId="8" fillId="0" borderId="34" xfId="3" applyNumberFormat="1" applyFont="1" applyFill="1" applyBorder="1" applyAlignment="1" applyProtection="1">
      <alignment horizontal="right" vertical="center" shrinkToFit="1"/>
    </xf>
    <xf numFmtId="177" fontId="8" fillId="0" borderId="35" xfId="3" applyNumberFormat="1" applyFont="1" applyFill="1" applyBorder="1" applyAlignment="1" applyProtection="1">
      <alignment horizontal="right" vertical="center" shrinkToFit="1"/>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shrinkToFit="1"/>
    </xf>
    <xf numFmtId="177" fontId="8" fillId="0" borderId="21" xfId="3" applyNumberFormat="1" applyFont="1" applyFill="1" applyBorder="1" applyAlignment="1" applyProtection="1">
      <alignment horizontal="right" vertical="center" shrinkToFit="1"/>
    </xf>
    <xf numFmtId="177" fontId="8" fillId="0" borderId="22" xfId="3" applyNumberFormat="1" applyFont="1" applyFill="1" applyBorder="1" applyAlignment="1" applyProtection="1">
      <alignment horizontal="right" vertical="center" shrinkToFit="1"/>
    </xf>
    <xf numFmtId="0" fontId="8" fillId="0" borderId="0" xfId="3" applyFont="1" applyAlignment="1"/>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shrinkToFit="1"/>
    </xf>
    <xf numFmtId="177" fontId="8" fillId="0" borderId="28" xfId="4" applyNumberFormat="1" applyFont="1" applyFill="1" applyBorder="1" applyAlignment="1" applyProtection="1">
      <alignment horizontal="right" vertical="center" shrinkToFit="1"/>
    </xf>
    <xf numFmtId="177" fontId="8" fillId="0" borderId="29" xfId="4" applyNumberFormat="1" applyFont="1" applyFill="1" applyBorder="1" applyAlignment="1" applyProtection="1">
      <alignment horizontal="right" vertical="center" shrinkToFit="1"/>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shrinkToFit="1"/>
    </xf>
    <xf numFmtId="177" fontId="8" fillId="0" borderId="34" xfId="4" applyNumberFormat="1" applyFont="1" applyFill="1" applyBorder="1" applyAlignment="1" applyProtection="1">
      <alignment horizontal="right" vertical="center" shrinkToFit="1"/>
    </xf>
    <xf numFmtId="177" fontId="8" fillId="0" borderId="35" xfId="4" applyNumberFormat="1" applyFont="1" applyFill="1" applyBorder="1" applyAlignment="1" applyProtection="1">
      <alignment horizontal="right" vertical="center" shrinkToFit="1"/>
    </xf>
    <xf numFmtId="0" fontId="8" fillId="0" borderId="41" xfId="4" applyFont="1" applyFill="1" applyBorder="1" applyAlignment="1">
      <alignment vertical="center"/>
    </xf>
    <xf numFmtId="0" fontId="8" fillId="0" borderId="45"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shrinkToFit="1"/>
    </xf>
    <xf numFmtId="177" fontId="8" fillId="0" borderId="21" xfId="4" applyNumberFormat="1" applyFont="1" applyFill="1" applyBorder="1" applyAlignment="1" applyProtection="1">
      <alignment horizontal="right" vertical="center" shrinkToFit="1"/>
    </xf>
    <xf numFmtId="177" fontId="8" fillId="0" borderId="22" xfId="4" applyNumberFormat="1" applyFont="1" applyFill="1" applyBorder="1" applyAlignment="1" applyProtection="1">
      <alignment horizontal="right" vertical="center" shrinkToFit="1"/>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0" fontId="5"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1" fillId="4" borderId="5" xfId="5" applyFont="1" applyFill="1" applyBorder="1" applyAlignment="1">
      <alignment horizontal="center" vertical="center"/>
    </xf>
    <xf numFmtId="0" fontId="11"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6"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3"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3" fillId="0" borderId="45" xfId="6" applyFont="1" applyBorder="1" applyAlignment="1">
      <alignment vertical="center"/>
    </xf>
    <xf numFmtId="178" fontId="14" fillId="0" borderId="41" xfId="6" applyNumberFormat="1" applyFont="1" applyBorder="1" applyAlignment="1">
      <alignment horizontal="center" vertical="center"/>
    </xf>
    <xf numFmtId="178" fontId="14" fillId="0" borderId="50" xfId="6" applyNumberFormat="1" applyFont="1" applyBorder="1" applyAlignment="1">
      <alignment horizontal="center" vertical="center" wrapText="1"/>
    </xf>
    <xf numFmtId="178" fontId="14" fillId="0" borderId="5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6"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3" xfId="6" applyNumberFormat="1" applyFont="1" applyFill="1" applyBorder="1" applyAlignment="1">
      <alignment vertical="center"/>
    </xf>
    <xf numFmtId="179" fontId="14" fillId="0" borderId="51" xfId="6" applyNumberFormat="1" applyFont="1" applyFill="1" applyBorder="1" applyAlignment="1">
      <alignment vertical="center"/>
    </xf>
    <xf numFmtId="180" fontId="14" fillId="0" borderId="54"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5" xfId="6" applyNumberFormat="1" applyFont="1" applyBorder="1" applyAlignment="1">
      <alignment horizontal="center" vertical="center"/>
    </xf>
    <xf numFmtId="179" fontId="14" fillId="0" borderId="56" xfId="6" applyNumberFormat="1" applyFont="1" applyFill="1" applyBorder="1" applyAlignment="1">
      <alignment vertical="center"/>
    </xf>
    <xf numFmtId="179" fontId="14" fillId="0" borderId="57"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8" xfId="6" applyNumberFormat="1" applyFont="1" applyFill="1" applyBorder="1" applyAlignment="1">
      <alignment vertical="center"/>
    </xf>
    <xf numFmtId="180" fontId="14" fillId="0" borderId="59" xfId="6" applyNumberFormat="1" applyFont="1" applyFill="1" applyBorder="1" applyAlignment="1">
      <alignment vertical="center"/>
    </xf>
    <xf numFmtId="180" fontId="14" fillId="0" borderId="56" xfId="6" applyNumberFormat="1" applyFont="1" applyBorder="1" applyAlignment="1">
      <alignment vertical="center"/>
    </xf>
    <xf numFmtId="179" fontId="14" fillId="0" borderId="56"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3" xfId="6" applyNumberFormat="1" applyFont="1" applyBorder="1" applyAlignment="1">
      <alignment vertical="center"/>
    </xf>
    <xf numFmtId="179" fontId="14" fillId="0" borderId="51" xfId="6" applyNumberFormat="1" applyFont="1" applyBorder="1" applyAlignment="1">
      <alignment vertical="center"/>
    </xf>
    <xf numFmtId="180" fontId="14" fillId="0" borderId="12" xfId="6" applyNumberFormat="1" applyFont="1" applyBorder="1" applyAlignment="1">
      <alignment vertical="center"/>
    </xf>
    <xf numFmtId="0" fontId="13" fillId="0" borderId="34" xfId="6" applyBorder="1"/>
    <xf numFmtId="0" fontId="13" fillId="0" borderId="34" xfId="6" applyBorder="1" applyAlignment="1">
      <alignment vertical="center"/>
    </xf>
    <xf numFmtId="0" fontId="15" fillId="0" borderId="34" xfId="6" applyFont="1" applyBorder="1"/>
    <xf numFmtId="0" fontId="13" fillId="0" borderId="0" xfId="7" applyAlignment="1"/>
    <xf numFmtId="0" fontId="13" fillId="0" borderId="34" xfId="7" applyBorder="1" applyAlignment="1"/>
    <xf numFmtId="177" fontId="13" fillId="0" borderId="34" xfId="7" applyNumberFormat="1" applyBorder="1" applyAlignment="1"/>
    <xf numFmtId="0" fontId="16" fillId="0" borderId="0" xfId="8" applyFont="1" applyFill="1">
      <alignment vertical="center"/>
    </xf>
    <xf numFmtId="49" fontId="16" fillId="0" borderId="0" xfId="8" applyNumberFormat="1" applyFont="1" applyFill="1">
      <alignment vertical="center"/>
    </xf>
    <xf numFmtId="0" fontId="16" fillId="0" borderId="0" xfId="8" applyFont="1">
      <alignment vertical="center"/>
    </xf>
    <xf numFmtId="0" fontId="18" fillId="0" borderId="0" xfId="8" applyFont="1" applyFill="1">
      <alignment vertical="center"/>
    </xf>
    <xf numFmtId="0" fontId="19" fillId="0" borderId="0" xfId="8" applyFont="1" applyFill="1">
      <alignment vertical="center"/>
    </xf>
    <xf numFmtId="0" fontId="16" fillId="0" borderId="36" xfId="8" applyFont="1" applyFill="1" applyBorder="1" applyAlignment="1">
      <alignment horizontal="left" vertical="center"/>
    </xf>
    <xf numFmtId="0" fontId="16" fillId="0" borderId="8" xfId="8" applyFont="1" applyFill="1" applyBorder="1" applyAlignment="1">
      <alignment horizontal="left" vertical="center"/>
    </xf>
    <xf numFmtId="0" fontId="16" fillId="0" borderId="9" xfId="8" applyFont="1" applyFill="1" applyBorder="1" applyAlignment="1">
      <alignment horizontal="left" vertical="center"/>
    </xf>
    <xf numFmtId="184" fontId="16" fillId="0" borderId="36" xfId="8" applyNumberFormat="1" applyFont="1" applyFill="1" applyBorder="1" applyAlignment="1">
      <alignment horizontal="right" vertical="center" shrinkToFit="1"/>
    </xf>
    <xf numFmtId="184" fontId="16" fillId="0" borderId="8" xfId="8" applyNumberFormat="1" applyFont="1" applyFill="1" applyBorder="1" applyAlignment="1">
      <alignment horizontal="right" vertical="center" shrinkToFit="1"/>
    </xf>
    <xf numFmtId="184" fontId="16" fillId="0" borderId="9" xfId="8" applyNumberFormat="1" applyFont="1" applyFill="1" applyBorder="1" applyAlignment="1">
      <alignment horizontal="right" vertical="center" shrinkToFit="1"/>
    </xf>
    <xf numFmtId="0" fontId="20" fillId="0" borderId="45" xfId="9" applyFont="1" applyFill="1" applyBorder="1" applyAlignment="1">
      <alignment vertical="center"/>
    </xf>
    <xf numFmtId="184" fontId="16" fillId="0" borderId="36" xfId="8" applyNumberFormat="1" applyFont="1" applyFill="1" applyBorder="1" applyAlignment="1">
      <alignment vertical="center" shrinkToFit="1"/>
    </xf>
    <xf numFmtId="184" fontId="16" fillId="0" borderId="8" xfId="8" applyNumberFormat="1" applyFont="1" applyFill="1" applyBorder="1" applyAlignment="1">
      <alignment vertical="center" shrinkToFit="1"/>
    </xf>
    <xf numFmtId="184" fontId="16" fillId="0" borderId="9" xfId="8" applyNumberFormat="1" applyFont="1" applyFill="1" applyBorder="1" applyAlignment="1">
      <alignment vertical="center" shrinkToFit="1"/>
    </xf>
    <xf numFmtId="0" fontId="16" fillId="0" borderId="7" xfId="8" applyFont="1" applyFill="1" applyBorder="1" applyAlignment="1">
      <alignment horizontal="left" vertical="center"/>
    </xf>
    <xf numFmtId="0" fontId="20" fillId="0" borderId="69" xfId="9" applyFont="1" applyFill="1" applyBorder="1" applyAlignment="1">
      <alignment horizontal="center" vertical="center"/>
    </xf>
    <xf numFmtId="0" fontId="16" fillId="0" borderId="7" xfId="8" applyFont="1" applyFill="1" applyBorder="1" applyAlignment="1">
      <alignment horizontal="center" vertical="center"/>
    </xf>
    <xf numFmtId="0" fontId="16" fillId="0" borderId="72" xfId="8" applyFont="1" applyFill="1" applyBorder="1" applyAlignment="1">
      <alignment horizontal="center" vertical="center"/>
    </xf>
    <xf numFmtId="0" fontId="22" fillId="0" borderId="73" xfId="8" applyFont="1" applyFill="1" applyBorder="1" applyAlignment="1">
      <alignment vertical="center" wrapText="1"/>
    </xf>
    <xf numFmtId="0" fontId="22" fillId="0" borderId="74" xfId="8" applyFont="1" applyFill="1" applyBorder="1" applyAlignment="1">
      <alignment vertical="center" wrapText="1"/>
    </xf>
    <xf numFmtId="181" fontId="16" fillId="0" borderId="72" xfId="8" applyNumberFormat="1" applyFont="1" applyFill="1" applyBorder="1" applyAlignment="1">
      <alignment vertical="center"/>
    </xf>
    <xf numFmtId="181" fontId="16" fillId="0" borderId="73" xfId="8" applyNumberFormat="1" applyFont="1" applyFill="1" applyBorder="1" applyAlignment="1">
      <alignment vertical="center"/>
    </xf>
    <xf numFmtId="181" fontId="16" fillId="0" borderId="74" xfId="8" applyNumberFormat="1" applyFont="1" applyFill="1" applyBorder="1" applyAlignment="1">
      <alignment vertical="center"/>
    </xf>
    <xf numFmtId="0" fontId="16" fillId="0" borderId="7" xfId="8" applyFont="1" applyFill="1" applyBorder="1">
      <alignment vertical="center"/>
    </xf>
    <xf numFmtId="0" fontId="16" fillId="0" borderId="0" xfId="8" applyFont="1" applyFill="1" applyBorder="1">
      <alignment vertical="center"/>
    </xf>
    <xf numFmtId="0" fontId="16" fillId="0" borderId="64" xfId="8" applyFont="1" applyFill="1" applyBorder="1">
      <alignment vertical="center"/>
    </xf>
    <xf numFmtId="49" fontId="16" fillId="0" borderId="7" xfId="8" applyNumberFormat="1" applyFont="1" applyFill="1" applyBorder="1">
      <alignment vertical="center"/>
    </xf>
    <xf numFmtId="49" fontId="16" fillId="0" borderId="0" xfId="8" applyNumberFormat="1" applyFont="1" applyFill="1" applyBorder="1">
      <alignment vertical="center"/>
    </xf>
    <xf numFmtId="0" fontId="16" fillId="0" borderId="0" xfId="8" applyFont="1" applyFill="1" applyBorder="1" applyAlignment="1">
      <alignment vertical="center"/>
    </xf>
    <xf numFmtId="0" fontId="16" fillId="0" borderId="0" xfId="8" applyFont="1" applyFill="1" applyBorder="1" applyAlignment="1">
      <alignment horizontal="center" vertical="center"/>
    </xf>
    <xf numFmtId="49" fontId="16" fillId="0" borderId="0" xfId="8" applyNumberFormat="1" applyFont="1" applyFill="1" applyBorder="1" applyAlignment="1">
      <alignment horizontal="center" vertical="center"/>
    </xf>
    <xf numFmtId="0" fontId="16" fillId="0" borderId="64" xfId="8" applyFont="1" applyFill="1" applyBorder="1" applyAlignment="1">
      <alignment horizontal="center" vertical="center"/>
    </xf>
    <xf numFmtId="0" fontId="16" fillId="0" borderId="72" xfId="8" applyFont="1" applyFill="1" applyBorder="1">
      <alignment vertical="center"/>
    </xf>
    <xf numFmtId="0" fontId="16" fillId="0" borderId="73" xfId="8" applyFont="1" applyFill="1" applyBorder="1">
      <alignment vertical="center"/>
    </xf>
    <xf numFmtId="0" fontId="16" fillId="0" borderId="74" xfId="8" applyFont="1" applyFill="1" applyBorder="1">
      <alignment vertical="center"/>
    </xf>
    <xf numFmtId="0" fontId="16" fillId="0" borderId="0" xfId="10" applyFont="1" applyFill="1">
      <alignment vertical="center"/>
    </xf>
    <xf numFmtId="49" fontId="26" fillId="0" borderId="0" xfId="11" applyNumberFormat="1" applyFont="1">
      <alignment vertical="center"/>
    </xf>
    <xf numFmtId="49" fontId="16" fillId="0" borderId="0" xfId="11" applyNumberFormat="1" applyFont="1">
      <alignment vertical="center"/>
    </xf>
    <xf numFmtId="49" fontId="16" fillId="0" borderId="0" xfId="11" applyNumberFormat="1" applyFont="1" applyFill="1">
      <alignment vertical="center"/>
    </xf>
    <xf numFmtId="0" fontId="16" fillId="0" borderId="0" xfId="11" applyFont="1">
      <alignment vertical="center"/>
    </xf>
    <xf numFmtId="0" fontId="27" fillId="0" borderId="0" xfId="11" applyFont="1">
      <alignment vertical="center"/>
    </xf>
    <xf numFmtId="0" fontId="4" fillId="0" borderId="52" xfId="11" applyFont="1" applyBorder="1" applyAlignment="1">
      <alignment horizontal="center" vertical="center"/>
    </xf>
    <xf numFmtId="0" fontId="4" fillId="0" borderId="52" xfId="11" applyFont="1" applyBorder="1" applyAlignment="1">
      <alignment vertical="center"/>
    </xf>
    <xf numFmtId="0" fontId="16" fillId="0" borderId="0" xfId="11" applyFont="1" applyBorder="1">
      <alignment vertical="center"/>
    </xf>
    <xf numFmtId="0" fontId="16" fillId="0" borderId="12" xfId="11" applyFont="1" applyBorder="1">
      <alignment vertical="center"/>
    </xf>
    <xf numFmtId="0" fontId="16" fillId="0" borderId="52" xfId="11" applyFont="1" applyBorder="1">
      <alignment vertical="center"/>
    </xf>
    <xf numFmtId="0" fontId="16" fillId="0" borderId="41" xfId="11" applyFont="1" applyBorder="1" applyAlignment="1">
      <alignment horizontal="center" vertical="center"/>
    </xf>
    <xf numFmtId="0" fontId="16" fillId="0" borderId="12" xfId="11" applyFont="1" applyBorder="1" applyAlignment="1">
      <alignment horizontal="center" vertical="center"/>
    </xf>
    <xf numFmtId="0" fontId="16" fillId="0" borderId="62" xfId="11" applyFont="1" applyBorder="1" applyAlignment="1">
      <alignment horizontal="center" vertical="center"/>
    </xf>
    <xf numFmtId="0" fontId="16" fillId="0" borderId="0" xfId="11" applyFont="1" applyFill="1" applyBorder="1" applyAlignment="1">
      <alignment horizontal="center" vertical="center" wrapText="1"/>
    </xf>
    <xf numFmtId="0" fontId="16" fillId="0" borderId="52" xfId="11" applyFont="1" applyFill="1" applyBorder="1" applyAlignment="1">
      <alignment horizontal="center" vertical="center" wrapText="1"/>
    </xf>
    <xf numFmtId="0" fontId="16" fillId="0" borderId="0" xfId="11" applyFont="1" applyBorder="1" applyAlignment="1">
      <alignment horizontal="center" vertical="center"/>
    </xf>
    <xf numFmtId="0" fontId="16" fillId="0" borderId="0" xfId="11" applyFont="1" applyFill="1">
      <alignment vertical="center"/>
    </xf>
    <xf numFmtId="0" fontId="20" fillId="0" borderId="0" xfId="11" applyFont="1" applyBorder="1">
      <alignment vertical="center"/>
    </xf>
    <xf numFmtId="0" fontId="20" fillId="0" borderId="0" xfId="11" applyFont="1">
      <alignment vertical="center"/>
    </xf>
    <xf numFmtId="0" fontId="16" fillId="0" borderId="0" xfId="11" applyFont="1" applyAlignment="1">
      <alignment vertical="center" shrinkToFit="1"/>
    </xf>
    <xf numFmtId="49" fontId="16" fillId="6" borderId="0" xfId="12" applyNumberFormat="1" applyFont="1" applyFill="1" applyProtection="1">
      <alignment vertical="center"/>
    </xf>
    <xf numFmtId="0" fontId="16" fillId="6" borderId="0" xfId="12" applyFont="1" applyFill="1" applyProtection="1">
      <alignment vertical="center"/>
    </xf>
    <xf numFmtId="0" fontId="16" fillId="6" borderId="0" xfId="12" applyFont="1" applyFill="1" applyBorder="1" applyAlignment="1" applyProtection="1">
      <alignment vertical="center"/>
    </xf>
    <xf numFmtId="0" fontId="16" fillId="6" borderId="73" xfId="12" applyFont="1" applyFill="1" applyBorder="1" applyProtection="1">
      <alignment vertical="center"/>
    </xf>
    <xf numFmtId="0" fontId="2" fillId="6" borderId="0" xfId="13" applyFill="1" applyProtection="1">
      <alignment vertical="center"/>
    </xf>
    <xf numFmtId="0" fontId="2" fillId="0" borderId="0" xfId="13" applyProtection="1">
      <alignment vertical="center"/>
    </xf>
    <xf numFmtId="0" fontId="28" fillId="6" borderId="0" xfId="12" applyFont="1" applyFill="1" applyAlignment="1" applyProtection="1">
      <alignment vertical="center"/>
    </xf>
    <xf numFmtId="0" fontId="16" fillId="6" borderId="0" xfId="12" applyFont="1" applyFill="1" applyAlignment="1" applyProtection="1">
      <alignment vertical="center"/>
    </xf>
    <xf numFmtId="0" fontId="2" fillId="6" borderId="0" xfId="13" applyFill="1" applyAlignment="1" applyProtection="1">
      <alignment vertical="center"/>
    </xf>
    <xf numFmtId="0" fontId="2"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7" xfId="12" applyFont="1" applyBorder="1" applyAlignment="1" applyProtection="1">
      <alignment horizontal="center" vertical="center" shrinkToFit="1"/>
      <protection locked="0"/>
    </xf>
    <xf numFmtId="0" fontId="30" fillId="0" borderId="97" xfId="12" applyFont="1" applyFill="1" applyBorder="1" applyAlignment="1" applyProtection="1">
      <alignment horizontal="center" vertical="center" shrinkToFit="1"/>
      <protection locked="0"/>
    </xf>
    <xf numFmtId="0" fontId="30" fillId="0" borderId="109" xfId="15" applyFont="1" applyBorder="1" applyAlignment="1" applyProtection="1">
      <alignment horizontal="center" vertical="center" shrinkToFit="1"/>
      <protection locked="0"/>
    </xf>
    <xf numFmtId="0" fontId="30" fillId="0" borderId="111" xfId="12" applyFont="1" applyBorder="1" applyAlignment="1" applyProtection="1">
      <alignment horizontal="center" vertical="center" shrinkToFit="1"/>
      <protection locked="0"/>
    </xf>
    <xf numFmtId="0" fontId="30" fillId="0" borderId="111" xfId="12" applyFont="1" applyFill="1" applyBorder="1" applyAlignment="1" applyProtection="1">
      <alignment horizontal="center" vertical="center" shrinkToFit="1"/>
      <protection locked="0"/>
    </xf>
    <xf numFmtId="0" fontId="30" fillId="0" borderId="122"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23"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22" xfId="12" applyFont="1" applyFill="1" applyBorder="1" applyAlignment="1" applyProtection="1">
      <alignment horizontal="center" vertical="center" shrinkToFit="1"/>
      <protection locked="0"/>
    </xf>
    <xf numFmtId="0" fontId="2" fillId="6" borderId="0" xfId="13" applyFont="1" applyFill="1" applyProtection="1">
      <alignment vertical="center"/>
    </xf>
    <xf numFmtId="0" fontId="30" fillId="0" borderId="144"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23" fillId="6" borderId="0" xfId="12" applyFont="1" applyFill="1" applyBorder="1" applyProtection="1">
      <alignment vertical="center"/>
    </xf>
    <xf numFmtId="0" fontId="30" fillId="6" borderId="73" xfId="12" applyFont="1" applyFill="1" applyBorder="1" applyAlignment="1" applyProtection="1">
      <alignment vertical="center"/>
    </xf>
    <xf numFmtId="0" fontId="30" fillId="6" borderId="73"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4"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3" fillId="6" borderId="0" xfId="13" applyFont="1" applyFill="1" applyProtection="1">
      <alignment vertical="center"/>
    </xf>
    <xf numFmtId="0" fontId="2" fillId="0" borderId="0" xfId="13">
      <alignment vertical="center"/>
    </xf>
    <xf numFmtId="0" fontId="13" fillId="6" borderId="0" xfId="6" applyFill="1" applyProtection="1">
      <protection hidden="1"/>
    </xf>
    <xf numFmtId="0" fontId="13" fillId="6" borderId="0" xfId="6" applyFill="1"/>
    <xf numFmtId="0" fontId="2" fillId="0" borderId="0" xfId="16" applyFont="1" applyFill="1">
      <alignment vertical="center"/>
    </xf>
    <xf numFmtId="0" fontId="2" fillId="0" borderId="0" xfId="16" applyFont="1" applyFill="1" applyBorder="1">
      <alignment vertical="center"/>
    </xf>
    <xf numFmtId="0" fontId="30" fillId="0" borderId="41" xfId="16" applyFont="1" applyFill="1" applyBorder="1">
      <alignment vertical="center"/>
    </xf>
    <xf numFmtId="0" fontId="2" fillId="0" borderId="12" xfId="16" applyFont="1" applyFill="1" applyBorder="1">
      <alignment vertical="center"/>
    </xf>
    <xf numFmtId="0" fontId="2" fillId="0" borderId="46" xfId="16" applyFont="1" applyFill="1" applyBorder="1">
      <alignment vertical="center"/>
    </xf>
    <xf numFmtId="0" fontId="2" fillId="0" borderId="62" xfId="16" applyFont="1" applyFill="1" applyBorder="1">
      <alignment vertical="center"/>
    </xf>
    <xf numFmtId="178" fontId="4" fillId="0" borderId="0" xfId="16" applyNumberFormat="1" applyFont="1" applyFill="1" applyBorder="1">
      <alignment vertical="center"/>
    </xf>
    <xf numFmtId="0" fontId="2" fillId="0" borderId="38" xfId="16" applyFont="1" applyFill="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46"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2"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16" fillId="6" borderId="186" xfId="16" applyNumberFormat="1" applyFont="1" applyFill="1" applyBorder="1" applyAlignment="1">
      <alignment horizontal="center" vertical="center"/>
    </xf>
    <xf numFmtId="178" fontId="4" fillId="6" borderId="50" xfId="16" applyNumberFormat="1" applyFont="1" applyFill="1" applyBorder="1" applyAlignment="1">
      <alignment horizontal="center" vertical="center"/>
    </xf>
    <xf numFmtId="177" fontId="4" fillId="6" borderId="45"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0" xfId="17" applyNumberFormat="1" applyFont="1" applyFill="1" applyBorder="1" applyAlignment="1">
      <alignment horizontal="right" vertical="center" shrinkToFit="1"/>
    </xf>
    <xf numFmtId="189"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0"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2" xfId="16" applyNumberFormat="1" applyFont="1" applyFill="1" applyBorder="1">
      <alignment vertical="center"/>
    </xf>
    <xf numFmtId="190" fontId="14" fillId="0" borderId="34" xfId="16" applyNumberFormat="1" applyFont="1" applyFill="1" applyBorder="1" applyAlignment="1">
      <alignment horizontal="right" vertical="center" shrinkToFit="1"/>
    </xf>
    <xf numFmtId="190" fontId="14" fillId="0" borderId="186" xfId="16" applyNumberFormat="1" applyFont="1" applyFill="1" applyBorder="1" applyAlignment="1">
      <alignment horizontal="right" vertical="center" shrinkToFit="1"/>
    </xf>
    <xf numFmtId="190" fontId="4" fillId="0" borderId="50"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7" fontId="14" fillId="0" borderId="34" xfId="16" applyNumberFormat="1" applyFont="1" applyFill="1" applyBorder="1" applyAlignment="1">
      <alignment horizontal="right" vertical="center" shrinkToFit="1"/>
    </xf>
    <xf numFmtId="187" fontId="14" fillId="0" borderId="186" xfId="16" applyNumberFormat="1" applyFont="1" applyFill="1" applyBorder="1" applyAlignment="1">
      <alignment horizontal="right" vertical="center" shrinkToFit="1"/>
    </xf>
    <xf numFmtId="187" fontId="4" fillId="0" borderId="50"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2" xfId="16" applyNumberFormat="1" applyFont="1" applyFill="1" applyBorder="1">
      <alignment vertical="center"/>
    </xf>
    <xf numFmtId="189" fontId="4" fillId="0" borderId="52"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2" fillId="0" borderId="46" xfId="16" applyFont="1" applyFill="1" applyBorder="1" applyAlignment="1"/>
    <xf numFmtId="0" fontId="2" fillId="0" borderId="38" xfId="16" applyFont="1" applyFill="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0" xfId="16" applyNumberFormat="1" applyFont="1" applyFill="1" applyBorder="1" applyAlignment="1">
      <alignment horizontal="right" vertical="center" shrinkToFit="1"/>
    </xf>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4" fillId="0" borderId="0" xfId="16" applyFont="1" applyFill="1" applyBorder="1" applyAlignment="1"/>
    <xf numFmtId="0" fontId="2" fillId="0" borderId="0" xfId="16" applyFont="1" applyFill="1" applyBorder="1" applyAlignment="1"/>
    <xf numFmtId="189" fontId="4" fillId="0" borderId="12" xfId="16" applyNumberFormat="1" applyFont="1" applyFill="1" applyBorder="1">
      <alignment vertical="center"/>
    </xf>
    <xf numFmtId="0" fontId="2" fillId="0" borderId="52" xfId="16" applyFont="1" applyFill="1" applyBorder="1">
      <alignment vertical="center"/>
    </xf>
    <xf numFmtId="0" fontId="30" fillId="0" borderId="62" xfId="16" applyFont="1" applyFill="1" applyBorder="1">
      <alignment vertical="center"/>
    </xf>
    <xf numFmtId="0" fontId="2" fillId="0" borderId="52" xfId="17" applyFont="1" applyFill="1" applyBorder="1">
      <alignment vertical="center"/>
    </xf>
    <xf numFmtId="189" fontId="4" fillId="0" borderId="52" xfId="17" applyNumberFormat="1" applyFont="1" applyFill="1" applyBorder="1">
      <alignment vertical="center"/>
    </xf>
    <xf numFmtId="178" fontId="14" fillId="0" borderId="41" xfId="18" applyNumberFormat="1" applyFont="1" applyBorder="1" applyAlignment="1">
      <alignment vertical="center"/>
    </xf>
    <xf numFmtId="178" fontId="14" fillId="0" borderId="46"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0" xfId="18" applyNumberFormat="1" applyFont="1" applyBorder="1" applyAlignment="1">
      <alignment horizontal="center" vertical="center" wrapText="1"/>
    </xf>
    <xf numFmtId="178" fontId="20" fillId="0" borderId="5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7" fontId="14" fillId="0" borderId="53" xfId="19" applyNumberFormat="1" applyFont="1" applyFill="1" applyBorder="1" applyAlignment="1">
      <alignment horizontal="right" vertical="center" shrinkToFit="1"/>
    </xf>
    <xf numFmtId="177" fontId="14" fillId="0" borderId="51" xfId="19" applyNumberFormat="1" applyFont="1" applyFill="1" applyBorder="1" applyAlignment="1">
      <alignment horizontal="right" vertical="center" shrinkToFit="1"/>
    </xf>
    <xf numFmtId="187" fontId="14" fillId="0" borderId="54" xfId="19" applyNumberFormat="1" applyFont="1" applyFill="1" applyBorder="1" applyAlignment="1">
      <alignment horizontal="right" vertical="center" shrinkToFit="1"/>
    </xf>
    <xf numFmtId="187"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5" xfId="18" applyNumberFormat="1" applyFont="1" applyBorder="1" applyAlignment="1">
      <alignment horizontal="center" vertical="center"/>
    </xf>
    <xf numFmtId="177" fontId="14" fillId="0" borderId="56" xfId="19" applyNumberFormat="1" applyFont="1" applyFill="1" applyBorder="1" applyAlignment="1">
      <alignment horizontal="right" vertical="center" shrinkToFit="1"/>
    </xf>
    <xf numFmtId="177" fontId="14" fillId="0" borderId="57" xfId="19" applyNumberFormat="1" applyFont="1" applyFill="1" applyBorder="1" applyAlignment="1">
      <alignment horizontal="right" vertical="center" shrinkToFit="1"/>
    </xf>
    <xf numFmtId="187" fontId="14" fillId="0" borderId="55" xfId="19" applyNumberFormat="1" applyFont="1" applyFill="1" applyBorder="1" applyAlignment="1">
      <alignment horizontal="right" vertical="center" shrinkToFit="1"/>
    </xf>
    <xf numFmtId="177" fontId="14" fillId="0" borderId="58" xfId="19" applyNumberFormat="1" applyFont="1" applyFill="1" applyBorder="1" applyAlignment="1">
      <alignment horizontal="right" vertical="center" shrinkToFit="1"/>
    </xf>
    <xf numFmtId="187" fontId="14" fillId="0" borderId="59" xfId="19" applyNumberFormat="1" applyFont="1" applyFill="1" applyBorder="1" applyAlignment="1">
      <alignment horizontal="right" vertical="center" shrinkToFit="1"/>
    </xf>
    <xf numFmtId="187" fontId="14" fillId="0" borderId="56" xfId="19" applyNumberFormat="1" applyFont="1" applyBorder="1" applyAlignment="1">
      <alignment horizontal="right" vertical="center" shrinkToFit="1"/>
    </xf>
    <xf numFmtId="178" fontId="14" fillId="0" borderId="46"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7" fontId="14" fillId="0" borderId="53" xfId="19" applyNumberFormat="1" applyFont="1" applyBorder="1" applyAlignment="1">
      <alignment horizontal="right" vertical="center" shrinkToFit="1"/>
    </xf>
    <xf numFmtId="177" fontId="14" fillId="0" borderId="51" xfId="19" applyNumberFormat="1" applyFont="1" applyBorder="1" applyAlignment="1">
      <alignment horizontal="right" vertical="center" shrinkToFit="1"/>
    </xf>
    <xf numFmtId="187" fontId="14" fillId="0" borderId="12" xfId="19" applyNumberFormat="1" applyFont="1" applyBorder="1" applyAlignment="1">
      <alignment horizontal="right" vertical="center" shrinkToFit="1"/>
    </xf>
    <xf numFmtId="0" fontId="2" fillId="0" borderId="37" xfId="16" applyFont="1" applyFill="1" applyBorder="1">
      <alignment vertical="center"/>
    </xf>
    <xf numFmtId="0" fontId="2" fillId="0" borderId="40" xfId="16" applyFont="1" applyFill="1" applyBorder="1">
      <alignment vertical="center"/>
    </xf>
    <xf numFmtId="0" fontId="16" fillId="0" borderId="36" xfId="8" applyFont="1" applyFill="1" applyBorder="1" applyAlignment="1">
      <alignment horizontal="center" vertical="center"/>
    </xf>
    <xf numFmtId="0" fontId="16" fillId="0" borderId="8" xfId="8" applyFont="1" applyFill="1" applyBorder="1" applyAlignment="1">
      <alignment horizontal="center" vertical="center"/>
    </xf>
    <xf numFmtId="0" fontId="16" fillId="0" borderId="9" xfId="8" applyFont="1" applyFill="1" applyBorder="1" applyAlignment="1">
      <alignment horizontal="center" vertical="center"/>
    </xf>
    <xf numFmtId="0" fontId="20" fillId="0" borderId="36" xfId="7" applyFont="1" applyFill="1" applyBorder="1" applyAlignment="1">
      <alignment horizontal="left" vertical="center"/>
    </xf>
    <xf numFmtId="0" fontId="20" fillId="0" borderId="8" xfId="7" applyFont="1" applyFill="1" applyBorder="1" applyAlignment="1">
      <alignment horizontal="left" vertical="center"/>
    </xf>
    <xf numFmtId="0" fontId="20" fillId="0" borderId="9" xfId="7" applyFont="1" applyFill="1" applyBorder="1" applyAlignment="1">
      <alignment horizontal="left" vertical="center"/>
    </xf>
    <xf numFmtId="178" fontId="16" fillId="0" borderId="36" xfId="8" applyNumberFormat="1" applyFont="1" applyFill="1" applyBorder="1" applyAlignment="1">
      <alignment horizontal="right" vertical="center" shrinkToFit="1"/>
    </xf>
    <xf numFmtId="178" fontId="16" fillId="0" borderId="8" xfId="8" applyNumberFormat="1" applyFont="1" applyFill="1" applyBorder="1" applyAlignment="1">
      <alignment horizontal="right" vertical="center" shrinkToFit="1"/>
    </xf>
    <xf numFmtId="178" fontId="16" fillId="0" borderId="9" xfId="8" applyNumberFormat="1" applyFont="1" applyFill="1" applyBorder="1" applyAlignment="1">
      <alignment horizontal="right" vertical="center" shrinkToFit="1"/>
    </xf>
    <xf numFmtId="0" fontId="16" fillId="0" borderId="36" xfId="8" applyFont="1" applyFill="1" applyBorder="1" applyAlignment="1">
      <alignment horizontal="left" vertical="center"/>
    </xf>
    <xf numFmtId="0" fontId="16" fillId="0" borderId="8" xfId="8" applyFont="1" applyFill="1" applyBorder="1" applyAlignment="1">
      <alignment horizontal="left" vertical="center"/>
    </xf>
    <xf numFmtId="0" fontId="16" fillId="0" borderId="9" xfId="8" applyFont="1" applyFill="1" applyBorder="1" applyAlignment="1">
      <alignment horizontal="left" vertical="center"/>
    </xf>
    <xf numFmtId="181" fontId="16" fillId="0" borderId="36" xfId="8" applyNumberFormat="1" applyFont="1" applyFill="1" applyBorder="1" applyAlignment="1">
      <alignment horizontal="right" vertical="center" shrinkToFit="1"/>
    </xf>
    <xf numFmtId="181" fontId="16" fillId="0" borderId="8" xfId="8" applyNumberFormat="1" applyFont="1" applyFill="1" applyBorder="1" applyAlignment="1">
      <alignment horizontal="right" vertical="center" shrinkToFit="1"/>
    </xf>
    <xf numFmtId="181" fontId="16" fillId="0" borderId="9" xfId="8" applyNumberFormat="1" applyFont="1" applyFill="1" applyBorder="1" applyAlignment="1">
      <alignment horizontal="right" vertical="center" shrinkToFit="1"/>
    </xf>
    <xf numFmtId="49" fontId="17" fillId="0" borderId="0" xfId="8" applyNumberFormat="1" applyFont="1" applyFill="1" applyAlignment="1">
      <alignment horizontal="center" vertical="center"/>
    </xf>
    <xf numFmtId="0" fontId="16" fillId="0" borderId="4" xfId="8" applyFont="1" applyFill="1" applyBorder="1" applyAlignment="1">
      <alignment horizontal="center" vertical="center"/>
    </xf>
    <xf numFmtId="0" fontId="16" fillId="0" borderId="23" xfId="8" applyFont="1" applyFill="1" applyBorder="1" applyAlignment="1">
      <alignment horizontal="center" vertical="center"/>
    </xf>
    <xf numFmtId="0" fontId="16" fillId="0" borderId="5" xfId="8" applyFont="1" applyFill="1" applyBorder="1" applyAlignment="1">
      <alignment horizontal="center" vertical="center"/>
    </xf>
    <xf numFmtId="0" fontId="16" fillId="0" borderId="47" xfId="8" applyFont="1" applyFill="1" applyBorder="1" applyAlignment="1">
      <alignment horizontal="center" vertical="center"/>
    </xf>
    <xf numFmtId="0" fontId="16" fillId="0" borderId="38" xfId="8" applyFont="1" applyFill="1" applyBorder="1" applyAlignment="1">
      <alignment horizontal="center" vertical="center"/>
    </xf>
    <xf numFmtId="0" fontId="16" fillId="0" borderId="61" xfId="8" applyFont="1" applyFill="1" applyBorder="1" applyAlignment="1">
      <alignment horizontal="center" vertical="center"/>
    </xf>
    <xf numFmtId="0" fontId="16" fillId="0" borderId="66" xfId="8" applyFont="1" applyFill="1" applyBorder="1" applyAlignment="1">
      <alignment horizontal="center" vertical="center"/>
    </xf>
    <xf numFmtId="0" fontId="16" fillId="0" borderId="40" xfId="8" applyFont="1" applyFill="1" applyBorder="1" applyAlignment="1">
      <alignment horizontal="center" vertical="center"/>
    </xf>
    <xf numFmtId="0" fontId="16" fillId="0" borderId="45" xfId="8" applyFont="1" applyFill="1" applyBorder="1" applyAlignment="1">
      <alignment horizontal="center" vertical="center"/>
    </xf>
    <xf numFmtId="0" fontId="16" fillId="0" borderId="60" xfId="8" applyFont="1" applyFill="1" applyBorder="1" applyAlignment="1">
      <alignment horizontal="center" vertical="center"/>
    </xf>
    <xf numFmtId="0" fontId="16" fillId="0" borderId="10" xfId="8" applyFont="1" applyFill="1" applyBorder="1" applyAlignment="1">
      <alignment horizontal="center" vertical="center"/>
    </xf>
    <xf numFmtId="0" fontId="16" fillId="0" borderId="62" xfId="8" applyFont="1" applyFill="1" applyBorder="1" applyAlignment="1">
      <alignment horizontal="center" vertical="center"/>
    </xf>
    <xf numFmtId="0" fontId="16" fillId="0" borderId="63" xfId="8" applyFont="1" applyFill="1" applyBorder="1" applyAlignment="1">
      <alignment horizontal="center" vertical="center"/>
    </xf>
    <xf numFmtId="0" fontId="16" fillId="0" borderId="37" xfId="8" applyFont="1" applyFill="1" applyBorder="1" applyAlignment="1">
      <alignment horizontal="center" vertical="center"/>
    </xf>
    <xf numFmtId="0" fontId="16" fillId="0" borderId="67" xfId="8" applyFont="1" applyFill="1" applyBorder="1" applyAlignment="1">
      <alignment horizontal="center" vertical="center"/>
    </xf>
    <xf numFmtId="0" fontId="16" fillId="0" borderId="7" xfId="8" applyFont="1" applyFill="1" applyBorder="1" applyAlignment="1">
      <alignment horizontal="center" vertical="center"/>
    </xf>
    <xf numFmtId="0" fontId="16" fillId="0" borderId="0" xfId="8" applyFont="1" applyFill="1" applyBorder="1" applyAlignment="1">
      <alignment horizontal="center" vertical="center"/>
    </xf>
    <xf numFmtId="0" fontId="16" fillId="0" borderId="24" xfId="8" applyFont="1" applyFill="1" applyBorder="1" applyAlignment="1">
      <alignment horizontal="center" vertical="center"/>
    </xf>
    <xf numFmtId="0" fontId="16" fillId="0" borderId="52" xfId="8" applyFont="1" applyFill="1" applyBorder="1" applyAlignment="1">
      <alignment horizontal="center" vertical="center"/>
    </xf>
    <xf numFmtId="0" fontId="16" fillId="0" borderId="64" xfId="8" applyFont="1" applyFill="1" applyBorder="1" applyAlignment="1">
      <alignment horizontal="center" vertical="center"/>
    </xf>
    <xf numFmtId="0" fontId="16" fillId="0" borderId="65" xfId="8" applyFont="1" applyFill="1" applyBorder="1" applyAlignment="1">
      <alignment horizontal="center" vertical="center"/>
    </xf>
    <xf numFmtId="0" fontId="16" fillId="0" borderId="1" xfId="8" applyFont="1" applyFill="1" applyBorder="1" applyAlignment="1">
      <alignment horizontal="center" vertical="center"/>
    </xf>
    <xf numFmtId="0" fontId="16" fillId="0" borderId="2" xfId="8" applyFont="1" applyFill="1" applyBorder="1" applyAlignment="1">
      <alignment horizontal="center" vertical="center"/>
    </xf>
    <xf numFmtId="0" fontId="16" fillId="0" borderId="3" xfId="8" applyFont="1" applyFill="1" applyBorder="1" applyAlignment="1">
      <alignment horizontal="center" vertical="center"/>
    </xf>
    <xf numFmtId="181" fontId="16" fillId="0" borderId="7" xfId="8" applyNumberFormat="1" applyFont="1" applyFill="1" applyBorder="1" applyAlignment="1">
      <alignment horizontal="right" vertical="center" shrinkToFit="1"/>
    </xf>
    <xf numFmtId="181" fontId="16" fillId="0" borderId="0" xfId="8" applyNumberFormat="1" applyFont="1" applyFill="1" applyBorder="1" applyAlignment="1">
      <alignment horizontal="right" vertical="center" shrinkToFit="1"/>
    </xf>
    <xf numFmtId="181" fontId="16" fillId="0" borderId="64" xfId="8" applyNumberFormat="1" applyFont="1" applyFill="1" applyBorder="1" applyAlignment="1">
      <alignment horizontal="right" vertical="center" shrinkToFit="1"/>
    </xf>
    <xf numFmtId="178" fontId="16" fillId="0" borderId="7" xfId="8" applyNumberFormat="1" applyFont="1" applyFill="1" applyBorder="1" applyAlignment="1">
      <alignment horizontal="right" vertical="center" shrinkToFit="1"/>
    </xf>
    <xf numFmtId="178" fontId="16" fillId="0" borderId="0"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0" fontId="16" fillId="0" borderId="7" xfId="8" applyFont="1" applyFill="1" applyBorder="1" applyAlignment="1">
      <alignment horizontal="left" vertical="center"/>
    </xf>
    <xf numFmtId="0" fontId="16" fillId="0" borderId="0" xfId="8" applyFont="1" applyFill="1" applyBorder="1" applyAlignment="1">
      <alignment horizontal="left" vertical="center"/>
    </xf>
    <xf numFmtId="0" fontId="16" fillId="0" borderId="64" xfId="8" applyFont="1" applyFill="1" applyBorder="1" applyAlignment="1">
      <alignment horizontal="left" vertical="center"/>
    </xf>
    <xf numFmtId="0" fontId="16" fillId="0" borderId="14" xfId="8" applyFont="1" applyFill="1" applyBorder="1" applyAlignment="1">
      <alignment horizontal="center" vertical="center"/>
    </xf>
    <xf numFmtId="0" fontId="16" fillId="0" borderId="46" xfId="8" applyFont="1" applyFill="1" applyBorder="1" applyAlignment="1">
      <alignment horizontal="center" vertical="center"/>
    </xf>
    <xf numFmtId="0" fontId="16" fillId="0" borderId="15" xfId="8" applyFont="1" applyFill="1" applyBorder="1" applyAlignment="1">
      <alignment horizontal="center" vertical="center"/>
    </xf>
    <xf numFmtId="0" fontId="16" fillId="0" borderId="48" xfId="8" applyFont="1" applyFill="1" applyBorder="1" applyAlignment="1">
      <alignment horizontal="center" vertical="center"/>
    </xf>
    <xf numFmtId="0" fontId="16" fillId="0" borderId="68" xfId="8" applyFont="1" applyFill="1" applyBorder="1" applyAlignment="1">
      <alignment horizontal="center" vertical="center"/>
    </xf>
    <xf numFmtId="0" fontId="16" fillId="0" borderId="69" xfId="8" applyFont="1" applyFill="1" applyBorder="1" applyAlignment="1">
      <alignment horizontal="center" vertical="center"/>
    </xf>
    <xf numFmtId="0" fontId="16" fillId="0" borderId="41" xfId="8" applyFont="1" applyFill="1" applyBorder="1" applyAlignment="1">
      <alignment horizontal="center" vertical="center"/>
    </xf>
    <xf numFmtId="0" fontId="16" fillId="0" borderId="16" xfId="8" applyFont="1" applyFill="1" applyBorder="1" applyAlignment="1">
      <alignment horizontal="center" vertical="center"/>
    </xf>
    <xf numFmtId="0" fontId="16" fillId="0" borderId="70" xfId="8" applyFont="1" applyFill="1" applyBorder="1" applyAlignment="1">
      <alignment horizontal="center" vertical="center"/>
    </xf>
    <xf numFmtId="0" fontId="16" fillId="0" borderId="71" xfId="8" applyFont="1" applyFill="1" applyBorder="1" applyAlignment="1">
      <alignment horizontal="center" vertical="center"/>
    </xf>
    <xf numFmtId="0" fontId="16" fillId="0" borderId="11" xfId="8" applyFont="1" applyFill="1" applyBorder="1" applyAlignment="1">
      <alignment horizontal="center" vertical="center"/>
    </xf>
    <xf numFmtId="0" fontId="16" fillId="0" borderId="12" xfId="8" applyFont="1" applyFill="1" applyBorder="1" applyAlignment="1">
      <alignment horizontal="center" vertical="center"/>
    </xf>
    <xf numFmtId="0" fontId="16" fillId="0" borderId="72" xfId="8" applyFont="1" applyFill="1" applyBorder="1" applyAlignment="1">
      <alignment horizontal="center" vertical="center"/>
    </xf>
    <xf numFmtId="0" fontId="16" fillId="0" borderId="73" xfId="8" applyFont="1" applyFill="1" applyBorder="1" applyAlignment="1">
      <alignment horizontal="center" vertical="center"/>
    </xf>
    <xf numFmtId="49" fontId="16" fillId="0" borderId="41" xfId="8" applyNumberFormat="1" applyFont="1" applyFill="1" applyBorder="1" applyAlignment="1">
      <alignment horizontal="center" vertical="center"/>
    </xf>
    <xf numFmtId="49" fontId="16" fillId="0" borderId="12" xfId="8" applyNumberFormat="1" applyFont="1" applyFill="1" applyBorder="1" applyAlignment="1">
      <alignment horizontal="center" vertical="center"/>
    </xf>
    <xf numFmtId="49" fontId="16" fillId="0" borderId="13" xfId="8" applyNumberFormat="1" applyFont="1" applyFill="1" applyBorder="1" applyAlignment="1">
      <alignment horizontal="center" vertical="center"/>
    </xf>
    <xf numFmtId="49" fontId="16" fillId="0" borderId="62" xfId="8" applyNumberFormat="1" applyFont="1" applyFill="1" applyBorder="1" applyAlignment="1">
      <alignment horizontal="center" vertical="center"/>
    </xf>
    <xf numFmtId="49" fontId="16" fillId="0" borderId="0" xfId="8" applyNumberFormat="1" applyFont="1" applyFill="1" applyBorder="1" applyAlignment="1">
      <alignment horizontal="center" vertical="center"/>
    </xf>
    <xf numFmtId="49" fontId="16" fillId="0" borderId="64" xfId="8" applyNumberFormat="1" applyFont="1" applyFill="1" applyBorder="1" applyAlignment="1">
      <alignment horizontal="center" vertical="center"/>
    </xf>
    <xf numFmtId="49" fontId="16" fillId="0" borderId="70" xfId="8" applyNumberFormat="1" applyFont="1" applyFill="1" applyBorder="1" applyAlignment="1">
      <alignment horizontal="center" vertical="center"/>
    </xf>
    <xf numFmtId="49" fontId="16" fillId="0" borderId="73" xfId="8" applyNumberFormat="1" applyFont="1" applyFill="1" applyBorder="1" applyAlignment="1">
      <alignment horizontal="center" vertical="center"/>
    </xf>
    <xf numFmtId="49" fontId="16" fillId="0" borderId="74" xfId="8" applyNumberFormat="1" applyFont="1" applyFill="1" applyBorder="1" applyAlignment="1">
      <alignment horizontal="center" vertical="center"/>
    </xf>
    <xf numFmtId="0" fontId="16" fillId="0" borderId="30" xfId="8" applyFont="1" applyFill="1" applyBorder="1" applyAlignment="1">
      <alignment vertical="center"/>
    </xf>
    <xf numFmtId="0" fontId="16" fillId="0" borderId="31" xfId="8" applyFont="1" applyFill="1" applyBorder="1" applyAlignment="1">
      <alignment vertical="center"/>
    </xf>
    <xf numFmtId="0" fontId="16" fillId="0" borderId="42" xfId="8" applyFont="1" applyFill="1" applyBorder="1" applyAlignment="1">
      <alignment vertical="center"/>
    </xf>
    <xf numFmtId="0" fontId="16" fillId="0" borderId="39" xfId="8" applyFont="1" applyFill="1" applyBorder="1" applyAlignment="1">
      <alignment horizontal="center" vertical="center"/>
    </xf>
    <xf numFmtId="0" fontId="16" fillId="0" borderId="31" xfId="8" applyFont="1" applyFill="1" applyBorder="1" applyAlignment="1">
      <alignment horizontal="center" vertical="center"/>
    </xf>
    <xf numFmtId="0" fontId="20" fillId="0" borderId="7" xfId="7" applyFont="1" applyFill="1" applyBorder="1" applyAlignment="1">
      <alignment horizontal="left" vertical="center"/>
    </xf>
    <xf numFmtId="0" fontId="20" fillId="0" borderId="0" xfId="7" applyFont="1" applyFill="1" applyBorder="1" applyAlignment="1">
      <alignment horizontal="left" vertical="center"/>
    </xf>
    <xf numFmtId="0" fontId="20" fillId="0" borderId="64" xfId="7" applyFont="1" applyFill="1" applyBorder="1" applyAlignment="1">
      <alignment horizontal="left" vertical="center"/>
    </xf>
    <xf numFmtId="182" fontId="16" fillId="0" borderId="7" xfId="8" applyNumberFormat="1" applyFont="1" applyFill="1" applyBorder="1" applyAlignment="1">
      <alignment horizontal="right" vertical="center" shrinkToFit="1"/>
    </xf>
    <xf numFmtId="182" fontId="16" fillId="0" borderId="0" xfId="8" applyNumberFormat="1" applyFont="1" applyFill="1" applyBorder="1" applyAlignment="1">
      <alignment horizontal="right" vertical="center" shrinkToFit="1"/>
    </xf>
    <xf numFmtId="182" fontId="16" fillId="0" borderId="64" xfId="8" applyNumberFormat="1" applyFont="1" applyFill="1" applyBorder="1" applyAlignment="1">
      <alignment horizontal="right" vertical="center" shrinkToFit="1"/>
    </xf>
    <xf numFmtId="183" fontId="16" fillId="0" borderId="7" xfId="8" applyNumberFormat="1" applyFont="1" applyFill="1" applyBorder="1" applyAlignment="1">
      <alignment horizontal="right" vertical="center" shrinkToFit="1"/>
    </xf>
    <xf numFmtId="183" fontId="16" fillId="0" borderId="0" xfId="8" applyNumberFormat="1" applyFont="1" applyFill="1" applyBorder="1" applyAlignment="1">
      <alignment horizontal="right" vertical="center" shrinkToFit="1"/>
    </xf>
    <xf numFmtId="183" fontId="16" fillId="0" borderId="64" xfId="8" applyNumberFormat="1" applyFont="1" applyFill="1" applyBorder="1" applyAlignment="1">
      <alignment horizontal="right" vertical="center" shrinkToFit="1"/>
    </xf>
    <xf numFmtId="0" fontId="16" fillId="0" borderId="75" xfId="8" applyFont="1" applyFill="1" applyBorder="1" applyAlignment="1">
      <alignment horizontal="center" vertical="center"/>
    </xf>
    <xf numFmtId="0" fontId="16" fillId="0" borderId="76" xfId="8" applyFont="1" applyFill="1" applyBorder="1" applyAlignment="1">
      <alignment vertical="center"/>
    </xf>
    <xf numFmtId="0" fontId="16" fillId="0" borderId="25" xfId="8" applyFont="1" applyFill="1" applyBorder="1" applyAlignment="1">
      <alignment vertical="center"/>
    </xf>
    <xf numFmtId="0" fontId="16" fillId="0" borderId="77" xfId="8" applyFont="1" applyFill="1" applyBorder="1" applyAlignment="1">
      <alignment vertical="center"/>
    </xf>
    <xf numFmtId="178" fontId="16" fillId="0" borderId="76" xfId="8" applyNumberFormat="1" applyFont="1" applyFill="1" applyBorder="1" applyAlignment="1">
      <alignment horizontal="right" vertical="center" shrinkToFit="1"/>
    </xf>
    <xf numFmtId="178" fontId="16" fillId="0" borderId="25" xfId="8" applyNumberFormat="1" applyFont="1" applyFill="1" applyBorder="1" applyAlignment="1">
      <alignment horizontal="right" vertical="center" shrinkToFit="1"/>
    </xf>
    <xf numFmtId="178" fontId="16" fillId="0" borderId="26" xfId="8" applyNumberFormat="1" applyFont="1" applyFill="1" applyBorder="1" applyAlignment="1">
      <alignment horizontal="right" vertical="center" shrinkToFit="1"/>
    </xf>
    <xf numFmtId="0" fontId="16" fillId="0" borderId="39" xfId="8" applyFont="1" applyFill="1" applyBorder="1" applyAlignment="1">
      <alignment vertical="center"/>
    </xf>
    <xf numFmtId="178" fontId="16" fillId="0" borderId="39" xfId="8" applyNumberFormat="1" applyFont="1" applyFill="1" applyBorder="1" applyAlignment="1">
      <alignment horizontal="right" vertical="center" shrinkToFit="1"/>
    </xf>
    <xf numFmtId="178" fontId="16" fillId="0" borderId="31" xfId="8" applyNumberFormat="1" applyFont="1" applyFill="1" applyBorder="1" applyAlignment="1">
      <alignment horizontal="right" vertical="center" shrinkToFit="1"/>
    </xf>
    <xf numFmtId="178" fontId="16" fillId="0" borderId="32" xfId="8" applyNumberFormat="1" applyFont="1" applyFill="1" applyBorder="1" applyAlignment="1">
      <alignment horizontal="right" vertical="center" shrinkToFit="1"/>
    </xf>
    <xf numFmtId="0" fontId="16" fillId="0" borderId="44" xfId="8" applyFont="1" applyFill="1" applyBorder="1" applyAlignment="1">
      <alignment vertical="center"/>
    </xf>
    <xf numFmtId="0" fontId="16" fillId="0" borderId="18" xfId="8" applyFont="1" applyFill="1" applyBorder="1" applyAlignment="1">
      <alignment vertical="center"/>
    </xf>
    <xf numFmtId="0" fontId="16" fillId="0" borderId="43" xfId="8" applyFont="1" applyFill="1" applyBorder="1" applyAlignment="1">
      <alignment vertical="center"/>
    </xf>
    <xf numFmtId="185" fontId="16" fillId="0" borderId="44" xfId="8" applyNumberFormat="1" applyFont="1" applyFill="1" applyBorder="1" applyAlignment="1">
      <alignment horizontal="right" vertical="center" shrinkToFit="1"/>
    </xf>
    <xf numFmtId="185" fontId="16" fillId="0" borderId="18" xfId="8" applyNumberFormat="1" applyFont="1" applyFill="1" applyBorder="1" applyAlignment="1">
      <alignment horizontal="right" vertical="center" shrinkToFit="1"/>
    </xf>
    <xf numFmtId="185" fontId="16" fillId="0" borderId="19" xfId="8" applyNumberFormat="1" applyFont="1" applyFill="1" applyBorder="1" applyAlignment="1">
      <alignment horizontal="right" vertical="center" shrinkToFit="1"/>
    </xf>
    <xf numFmtId="0" fontId="16" fillId="0" borderId="36" xfId="8" applyFont="1" applyFill="1" applyBorder="1" applyAlignment="1">
      <alignment horizontal="center" vertical="center" wrapText="1"/>
    </xf>
    <xf numFmtId="0" fontId="16" fillId="0" borderId="8" xfId="8" applyFont="1" applyFill="1" applyBorder="1" applyAlignment="1">
      <alignment horizontal="center" vertical="center" wrapText="1"/>
    </xf>
    <xf numFmtId="0" fontId="16" fillId="0" borderId="23" xfId="8" applyFont="1" applyFill="1" applyBorder="1" applyAlignment="1">
      <alignment horizontal="center" vertical="center" wrapText="1"/>
    </xf>
    <xf numFmtId="0" fontId="16" fillId="0" borderId="7" xfId="8" applyFont="1" applyFill="1" applyBorder="1" applyAlignment="1">
      <alignment horizontal="center" vertical="center" wrapText="1"/>
    </xf>
    <xf numFmtId="0" fontId="16" fillId="0" borderId="0" xfId="8" applyFont="1" applyFill="1" applyBorder="1" applyAlignment="1">
      <alignment horizontal="center" vertical="center" wrapText="1"/>
    </xf>
    <xf numFmtId="0" fontId="16" fillId="0" borderId="38" xfId="8" applyFont="1" applyFill="1" applyBorder="1" applyAlignment="1">
      <alignment horizontal="center" vertical="center" wrapText="1"/>
    </xf>
    <xf numFmtId="0" fontId="16" fillId="0" borderId="72" xfId="8" applyFont="1" applyFill="1" applyBorder="1" applyAlignment="1">
      <alignment horizontal="center" vertical="center" wrapText="1"/>
    </xf>
    <xf numFmtId="0" fontId="16" fillId="0" borderId="73" xfId="8" applyFont="1" applyFill="1" applyBorder="1" applyAlignment="1">
      <alignment horizontal="center" vertical="center" wrapText="1"/>
    </xf>
    <xf numFmtId="0" fontId="16" fillId="0" borderId="68" xfId="8" applyFont="1" applyFill="1" applyBorder="1" applyAlignment="1">
      <alignment horizontal="center" vertical="center" wrapText="1"/>
    </xf>
    <xf numFmtId="0" fontId="20" fillId="0" borderId="60" xfId="8" applyFont="1" applyFill="1" applyBorder="1" applyAlignment="1">
      <alignment vertical="center"/>
    </xf>
    <xf numFmtId="0" fontId="20" fillId="0" borderId="25" xfId="8" applyFont="1" applyFill="1" applyBorder="1" applyAlignment="1">
      <alignment vertical="center"/>
    </xf>
    <xf numFmtId="0" fontId="20" fillId="0" borderId="77" xfId="8" applyFont="1" applyFill="1" applyBorder="1" applyAlignment="1">
      <alignment vertical="center"/>
    </xf>
    <xf numFmtId="178" fontId="20" fillId="0" borderId="60"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16" fillId="0" borderId="30" xfId="8" applyFont="1" applyFill="1" applyBorder="1" applyAlignment="1">
      <alignment horizontal="center" vertical="center"/>
    </xf>
    <xf numFmtId="0" fontId="16" fillId="0" borderId="42" xfId="8" applyFont="1" applyFill="1" applyBorder="1" applyAlignment="1">
      <alignment horizontal="center" vertical="center"/>
    </xf>
    <xf numFmtId="0" fontId="16" fillId="0" borderId="32" xfId="8" applyFont="1" applyFill="1" applyBorder="1" applyAlignment="1">
      <alignment horizontal="center" vertical="center"/>
    </xf>
    <xf numFmtId="0" fontId="20" fillId="0" borderId="41"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181" fontId="16" fillId="0" borderId="39" xfId="8" applyNumberFormat="1" applyFont="1" applyFill="1" applyBorder="1" applyAlignment="1">
      <alignment horizontal="right" vertical="center" shrinkToFit="1"/>
    </xf>
    <xf numFmtId="181" fontId="16" fillId="0" borderId="31" xfId="8" applyNumberFormat="1" applyFont="1" applyFill="1" applyBorder="1" applyAlignment="1">
      <alignment horizontal="right" vertical="center" shrinkToFit="1"/>
    </xf>
    <xf numFmtId="181" fontId="16" fillId="0" borderId="42" xfId="8" applyNumberFormat="1" applyFont="1" applyFill="1" applyBorder="1" applyAlignment="1">
      <alignment horizontal="right" vertical="center" shrinkToFit="1"/>
    </xf>
    <xf numFmtId="181" fontId="16" fillId="0" borderId="32" xfId="8" applyNumberFormat="1" applyFont="1" applyFill="1" applyBorder="1" applyAlignment="1">
      <alignment horizontal="right" vertical="center" shrinkToFit="1"/>
    </xf>
    <xf numFmtId="0" fontId="20" fillId="0" borderId="41" xfId="9" applyFont="1" applyFill="1" applyBorder="1" applyAlignment="1">
      <alignment horizontal="center" vertical="center" shrinkToFit="1"/>
    </xf>
    <xf numFmtId="0" fontId="20" fillId="0" borderId="12" xfId="9" applyFont="1" applyFill="1" applyBorder="1" applyAlignment="1">
      <alignment horizontal="center" vertical="center" shrinkToFit="1"/>
    </xf>
    <xf numFmtId="0" fontId="20" fillId="0" borderId="46" xfId="9" applyFont="1" applyFill="1" applyBorder="1" applyAlignment="1">
      <alignment horizontal="center" vertical="center" shrinkToFit="1"/>
    </xf>
    <xf numFmtId="178" fontId="16" fillId="0" borderId="42" xfId="8" applyNumberFormat="1" applyFont="1" applyFill="1" applyBorder="1" applyAlignment="1">
      <alignment horizontal="right" vertical="center" shrinkToFit="1"/>
    </xf>
    <xf numFmtId="0" fontId="16" fillId="0" borderId="72" xfId="8" applyFont="1" applyFill="1" applyBorder="1" applyAlignment="1">
      <alignment horizontal="left" vertical="center"/>
    </xf>
    <xf numFmtId="0" fontId="16" fillId="0" borderId="73" xfId="8" applyFont="1" applyFill="1" applyBorder="1" applyAlignment="1">
      <alignment horizontal="left" vertical="center"/>
    </xf>
    <xf numFmtId="0" fontId="16" fillId="0" borderId="74" xfId="8" applyFont="1" applyFill="1" applyBorder="1" applyAlignment="1">
      <alignment horizontal="left" vertical="center"/>
    </xf>
    <xf numFmtId="181" fontId="16" fillId="0" borderId="72" xfId="8" applyNumberFormat="1" applyFont="1" applyFill="1" applyBorder="1" applyAlignment="1">
      <alignment horizontal="right" vertical="center" shrinkToFit="1"/>
    </xf>
    <xf numFmtId="181" fontId="16" fillId="0" borderId="73" xfId="8" applyNumberFormat="1" applyFont="1" applyFill="1" applyBorder="1" applyAlignment="1">
      <alignment horizontal="right" vertical="center" shrinkToFit="1"/>
    </xf>
    <xf numFmtId="181" fontId="16" fillId="0" borderId="74" xfId="8" applyNumberFormat="1" applyFont="1" applyFill="1" applyBorder="1" applyAlignment="1">
      <alignment horizontal="right" vertical="center" shrinkToFit="1"/>
    </xf>
    <xf numFmtId="0" fontId="16" fillId="0" borderId="36" xfId="10" applyFont="1" applyFill="1" applyBorder="1" applyAlignment="1">
      <alignment horizontal="left" vertical="center"/>
    </xf>
    <xf numFmtId="0" fontId="16" fillId="0" borderId="8" xfId="10" applyFont="1" applyFill="1" applyBorder="1" applyAlignment="1">
      <alignment horizontal="left" vertical="center"/>
    </xf>
    <xf numFmtId="0" fontId="16" fillId="0" borderId="9" xfId="10" applyFont="1" applyFill="1" applyBorder="1" applyAlignment="1">
      <alignment horizontal="left" vertical="center"/>
    </xf>
    <xf numFmtId="185" fontId="20" fillId="0" borderId="41" xfId="8" applyNumberFormat="1" applyFont="1" applyFill="1" applyBorder="1" applyAlignment="1">
      <alignment horizontal="right" vertical="center" shrinkToFit="1"/>
    </xf>
    <xf numFmtId="185" fontId="20" fillId="0" borderId="12" xfId="8" applyNumberFormat="1" applyFont="1" applyFill="1" applyBorder="1" applyAlignment="1">
      <alignment horizontal="right" vertical="center" shrinkToFit="1"/>
    </xf>
    <xf numFmtId="185" fontId="20" fillId="0" borderId="13" xfId="8" applyNumberFormat="1" applyFont="1" applyFill="1" applyBorder="1" applyAlignment="1">
      <alignment horizontal="right" vertical="center" shrinkToFit="1"/>
    </xf>
    <xf numFmtId="0" fontId="20" fillId="0" borderId="44" xfId="9" applyFont="1" applyFill="1" applyBorder="1" applyAlignment="1">
      <alignment horizontal="center" vertical="center" shrinkToFit="1"/>
    </xf>
    <xf numFmtId="0" fontId="20" fillId="0" borderId="18" xfId="9" applyFont="1" applyFill="1" applyBorder="1" applyAlignment="1">
      <alignment horizontal="center" vertical="center" shrinkToFit="1"/>
    </xf>
    <xf numFmtId="0" fontId="20" fillId="0" borderId="43" xfId="9" applyFont="1" applyFill="1" applyBorder="1" applyAlignment="1">
      <alignment horizontal="center" vertical="center" shrinkToFit="1"/>
    </xf>
    <xf numFmtId="0" fontId="22" fillId="0" borderId="0" xfId="8" applyFont="1" applyFill="1" applyBorder="1" applyAlignment="1">
      <alignment horizontal="left" vertical="center" wrapText="1"/>
    </xf>
    <xf numFmtId="0" fontId="22" fillId="0" borderId="64" xfId="8" applyFont="1" applyFill="1" applyBorder="1" applyAlignment="1">
      <alignment horizontal="left" vertical="center" wrapText="1"/>
    </xf>
    <xf numFmtId="0" fontId="20" fillId="0" borderId="12" xfId="8" applyFont="1" applyFill="1" applyBorder="1" applyAlignment="1">
      <alignment vertical="center"/>
    </xf>
    <xf numFmtId="0" fontId="20" fillId="0" borderId="46" xfId="8" applyFont="1" applyFill="1" applyBorder="1" applyAlignment="1">
      <alignment vertical="center"/>
    </xf>
    <xf numFmtId="0" fontId="16" fillId="0" borderId="78" xfId="8" applyFont="1" applyFill="1" applyBorder="1" applyAlignment="1">
      <alignment horizontal="center" vertical="center"/>
    </xf>
    <xf numFmtId="0" fontId="16" fillId="0" borderId="49" xfId="8" applyFont="1" applyFill="1" applyBorder="1" applyAlignment="1">
      <alignment horizontal="center" vertical="center"/>
    </xf>
    <xf numFmtId="183" fontId="16" fillId="0" borderId="49" xfId="8" applyNumberFormat="1" applyFont="1" applyFill="1" applyBorder="1" applyAlignment="1">
      <alignment horizontal="right" vertical="center" shrinkToFit="1"/>
    </xf>
    <xf numFmtId="183" fontId="16" fillId="0" borderId="79" xfId="8" applyNumberFormat="1" applyFont="1" applyFill="1" applyBorder="1" applyAlignment="1">
      <alignment horizontal="right" vertical="center" shrinkToFit="1"/>
    </xf>
    <xf numFmtId="183" fontId="16" fillId="0" borderId="6" xfId="8" applyNumberFormat="1" applyFont="1" applyFill="1" applyBorder="1" applyAlignment="1">
      <alignment horizontal="right" vertical="center" shrinkToFit="1"/>
    </xf>
    <xf numFmtId="181" fontId="16" fillId="0" borderId="44" xfId="8" applyNumberFormat="1" applyFont="1" applyFill="1" applyBorder="1" applyAlignment="1">
      <alignment horizontal="right" vertical="center" shrinkToFit="1"/>
    </xf>
    <xf numFmtId="181" fontId="16" fillId="0" borderId="18" xfId="8" applyNumberFormat="1" applyFont="1" applyFill="1" applyBorder="1" applyAlignment="1">
      <alignment horizontal="right" vertical="center" shrinkToFit="1"/>
    </xf>
    <xf numFmtId="181" fontId="16" fillId="0" borderId="43" xfId="8" applyNumberFormat="1" applyFont="1" applyFill="1" applyBorder="1" applyAlignment="1">
      <alignment horizontal="right" vertical="center" shrinkToFit="1"/>
    </xf>
    <xf numFmtId="181" fontId="16" fillId="0" borderId="19" xfId="8" applyNumberFormat="1" applyFont="1" applyFill="1" applyBorder="1" applyAlignment="1">
      <alignment horizontal="right" vertical="center" shrinkToFit="1"/>
    </xf>
    <xf numFmtId="178" fontId="16" fillId="0" borderId="49" xfId="8" applyNumberFormat="1" applyFont="1" applyFill="1" applyBorder="1" applyAlignment="1">
      <alignment horizontal="right" vertical="center" shrinkToFit="1"/>
    </xf>
    <xf numFmtId="178" fontId="16" fillId="0" borderId="79" xfId="8" applyNumberFormat="1" applyFont="1" applyFill="1" applyBorder="1" applyAlignment="1">
      <alignment horizontal="right" vertical="center" shrinkToFit="1"/>
    </xf>
    <xf numFmtId="178" fontId="16" fillId="0" borderId="6" xfId="8" applyNumberFormat="1" applyFont="1" applyFill="1" applyBorder="1" applyAlignment="1">
      <alignment horizontal="right" vertical="center" shrinkToFit="1"/>
    </xf>
    <xf numFmtId="181" fontId="16" fillId="0" borderId="73" xfId="8" applyNumberFormat="1" applyFont="1" applyFill="1" applyBorder="1" applyAlignment="1">
      <alignment horizontal="right" vertical="center"/>
    </xf>
    <xf numFmtId="181" fontId="16" fillId="0" borderId="74" xfId="8" applyNumberFormat="1" applyFont="1" applyFill="1" applyBorder="1" applyAlignment="1">
      <alignment horizontal="right" vertical="center"/>
    </xf>
    <xf numFmtId="0" fontId="16" fillId="0" borderId="17" xfId="8" applyFont="1" applyFill="1" applyBorder="1" applyAlignment="1">
      <alignment vertical="center"/>
    </xf>
    <xf numFmtId="0" fontId="16" fillId="0" borderId="22" xfId="8" applyFont="1" applyFill="1" applyBorder="1" applyAlignment="1">
      <alignment horizontal="center" vertical="center"/>
    </xf>
    <xf numFmtId="0" fontId="16" fillId="0" borderId="19" xfId="8" applyFont="1" applyFill="1" applyBorder="1" applyAlignment="1">
      <alignment horizontal="center" vertical="center"/>
    </xf>
    <xf numFmtId="0" fontId="16" fillId="0" borderId="80" xfId="8" applyFont="1" applyFill="1" applyBorder="1" applyAlignment="1">
      <alignment horizontal="center" vertical="center"/>
    </xf>
    <xf numFmtId="178" fontId="16" fillId="0" borderId="8" xfId="8" applyNumberFormat="1" applyFont="1" applyFill="1" applyBorder="1" applyAlignment="1">
      <alignment horizontal="right" vertical="center"/>
    </xf>
    <xf numFmtId="178" fontId="16" fillId="0" borderId="9" xfId="8" applyNumberFormat="1" applyFont="1" applyFill="1" applyBorder="1" applyAlignment="1">
      <alignment horizontal="right" vertical="center"/>
    </xf>
    <xf numFmtId="0" fontId="16" fillId="0" borderId="81" xfId="8" applyFont="1" applyFill="1" applyBorder="1" applyAlignment="1">
      <alignment horizontal="center" vertical="center"/>
    </xf>
    <xf numFmtId="0" fontId="16" fillId="0" borderId="25" xfId="8" applyFont="1" applyFill="1" applyBorder="1" applyAlignment="1">
      <alignment horizontal="center" vertical="center"/>
    </xf>
    <xf numFmtId="0" fontId="16" fillId="0" borderId="26" xfId="8" applyFont="1" applyFill="1" applyBorder="1" applyAlignment="1">
      <alignment horizontal="center" vertical="center"/>
    </xf>
    <xf numFmtId="0" fontId="16" fillId="0" borderId="11" xfId="8" applyFont="1" applyFill="1" applyBorder="1" applyAlignment="1">
      <alignment horizontal="center" vertical="center" textRotation="255"/>
    </xf>
    <xf numFmtId="0" fontId="16" fillId="0" borderId="12" xfId="8" applyFont="1" applyFill="1" applyBorder="1" applyAlignment="1">
      <alignment horizontal="center" vertical="center" textRotation="255"/>
    </xf>
    <xf numFmtId="0" fontId="16" fillId="0" borderId="46" xfId="8" applyFont="1" applyFill="1" applyBorder="1" applyAlignment="1">
      <alignment horizontal="center" vertical="center" textRotation="255"/>
    </xf>
    <xf numFmtId="0" fontId="16" fillId="0" borderId="7" xfId="8" applyFont="1" applyFill="1" applyBorder="1" applyAlignment="1">
      <alignment horizontal="center" vertical="center" textRotation="255"/>
    </xf>
    <xf numFmtId="0" fontId="16" fillId="0" borderId="0" xfId="8" applyFont="1" applyFill="1" applyBorder="1" applyAlignment="1">
      <alignment horizontal="center" vertical="center" textRotation="255"/>
    </xf>
    <xf numFmtId="0" fontId="16" fillId="0" borderId="38" xfId="8" applyFont="1" applyFill="1" applyBorder="1" applyAlignment="1">
      <alignment horizontal="center" vertical="center" textRotation="255"/>
    </xf>
    <xf numFmtId="0" fontId="16" fillId="0" borderId="72" xfId="8" applyFont="1" applyFill="1" applyBorder="1" applyAlignment="1">
      <alignment horizontal="center" vertical="center" textRotation="255"/>
    </xf>
    <xf numFmtId="0" fontId="16" fillId="0" borderId="73" xfId="8" applyFont="1" applyFill="1" applyBorder="1" applyAlignment="1">
      <alignment horizontal="center" vertical="center" textRotation="255"/>
    </xf>
    <xf numFmtId="0" fontId="16" fillId="0" borderId="68" xfId="8" applyFont="1" applyFill="1" applyBorder="1" applyAlignment="1">
      <alignment horizontal="center" vertical="center" textRotation="255"/>
    </xf>
    <xf numFmtId="0" fontId="22" fillId="0" borderId="41" xfId="8" applyFont="1" applyFill="1" applyBorder="1" applyAlignment="1">
      <alignment horizontal="center" vertical="center" wrapText="1"/>
    </xf>
    <xf numFmtId="0" fontId="22" fillId="0" borderId="12" xfId="8" applyFont="1" applyFill="1" applyBorder="1" applyAlignment="1">
      <alignment horizontal="center" vertical="center" wrapText="1"/>
    </xf>
    <xf numFmtId="0" fontId="22" fillId="0" borderId="46" xfId="8" applyFont="1" applyFill="1" applyBorder="1" applyAlignment="1">
      <alignment horizontal="center" vertical="center" wrapText="1"/>
    </xf>
    <xf numFmtId="0" fontId="22" fillId="0" borderId="37" xfId="8" applyFont="1" applyFill="1" applyBorder="1" applyAlignment="1">
      <alignment horizontal="center" vertical="center" wrapText="1"/>
    </xf>
    <xf numFmtId="0" fontId="22" fillId="0" borderId="52" xfId="8" applyFont="1" applyFill="1" applyBorder="1" applyAlignment="1">
      <alignment horizontal="center" vertical="center" wrapText="1"/>
    </xf>
    <xf numFmtId="0" fontId="22" fillId="0" borderId="40" xfId="8" applyFont="1" applyFill="1" applyBorder="1" applyAlignment="1">
      <alignment horizontal="center" vertical="center" wrapText="1"/>
    </xf>
    <xf numFmtId="0" fontId="16" fillId="0" borderId="41" xfId="8" applyFont="1" applyFill="1" applyBorder="1" applyAlignment="1">
      <alignment horizontal="center" vertical="center" textRotation="255"/>
    </xf>
    <xf numFmtId="0" fontId="16" fillId="0" borderId="62" xfId="8" applyFont="1" applyFill="1" applyBorder="1" applyAlignment="1">
      <alignment horizontal="center" vertical="center" textRotation="255"/>
    </xf>
    <xf numFmtId="0" fontId="16" fillId="0" borderId="37" xfId="8" applyFont="1" applyFill="1" applyBorder="1" applyAlignment="1">
      <alignment horizontal="center" vertical="center" textRotation="255"/>
    </xf>
    <xf numFmtId="0" fontId="16" fillId="0" borderId="52" xfId="8" applyFont="1" applyFill="1" applyBorder="1" applyAlignment="1">
      <alignment horizontal="center" vertical="center" textRotation="255"/>
    </xf>
    <xf numFmtId="0" fontId="16" fillId="0" borderId="40" xfId="8" applyFont="1" applyFill="1" applyBorder="1" applyAlignment="1">
      <alignment horizontal="center" vertical="center" textRotation="255"/>
    </xf>
    <xf numFmtId="178" fontId="16" fillId="0" borderId="44" xfId="8" applyNumberFormat="1" applyFont="1" applyFill="1" applyBorder="1" applyAlignment="1">
      <alignment horizontal="right" vertical="center"/>
    </xf>
    <xf numFmtId="178" fontId="16" fillId="0" borderId="18" xfId="8" applyNumberFormat="1" applyFont="1" applyFill="1" applyBorder="1" applyAlignment="1">
      <alignment horizontal="right" vertical="center"/>
    </xf>
    <xf numFmtId="178" fontId="16" fillId="0" borderId="43" xfId="8" applyNumberFormat="1" applyFont="1" applyFill="1" applyBorder="1" applyAlignment="1">
      <alignment horizontal="right" vertical="center"/>
    </xf>
    <xf numFmtId="0" fontId="16" fillId="0" borderId="70" xfId="8" applyFont="1" applyFill="1" applyBorder="1" applyAlignment="1">
      <alignment horizontal="center" vertical="center" shrinkToFit="1"/>
    </xf>
    <xf numFmtId="0" fontId="16" fillId="0" borderId="73" xfId="8" applyFont="1" applyFill="1" applyBorder="1" applyAlignment="1">
      <alignment horizontal="center" vertical="center" shrinkToFit="1"/>
    </xf>
    <xf numFmtId="0" fontId="16" fillId="0" borderId="68" xfId="8" applyFont="1" applyFill="1" applyBorder="1" applyAlignment="1">
      <alignment horizontal="center" vertical="center" shrinkToFit="1"/>
    </xf>
    <xf numFmtId="0" fontId="23" fillId="0" borderId="31" xfId="8" applyFont="1" applyFill="1" applyBorder="1">
      <alignment vertical="center"/>
    </xf>
    <xf numFmtId="0" fontId="23" fillId="0" borderId="42" xfId="8" applyFont="1" applyFill="1" applyBorder="1">
      <alignment vertical="center"/>
    </xf>
    <xf numFmtId="0" fontId="16" fillId="0" borderId="41" xfId="8" applyFont="1" applyFill="1" applyBorder="1" applyAlignment="1">
      <alignment horizontal="center" vertical="center" wrapText="1"/>
    </xf>
    <xf numFmtId="0" fontId="16" fillId="0" borderId="12" xfId="8" applyFont="1" applyFill="1" applyBorder="1" applyAlignment="1">
      <alignment horizontal="center" vertical="center" wrapText="1"/>
    </xf>
    <xf numFmtId="0" fontId="16" fillId="0" borderId="46" xfId="8" applyFont="1" applyFill="1" applyBorder="1" applyAlignment="1">
      <alignment horizontal="center" vertical="center" wrapText="1"/>
    </xf>
    <xf numFmtId="0" fontId="16" fillId="0" borderId="37" xfId="8" applyFont="1" applyFill="1" applyBorder="1" applyAlignment="1">
      <alignment horizontal="center" vertical="center" wrapText="1"/>
    </xf>
    <xf numFmtId="0" fontId="16" fillId="0" borderId="52" xfId="8" applyFont="1" applyFill="1" applyBorder="1" applyAlignment="1">
      <alignment horizontal="center" vertical="center" wrapText="1"/>
    </xf>
    <xf numFmtId="0" fontId="16" fillId="0" borderId="40" xfId="8" applyFont="1" applyFill="1" applyBorder="1" applyAlignment="1">
      <alignment horizontal="center" vertical="center" wrapText="1"/>
    </xf>
    <xf numFmtId="0" fontId="22" fillId="0" borderId="13" xfId="8" applyFont="1" applyFill="1" applyBorder="1" applyAlignment="1">
      <alignment horizontal="center" vertical="center" wrapText="1"/>
    </xf>
    <xf numFmtId="0" fontId="22" fillId="0" borderId="65" xfId="8" applyFont="1" applyFill="1" applyBorder="1" applyAlignment="1">
      <alignment horizontal="center" vertical="center" wrapText="1"/>
    </xf>
    <xf numFmtId="0" fontId="20" fillId="0" borderId="72" xfId="7" applyFont="1" applyFill="1" applyBorder="1" applyAlignment="1">
      <alignment horizontal="left" vertical="center"/>
    </xf>
    <xf numFmtId="0" fontId="20" fillId="0" borderId="73" xfId="7" applyFont="1" applyFill="1" applyBorder="1" applyAlignment="1">
      <alignment horizontal="left" vertical="center"/>
    </xf>
    <xf numFmtId="0" fontId="20" fillId="0" borderId="74" xfId="7" applyFont="1" applyFill="1" applyBorder="1" applyAlignment="1">
      <alignment horizontal="left" vertical="center"/>
    </xf>
    <xf numFmtId="178" fontId="16" fillId="0" borderId="72" xfId="8" applyNumberFormat="1" applyFont="1" applyFill="1" applyBorder="1" applyAlignment="1">
      <alignment horizontal="right" vertical="center" shrinkToFit="1"/>
    </xf>
    <xf numFmtId="178" fontId="16" fillId="0" borderId="73" xfId="8" applyNumberFormat="1" applyFont="1" applyFill="1" applyBorder="1" applyAlignment="1">
      <alignment horizontal="right" vertical="center" shrinkToFit="1"/>
    </xf>
    <xf numFmtId="178" fontId="16" fillId="0" borderId="74" xfId="8" applyNumberFormat="1" applyFont="1" applyFill="1" applyBorder="1" applyAlignment="1">
      <alignment horizontal="right" vertical="center" shrinkToFit="1"/>
    </xf>
    <xf numFmtId="0" fontId="20" fillId="0" borderId="36" xfId="7" applyFont="1" applyFill="1" applyBorder="1" applyAlignment="1">
      <alignment horizontal="center" vertical="center" wrapText="1"/>
    </xf>
    <xf numFmtId="0" fontId="20" fillId="0" borderId="8" xfId="7" applyFont="1" applyFill="1" applyBorder="1" applyAlignment="1">
      <alignment horizontal="center" vertical="center" wrapText="1"/>
    </xf>
    <xf numFmtId="0" fontId="20" fillId="0" borderId="9" xfId="7" applyFont="1" applyFill="1" applyBorder="1" applyAlignment="1">
      <alignment horizontal="center" vertical="center" wrapText="1"/>
    </xf>
    <xf numFmtId="0" fontId="20" fillId="0" borderId="7" xfId="7" applyFont="1" applyFill="1" applyBorder="1" applyAlignment="1">
      <alignment horizontal="center" vertical="center" wrapText="1"/>
    </xf>
    <xf numFmtId="0" fontId="20" fillId="0" borderId="0" xfId="7" applyFont="1" applyFill="1" applyBorder="1" applyAlignment="1">
      <alignment horizontal="center" vertical="center" wrapText="1"/>
    </xf>
    <xf numFmtId="0" fontId="20" fillId="0" borderId="64" xfId="7" applyFont="1" applyFill="1" applyBorder="1" applyAlignment="1">
      <alignment horizontal="center" vertical="center" wrapText="1"/>
    </xf>
    <xf numFmtId="0" fontId="20" fillId="0" borderId="72" xfId="7" applyFont="1" applyFill="1" applyBorder="1" applyAlignment="1">
      <alignment horizontal="center" vertical="center" wrapText="1"/>
    </xf>
    <xf numFmtId="0" fontId="20" fillId="0" borderId="73" xfId="7" applyFont="1" applyFill="1" applyBorder="1" applyAlignment="1">
      <alignment horizontal="center" vertical="center" wrapText="1"/>
    </xf>
    <xf numFmtId="0" fontId="20" fillId="0" borderId="74" xfId="7" applyFont="1" applyFill="1" applyBorder="1" applyAlignment="1">
      <alignment horizontal="center" vertical="center" wrapText="1"/>
    </xf>
    <xf numFmtId="0" fontId="16" fillId="0" borderId="0" xfId="8" applyFont="1" applyFill="1" applyBorder="1" applyAlignment="1">
      <alignment horizontal="center" vertical="center" shrinkToFit="1"/>
    </xf>
    <xf numFmtId="186" fontId="16" fillId="0" borderId="0" xfId="8" applyNumberFormat="1" applyFont="1" applyFill="1" applyBorder="1" applyAlignment="1" applyProtection="1">
      <alignment horizontal="center" vertical="center" shrinkToFit="1"/>
      <protection hidden="1"/>
    </xf>
    <xf numFmtId="0" fontId="22" fillId="0" borderId="0" xfId="8" applyNumberFormat="1" applyFont="1" applyFill="1" applyBorder="1" applyAlignment="1" applyProtection="1">
      <alignment horizontal="left" vertical="center" wrapText="1"/>
      <protection hidden="1"/>
    </xf>
    <xf numFmtId="0" fontId="16" fillId="0" borderId="0" xfId="8" applyFont="1" applyFill="1" applyBorder="1" applyAlignment="1" applyProtection="1">
      <alignment horizontal="center" vertical="center" shrinkToFit="1"/>
      <protection hidden="1"/>
    </xf>
    <xf numFmtId="49" fontId="19" fillId="0" borderId="1" xfId="11" applyNumberFormat="1" applyFont="1" applyFill="1" applyBorder="1" applyAlignment="1">
      <alignment horizontal="center" vertical="center"/>
    </xf>
    <xf numFmtId="49" fontId="19" fillId="0" borderId="2" xfId="11" applyNumberFormat="1" applyFont="1" applyFill="1" applyBorder="1" applyAlignment="1">
      <alignment horizontal="center" vertical="center"/>
    </xf>
    <xf numFmtId="49" fontId="19" fillId="0" borderId="3" xfId="11" applyNumberFormat="1" applyFont="1" applyFill="1" applyBorder="1" applyAlignment="1">
      <alignment horizontal="center" vertical="center"/>
    </xf>
    <xf numFmtId="0" fontId="16" fillId="0" borderId="39" xfId="11" applyFont="1" applyBorder="1" applyAlignment="1">
      <alignment horizontal="center" vertical="center"/>
    </xf>
    <xf numFmtId="0" fontId="16" fillId="0" borderId="31" xfId="11" applyFont="1" applyBorder="1" applyAlignment="1">
      <alignment horizontal="center" vertical="center"/>
    </xf>
    <xf numFmtId="0" fontId="16" fillId="0" borderId="42" xfId="11" applyFont="1" applyBorder="1" applyAlignment="1">
      <alignment horizontal="center" vertical="center"/>
    </xf>
    <xf numFmtId="0" fontId="16" fillId="0" borderId="39" xfId="11" applyFont="1" applyFill="1" applyBorder="1" applyAlignment="1">
      <alignment horizontal="center" vertical="center"/>
    </xf>
    <xf numFmtId="0" fontId="16" fillId="0" borderId="31" xfId="11" applyFont="1" applyFill="1" applyBorder="1" applyAlignment="1">
      <alignment horizontal="center" vertical="center"/>
    </xf>
    <xf numFmtId="0" fontId="16" fillId="0" borderId="42" xfId="11" applyFont="1" applyFill="1" applyBorder="1" applyAlignment="1">
      <alignment horizontal="center" vertical="center"/>
    </xf>
    <xf numFmtId="0" fontId="16" fillId="0" borderId="34" xfId="11" applyFont="1" applyBorder="1" applyAlignment="1">
      <alignment horizontal="center" vertical="center"/>
    </xf>
    <xf numFmtId="0" fontId="16" fillId="0" borderId="41" xfId="11" applyFont="1" applyBorder="1">
      <alignment vertical="center"/>
    </xf>
    <xf numFmtId="0" fontId="16" fillId="0" borderId="12" xfId="11" applyFont="1" applyBorder="1">
      <alignment vertical="center"/>
    </xf>
    <xf numFmtId="0" fontId="16" fillId="0" borderId="46" xfId="11" applyFont="1" applyBorder="1">
      <alignment vertical="center"/>
    </xf>
    <xf numFmtId="178" fontId="16" fillId="0" borderId="41" xfId="11" applyNumberFormat="1" applyFont="1" applyFill="1" applyBorder="1" applyAlignment="1">
      <alignment horizontal="right" vertical="center" shrinkToFit="1"/>
    </xf>
    <xf numFmtId="178" fontId="16" fillId="0" borderId="12" xfId="11" applyNumberFormat="1" applyFont="1" applyFill="1" applyBorder="1" applyAlignment="1">
      <alignment horizontal="right" vertical="center" shrinkToFit="1"/>
    </xf>
    <xf numFmtId="178" fontId="16" fillId="0" borderId="82" xfId="11" applyNumberFormat="1" applyFont="1" applyFill="1" applyBorder="1" applyAlignment="1">
      <alignment horizontal="right" vertical="center" shrinkToFit="1"/>
    </xf>
    <xf numFmtId="181" fontId="16" fillId="0" borderId="83" xfId="11" applyNumberFormat="1" applyFont="1" applyFill="1" applyBorder="1" applyAlignment="1">
      <alignment horizontal="right" vertical="center" shrinkToFit="1"/>
    </xf>
    <xf numFmtId="178" fontId="16" fillId="0" borderId="83" xfId="11" applyNumberFormat="1" applyFont="1" applyFill="1" applyBorder="1" applyAlignment="1">
      <alignment horizontal="right" vertical="center" shrinkToFit="1"/>
    </xf>
    <xf numFmtId="181" fontId="16" fillId="0" borderId="84" xfId="11" applyNumberFormat="1" applyFont="1" applyFill="1" applyBorder="1" applyAlignment="1">
      <alignment horizontal="right" vertical="center" shrinkToFit="1"/>
    </xf>
    <xf numFmtId="181" fontId="16" fillId="0" borderId="12" xfId="11" applyNumberFormat="1" applyFont="1" applyFill="1" applyBorder="1" applyAlignment="1">
      <alignment horizontal="right" vertical="center" shrinkToFit="1"/>
    </xf>
    <xf numFmtId="181" fontId="16" fillId="0" borderId="46" xfId="11" applyNumberFormat="1" applyFont="1" applyFill="1" applyBorder="1" applyAlignment="1">
      <alignment horizontal="right" vertical="center" shrinkToFit="1"/>
    </xf>
    <xf numFmtId="0" fontId="16" fillId="0" borderId="62" xfId="11" applyFont="1" applyBorder="1">
      <alignment vertical="center"/>
    </xf>
    <xf numFmtId="0" fontId="16" fillId="0" borderId="0" xfId="11" applyFont="1" applyBorder="1">
      <alignment vertical="center"/>
    </xf>
    <xf numFmtId="0" fontId="16" fillId="0" borderId="38" xfId="11" applyFont="1" applyBorder="1">
      <alignment vertical="center"/>
    </xf>
    <xf numFmtId="178" fontId="16" fillId="0" borderId="62" xfId="11" applyNumberFormat="1" applyFont="1" applyFill="1" applyBorder="1" applyAlignment="1">
      <alignment horizontal="right" vertical="center" shrinkToFit="1"/>
    </xf>
    <xf numFmtId="178" fontId="16" fillId="0" borderId="0" xfId="11" applyNumberFormat="1" applyFont="1" applyFill="1" applyBorder="1" applyAlignment="1">
      <alignment horizontal="right" vertical="center" shrinkToFit="1"/>
    </xf>
    <xf numFmtId="178" fontId="16" fillId="0" borderId="85" xfId="11" applyNumberFormat="1" applyFont="1" applyFill="1" applyBorder="1" applyAlignment="1">
      <alignment horizontal="right" vertical="center" shrinkToFit="1"/>
    </xf>
    <xf numFmtId="181" fontId="16" fillId="0" borderId="86" xfId="11" applyNumberFormat="1" applyFont="1" applyFill="1" applyBorder="1" applyAlignment="1">
      <alignment horizontal="right" vertical="center" shrinkToFit="1"/>
    </xf>
    <xf numFmtId="178" fontId="16" fillId="0" borderId="86" xfId="11" applyNumberFormat="1" applyFont="1" applyFill="1" applyBorder="1" applyAlignment="1">
      <alignment horizontal="right" vertical="center" shrinkToFit="1"/>
    </xf>
    <xf numFmtId="181" fontId="16" fillId="0" borderId="88" xfId="11" applyNumberFormat="1" applyFont="1" applyFill="1" applyBorder="1" applyAlignment="1">
      <alignment horizontal="right" vertical="center" shrinkToFit="1"/>
    </xf>
    <xf numFmtId="181" fontId="16" fillId="0" borderId="0" xfId="11" applyNumberFormat="1" applyFont="1" applyFill="1" applyBorder="1" applyAlignment="1">
      <alignment horizontal="right" vertical="center" shrinkToFit="1"/>
    </xf>
    <xf numFmtId="181" fontId="16" fillId="0" borderId="38" xfId="11" applyNumberFormat="1" applyFont="1" applyFill="1" applyBorder="1" applyAlignment="1">
      <alignment horizontal="right" vertical="center" shrinkToFit="1"/>
    </xf>
    <xf numFmtId="178" fontId="16" fillId="0" borderId="87" xfId="11" applyNumberFormat="1" applyFont="1" applyFill="1" applyBorder="1" applyAlignment="1">
      <alignment horizontal="right" vertical="center" shrinkToFit="1"/>
    </xf>
    <xf numFmtId="178" fontId="16" fillId="0" borderId="88" xfId="11" applyNumberFormat="1" applyFont="1" applyFill="1" applyBorder="1" applyAlignment="1">
      <alignment horizontal="right" vertical="center" shrinkToFit="1"/>
    </xf>
    <xf numFmtId="178" fontId="16" fillId="0" borderId="38" xfId="11" applyNumberFormat="1" applyFont="1" applyFill="1" applyBorder="1" applyAlignment="1">
      <alignment horizontal="right" vertical="center" shrinkToFit="1"/>
    </xf>
    <xf numFmtId="0" fontId="16" fillId="0" borderId="41" xfId="11" applyFont="1" applyFill="1" applyBorder="1">
      <alignment vertical="center"/>
    </xf>
    <xf numFmtId="0" fontId="16" fillId="0" borderId="12" xfId="11" applyFont="1" applyFill="1" applyBorder="1">
      <alignment vertical="center"/>
    </xf>
    <xf numFmtId="0" fontId="16" fillId="0" borderId="46" xfId="11" applyFont="1" applyFill="1" applyBorder="1">
      <alignment vertical="center"/>
    </xf>
    <xf numFmtId="181" fontId="16" fillId="0" borderId="82" xfId="11" applyNumberFormat="1" applyFont="1" applyFill="1" applyBorder="1" applyAlignment="1">
      <alignment horizontal="right" vertical="center" shrinkToFit="1"/>
    </xf>
    <xf numFmtId="0" fontId="16" fillId="0" borderId="62" xfId="11" applyFont="1" applyFill="1" applyBorder="1">
      <alignment vertical="center"/>
    </xf>
    <xf numFmtId="0" fontId="16" fillId="0" borderId="0" xfId="11" applyFont="1" applyFill="1" applyBorder="1">
      <alignment vertical="center"/>
    </xf>
    <xf numFmtId="0" fontId="16" fillId="0" borderId="38" xfId="11" applyFont="1" applyFill="1" applyBorder="1">
      <alignment vertical="center"/>
    </xf>
    <xf numFmtId="0" fontId="16" fillId="0" borderId="62" xfId="11" applyFont="1" applyBorder="1" applyAlignment="1">
      <alignment vertical="center"/>
    </xf>
    <xf numFmtId="0" fontId="13" fillId="0" borderId="0" xfId="6" applyAlignment="1">
      <alignment vertical="center"/>
    </xf>
    <xf numFmtId="0" fontId="13" fillId="0" borderId="38" xfId="6" applyBorder="1" applyAlignment="1">
      <alignment vertical="center"/>
    </xf>
    <xf numFmtId="178" fontId="16" fillId="0" borderId="88" xfId="11" applyNumberFormat="1" applyFont="1" applyFill="1" applyBorder="1" applyAlignment="1">
      <alignment horizontal="right" vertical="center"/>
    </xf>
    <xf numFmtId="178" fontId="16" fillId="0" borderId="0" xfId="11" applyNumberFormat="1" applyFont="1" applyFill="1" applyBorder="1" applyAlignment="1">
      <alignment horizontal="right" vertical="center"/>
    </xf>
    <xf numFmtId="178" fontId="16" fillId="0" borderId="38" xfId="11" applyNumberFormat="1" applyFont="1" applyFill="1" applyBorder="1" applyAlignment="1">
      <alignment horizontal="right" vertical="center"/>
    </xf>
    <xf numFmtId="0" fontId="16" fillId="0" borderId="37" xfId="11" applyFont="1" applyFill="1" applyBorder="1">
      <alignment vertical="center"/>
    </xf>
    <xf numFmtId="0" fontId="16" fillId="0" borderId="52" xfId="11" applyFont="1" applyFill="1" applyBorder="1">
      <alignment vertical="center"/>
    </xf>
    <xf numFmtId="0" fontId="16" fillId="0" borderId="40" xfId="11" applyFont="1" applyFill="1" applyBorder="1">
      <alignment vertical="center"/>
    </xf>
    <xf numFmtId="178" fontId="16" fillId="0" borderId="62" xfId="11" applyNumberFormat="1" applyFont="1" applyFill="1" applyBorder="1" applyAlignment="1">
      <alignment horizontal="right" vertical="center"/>
    </xf>
    <xf numFmtId="178" fontId="16" fillId="0" borderId="85" xfId="11" applyNumberFormat="1" applyFont="1" applyFill="1" applyBorder="1" applyAlignment="1">
      <alignment horizontal="right" vertical="center"/>
    </xf>
    <xf numFmtId="181" fontId="16" fillId="0" borderId="86" xfId="11" applyNumberFormat="1" applyFont="1" applyFill="1" applyBorder="1" applyAlignment="1">
      <alignment horizontal="right" vertical="center"/>
    </xf>
    <xf numFmtId="0" fontId="22" fillId="0" borderId="39" xfId="11" applyFont="1" applyFill="1" applyBorder="1" applyAlignment="1">
      <alignment horizontal="center" vertical="center"/>
    </xf>
    <xf numFmtId="0" fontId="22" fillId="0" borderId="31" xfId="11" applyFont="1" applyFill="1" applyBorder="1" applyAlignment="1">
      <alignment horizontal="center" vertical="center"/>
    </xf>
    <xf numFmtId="0" fontId="22" fillId="0" borderId="42" xfId="11" applyFont="1" applyFill="1" applyBorder="1" applyAlignment="1">
      <alignment horizontal="center" vertical="center"/>
    </xf>
    <xf numFmtId="178" fontId="16" fillId="0" borderId="84" xfId="11" applyNumberFormat="1" applyFont="1" applyFill="1" applyBorder="1" applyAlignment="1">
      <alignment horizontal="right" vertical="center" shrinkToFit="1"/>
    </xf>
    <xf numFmtId="181" fontId="2" fillId="0" borderId="0" xfId="11" applyNumberFormat="1" applyFill="1" applyAlignment="1">
      <alignment horizontal="right" vertical="center" shrinkToFit="1"/>
    </xf>
    <xf numFmtId="181" fontId="2" fillId="0" borderId="38" xfId="11" applyNumberFormat="1" applyFill="1" applyBorder="1" applyAlignment="1">
      <alignment horizontal="right" vertical="center" shrinkToFit="1"/>
    </xf>
    <xf numFmtId="0" fontId="2" fillId="0" borderId="0" xfId="11" applyFill="1" applyAlignment="1">
      <alignment horizontal="right" vertical="center" shrinkToFit="1"/>
    </xf>
    <xf numFmtId="0" fontId="2" fillId="0" borderId="85" xfId="11" applyFill="1" applyBorder="1" applyAlignment="1">
      <alignment horizontal="right" vertical="center" shrinkToFit="1"/>
    </xf>
    <xf numFmtId="181" fontId="2" fillId="0" borderId="85" xfId="11" applyNumberFormat="1" applyFill="1" applyBorder="1" applyAlignment="1">
      <alignment horizontal="right" vertical="center" shrinkToFit="1"/>
    </xf>
    <xf numFmtId="0" fontId="13" fillId="0" borderId="0" xfId="6" applyBorder="1" applyAlignment="1">
      <alignment vertical="center"/>
    </xf>
    <xf numFmtId="0" fontId="2" fillId="0" borderId="31" xfId="11" applyBorder="1" applyAlignment="1">
      <alignment horizontal="center" vertical="center"/>
    </xf>
    <xf numFmtId="0" fontId="2" fillId="0" borderId="42" xfId="11" applyBorder="1" applyAlignment="1">
      <alignment horizontal="center" vertical="center"/>
    </xf>
    <xf numFmtId="0" fontId="22" fillId="0" borderId="62" xfId="11" applyFont="1" applyBorder="1">
      <alignment vertical="center"/>
    </xf>
    <xf numFmtId="0" fontId="22" fillId="0" borderId="0" xfId="11" applyFont="1" applyBorder="1">
      <alignment vertical="center"/>
    </xf>
    <xf numFmtId="0" fontId="22" fillId="0" borderId="38" xfId="11" applyFont="1" applyBorder="1">
      <alignment vertical="center"/>
    </xf>
    <xf numFmtId="0" fontId="16" fillId="0" borderId="37" xfId="11" applyFont="1" applyBorder="1">
      <alignment vertical="center"/>
    </xf>
    <xf numFmtId="0" fontId="16" fillId="0" borderId="52" xfId="11" applyFont="1" applyBorder="1">
      <alignment vertical="center"/>
    </xf>
    <xf numFmtId="0" fontId="16" fillId="0" borderId="40" xfId="11" applyFont="1" applyBorder="1">
      <alignment vertical="center"/>
    </xf>
    <xf numFmtId="0" fontId="16" fillId="0" borderId="41" xfId="11" applyFont="1" applyBorder="1" applyAlignment="1">
      <alignment horizontal="center" vertical="center" wrapText="1"/>
    </xf>
    <xf numFmtId="0" fontId="16" fillId="0" borderId="12" xfId="11" applyFont="1" applyBorder="1" applyAlignment="1">
      <alignment horizontal="center" vertical="center" wrapText="1"/>
    </xf>
    <xf numFmtId="0" fontId="16" fillId="0" borderId="62" xfId="11" applyFont="1" applyBorder="1" applyAlignment="1">
      <alignment horizontal="center" vertical="center" wrapText="1"/>
    </xf>
    <xf numFmtId="0" fontId="16" fillId="0" borderId="0" xfId="11" applyFont="1" applyBorder="1" applyAlignment="1">
      <alignment horizontal="center" vertical="center" wrapText="1"/>
    </xf>
    <xf numFmtId="0" fontId="16" fillId="0" borderId="37" xfId="11" applyFont="1" applyBorder="1" applyAlignment="1">
      <alignment horizontal="center" vertical="center" wrapText="1"/>
    </xf>
    <xf numFmtId="0" fontId="16" fillId="0" borderId="52" xfId="11" applyFont="1" applyBorder="1" applyAlignment="1">
      <alignment horizontal="center" vertical="center" wrapText="1"/>
    </xf>
    <xf numFmtId="0" fontId="16" fillId="0" borderId="12" xfId="11" applyFont="1" applyBorder="1" applyAlignment="1">
      <alignment vertical="center" textRotation="255"/>
    </xf>
    <xf numFmtId="0" fontId="16" fillId="0" borderId="0" xfId="11" applyFont="1" applyBorder="1" applyAlignment="1">
      <alignment vertical="center" textRotation="255"/>
    </xf>
    <xf numFmtId="0" fontId="16" fillId="0" borderId="52" xfId="11" applyFont="1" applyBorder="1" applyAlignment="1">
      <alignment vertical="center" textRotation="255"/>
    </xf>
    <xf numFmtId="181" fontId="16" fillId="0" borderId="62" xfId="11" applyNumberFormat="1" applyFont="1" applyFill="1" applyBorder="1" applyAlignment="1">
      <alignment horizontal="right" vertical="center" shrinkToFit="1"/>
    </xf>
    <xf numFmtId="0" fontId="2" fillId="0" borderId="0" xfId="11" applyFill="1" applyBorder="1" applyAlignment="1">
      <alignment horizontal="right" vertical="center" shrinkToFit="1"/>
    </xf>
    <xf numFmtId="0" fontId="2" fillId="0" borderId="38" xfId="11" applyFill="1" applyBorder="1" applyAlignment="1">
      <alignment horizontal="right" vertical="center" shrinkToFit="1"/>
    </xf>
    <xf numFmtId="181" fontId="16" fillId="0" borderId="41" xfId="11" applyNumberFormat="1" applyFont="1" applyFill="1" applyBorder="1" applyAlignment="1">
      <alignment horizontal="right" vertical="center" shrinkToFit="1"/>
    </xf>
    <xf numFmtId="0" fontId="2" fillId="0" borderId="12" xfId="11" applyFill="1" applyBorder="1" applyAlignment="1">
      <alignment horizontal="right" vertical="center" shrinkToFit="1"/>
    </xf>
    <xf numFmtId="0" fontId="2" fillId="0" borderId="46" xfId="11" applyFill="1" applyBorder="1" applyAlignment="1">
      <alignment horizontal="right" vertical="center" shrinkToFit="1"/>
    </xf>
    <xf numFmtId="0" fontId="16" fillId="0" borderId="41" xfId="11" applyFont="1" applyFill="1" applyBorder="1" applyAlignment="1">
      <alignment horizontal="center" vertical="center" textRotation="255"/>
    </xf>
    <xf numFmtId="0" fontId="16" fillId="0" borderId="46" xfId="11" applyFont="1" applyFill="1" applyBorder="1" applyAlignment="1">
      <alignment horizontal="center" vertical="center" textRotation="255"/>
    </xf>
    <xf numFmtId="0" fontId="16" fillId="0" borderId="62" xfId="11" applyFont="1" applyFill="1" applyBorder="1" applyAlignment="1">
      <alignment horizontal="center" vertical="center" textRotation="255"/>
    </xf>
    <xf numFmtId="0" fontId="16" fillId="0" borderId="38" xfId="11" applyFont="1" applyFill="1" applyBorder="1" applyAlignment="1">
      <alignment horizontal="center" vertical="center" textRotation="255"/>
    </xf>
    <xf numFmtId="0" fontId="16" fillId="0" borderId="37" xfId="11" applyFont="1" applyFill="1" applyBorder="1" applyAlignment="1">
      <alignment horizontal="center" vertical="center" textRotation="255"/>
    </xf>
    <xf numFmtId="0" fontId="16" fillId="0" borderId="40" xfId="11" applyFont="1" applyFill="1" applyBorder="1" applyAlignment="1">
      <alignment horizontal="center" vertical="center" textRotation="255"/>
    </xf>
    <xf numFmtId="181" fontId="16" fillId="0" borderId="37" xfId="11" applyNumberFormat="1" applyFont="1" applyFill="1" applyBorder="1" applyAlignment="1">
      <alignment horizontal="right" vertical="center" shrinkToFit="1"/>
    </xf>
    <xf numFmtId="0" fontId="2" fillId="0" borderId="52" xfId="11" applyFill="1" applyBorder="1" applyAlignment="1">
      <alignment horizontal="right" vertical="center" shrinkToFit="1"/>
    </xf>
    <xf numFmtId="181" fontId="16" fillId="0" borderId="52" xfId="11" applyNumberFormat="1" applyFont="1" applyFill="1" applyBorder="1" applyAlignment="1">
      <alignment horizontal="right" vertical="center" shrinkToFit="1"/>
    </xf>
    <xf numFmtId="0" fontId="2" fillId="0" borderId="40" xfId="11" applyFill="1" applyBorder="1" applyAlignment="1">
      <alignment horizontal="right" vertical="center" shrinkToFit="1"/>
    </xf>
    <xf numFmtId="0" fontId="16" fillId="0" borderId="41" xfId="11" applyFont="1" applyFill="1" applyBorder="1" applyAlignment="1">
      <alignment horizontal="left" vertical="center"/>
    </xf>
    <xf numFmtId="0" fontId="16" fillId="0" borderId="12" xfId="11" applyFont="1" applyFill="1" applyBorder="1" applyAlignment="1">
      <alignment horizontal="left" vertical="center"/>
    </xf>
    <xf numFmtId="0" fontId="16" fillId="0" borderId="46" xfId="11" applyFont="1" applyFill="1" applyBorder="1" applyAlignment="1">
      <alignment horizontal="left" vertical="center"/>
    </xf>
    <xf numFmtId="178" fontId="16" fillId="0" borderId="46" xfId="11" applyNumberFormat="1" applyFont="1" applyFill="1" applyBorder="1" applyAlignment="1">
      <alignment horizontal="right" vertical="center" shrinkToFit="1"/>
    </xf>
    <xf numFmtId="0" fontId="16" fillId="0" borderId="62" xfId="11" applyFont="1" applyFill="1" applyBorder="1" applyAlignment="1">
      <alignment horizontal="left" vertical="center"/>
    </xf>
    <xf numFmtId="0" fontId="16" fillId="0" borderId="0" xfId="11" applyFont="1" applyFill="1" applyBorder="1" applyAlignment="1">
      <alignment horizontal="left" vertical="center"/>
    </xf>
    <xf numFmtId="0" fontId="16" fillId="0" borderId="38" xfId="11" applyFont="1" applyFill="1" applyBorder="1" applyAlignment="1">
      <alignment horizontal="left" vertical="center"/>
    </xf>
    <xf numFmtId="178" fontId="16" fillId="0" borderId="37" xfId="11" applyNumberFormat="1" applyFont="1" applyFill="1" applyBorder="1" applyAlignment="1">
      <alignment horizontal="right" vertical="center" shrinkToFit="1"/>
    </xf>
    <xf numFmtId="178" fontId="16" fillId="0" borderId="52" xfId="11" applyNumberFormat="1" applyFont="1" applyFill="1" applyBorder="1" applyAlignment="1">
      <alignment horizontal="right" vertical="center" shrinkToFit="1"/>
    </xf>
    <xf numFmtId="178" fontId="16" fillId="0" borderId="89" xfId="11" applyNumberFormat="1" applyFont="1" applyFill="1" applyBorder="1" applyAlignment="1">
      <alignment horizontal="right" vertical="center" shrinkToFit="1"/>
    </xf>
    <xf numFmtId="181" fontId="16" fillId="0" borderId="90" xfId="11" applyNumberFormat="1" applyFont="1" applyFill="1" applyBorder="1" applyAlignment="1">
      <alignment horizontal="right" vertical="center" shrinkToFit="1"/>
    </xf>
    <xf numFmtId="178" fontId="16" fillId="0" borderId="90" xfId="11" applyNumberFormat="1" applyFont="1" applyFill="1" applyBorder="1" applyAlignment="1">
      <alignment horizontal="right" vertical="center" shrinkToFit="1"/>
    </xf>
    <xf numFmtId="181" fontId="16" fillId="0" borderId="91" xfId="11" applyNumberFormat="1" applyFont="1" applyFill="1" applyBorder="1" applyAlignment="1">
      <alignment horizontal="right" vertical="center" shrinkToFit="1"/>
    </xf>
    <xf numFmtId="181" fontId="16" fillId="0" borderId="40" xfId="11" applyNumberFormat="1" applyFont="1" applyFill="1" applyBorder="1" applyAlignment="1">
      <alignment horizontal="right" vertical="center" shrinkToFit="1"/>
    </xf>
    <xf numFmtId="0" fontId="16" fillId="0" borderId="37" xfId="11" applyFont="1" applyFill="1" applyBorder="1" applyAlignment="1">
      <alignment horizontal="left" vertical="center"/>
    </xf>
    <xf numFmtId="0" fontId="16" fillId="0" borderId="52" xfId="11" applyFont="1" applyFill="1" applyBorder="1" applyAlignment="1">
      <alignment horizontal="left" vertical="center"/>
    </xf>
    <xf numFmtId="0" fontId="16" fillId="0" borderId="40" xfId="11" applyFont="1" applyFill="1" applyBorder="1" applyAlignment="1">
      <alignment horizontal="left" vertical="center"/>
    </xf>
    <xf numFmtId="178" fontId="16" fillId="0" borderId="40" xfId="11" applyNumberFormat="1" applyFont="1" applyFill="1" applyBorder="1" applyAlignment="1">
      <alignment horizontal="right" vertical="center" shrinkToFit="1"/>
    </xf>
    <xf numFmtId="0" fontId="16" fillId="0" borderId="62" xfId="11" applyFont="1" applyFill="1" applyBorder="1" applyAlignment="1">
      <alignment horizontal="center" vertical="center" wrapText="1"/>
    </xf>
    <xf numFmtId="0" fontId="16" fillId="0" borderId="0" xfId="11" applyFont="1" applyFill="1" applyBorder="1" applyAlignment="1">
      <alignment horizontal="center" vertical="center" wrapText="1"/>
    </xf>
    <xf numFmtId="0" fontId="16" fillId="0" borderId="37" xfId="11" applyFont="1" applyFill="1" applyBorder="1" applyAlignment="1">
      <alignment horizontal="center" vertical="center" wrapText="1"/>
    </xf>
    <xf numFmtId="0" fontId="16" fillId="0" borderId="52" xfId="11" applyFont="1" applyFill="1" applyBorder="1" applyAlignment="1">
      <alignment horizontal="center" vertical="center" wrapText="1"/>
    </xf>
    <xf numFmtId="178" fontId="16" fillId="5" borderId="88" xfId="11" applyNumberFormat="1" applyFont="1" applyFill="1" applyBorder="1" applyAlignment="1">
      <alignment horizontal="right" vertical="center" shrinkToFit="1"/>
    </xf>
    <xf numFmtId="178" fontId="16" fillId="5" borderId="0" xfId="11" applyNumberFormat="1" applyFont="1" applyFill="1" applyBorder="1" applyAlignment="1">
      <alignment horizontal="right" vertical="center" shrinkToFit="1"/>
    </xf>
    <xf numFmtId="178" fontId="16" fillId="5" borderId="85" xfId="11" applyNumberFormat="1" applyFont="1" applyFill="1" applyBorder="1" applyAlignment="1">
      <alignment horizontal="right" vertical="center" shrinkToFit="1"/>
    </xf>
    <xf numFmtId="0" fontId="16" fillId="5" borderId="88" xfId="11" applyFont="1" applyFill="1" applyBorder="1" applyAlignment="1">
      <alignment horizontal="right" vertical="center" shrinkToFit="1"/>
    </xf>
    <xf numFmtId="0" fontId="16" fillId="5" borderId="0" xfId="11" applyFont="1" applyFill="1" applyBorder="1" applyAlignment="1">
      <alignment horizontal="right" vertical="center" shrinkToFit="1"/>
    </xf>
    <xf numFmtId="0" fontId="16" fillId="5" borderId="38" xfId="11" applyFont="1" applyFill="1" applyBorder="1" applyAlignment="1">
      <alignment horizontal="right" vertical="center" shrinkToFit="1"/>
    </xf>
    <xf numFmtId="181" fontId="16" fillId="0" borderId="85" xfId="11" applyNumberFormat="1" applyFont="1" applyFill="1" applyBorder="1" applyAlignment="1">
      <alignment horizontal="right" vertical="center" shrinkToFit="1"/>
    </xf>
    <xf numFmtId="0" fontId="2" fillId="0" borderId="89" xfId="11" applyFill="1" applyBorder="1" applyAlignment="1">
      <alignment horizontal="right" vertical="center" shrinkToFit="1"/>
    </xf>
    <xf numFmtId="181" fontId="2" fillId="0" borderId="52" xfId="11" applyNumberFormat="1" applyFill="1" applyBorder="1" applyAlignment="1">
      <alignment horizontal="right" vertical="center" shrinkToFit="1"/>
    </xf>
    <xf numFmtId="181" fontId="2" fillId="0" borderId="89" xfId="11" applyNumberFormat="1" applyFill="1" applyBorder="1" applyAlignment="1">
      <alignment horizontal="right" vertical="center" shrinkToFit="1"/>
    </xf>
    <xf numFmtId="178" fontId="16" fillId="0" borderId="91" xfId="11" applyNumberFormat="1" applyFont="1" applyFill="1" applyBorder="1" applyAlignment="1">
      <alignment horizontal="right" vertical="center" shrinkToFit="1"/>
    </xf>
    <xf numFmtId="178" fontId="16" fillId="5" borderId="91" xfId="11" applyNumberFormat="1" applyFont="1" applyFill="1" applyBorder="1" applyAlignment="1">
      <alignment horizontal="right" vertical="center" shrinkToFit="1"/>
    </xf>
    <xf numFmtId="178" fontId="16" fillId="5" borderId="52" xfId="11" applyNumberFormat="1" applyFont="1" applyFill="1" applyBorder="1" applyAlignment="1">
      <alignment horizontal="right" vertical="center" shrinkToFit="1"/>
    </xf>
    <xf numFmtId="178" fontId="16" fillId="5" borderId="89" xfId="11" applyNumberFormat="1" applyFont="1" applyFill="1" applyBorder="1" applyAlignment="1">
      <alignment horizontal="right" vertical="center" shrinkToFit="1"/>
    </xf>
    <xf numFmtId="0" fontId="16" fillId="5" borderId="91" xfId="11" applyFont="1" applyFill="1" applyBorder="1" applyAlignment="1">
      <alignment horizontal="right" vertical="center" shrinkToFit="1"/>
    </xf>
    <xf numFmtId="0" fontId="16" fillId="5" borderId="52" xfId="11" applyFont="1" applyFill="1" applyBorder="1" applyAlignment="1">
      <alignment horizontal="right" vertical="center" shrinkToFit="1"/>
    </xf>
    <xf numFmtId="0" fontId="16" fillId="5" borderId="40" xfId="11" applyFont="1" applyFill="1" applyBorder="1" applyAlignment="1">
      <alignment horizontal="right" vertical="center" shrinkToFit="1"/>
    </xf>
    <xf numFmtId="0" fontId="16" fillId="0" borderId="41" xfId="11" applyFont="1" applyBorder="1" applyAlignment="1">
      <alignment horizontal="center" vertical="center" textRotation="255"/>
    </xf>
    <xf numFmtId="0" fontId="16" fillId="0" borderId="46" xfId="11" applyFont="1" applyBorder="1" applyAlignment="1">
      <alignment horizontal="center" vertical="center" textRotation="255"/>
    </xf>
    <xf numFmtId="0" fontId="16" fillId="0" borderId="62" xfId="11" applyFont="1" applyBorder="1" applyAlignment="1">
      <alignment horizontal="center" vertical="center" textRotation="255"/>
    </xf>
    <xf numFmtId="0" fontId="16" fillId="0" borderId="38" xfId="11" applyFont="1" applyBorder="1" applyAlignment="1">
      <alignment horizontal="center" vertical="center" textRotation="255"/>
    </xf>
    <xf numFmtId="0" fontId="16" fillId="0" borderId="37" xfId="11" applyFont="1" applyBorder="1" applyAlignment="1">
      <alignment horizontal="center" vertical="center" textRotation="255"/>
    </xf>
    <xf numFmtId="0" fontId="16" fillId="0" borderId="40" xfId="11" applyFont="1" applyBorder="1" applyAlignment="1">
      <alignment horizontal="center" vertical="center" textRotation="255"/>
    </xf>
    <xf numFmtId="0" fontId="30" fillId="0" borderId="112" xfId="12" applyFont="1" applyBorder="1" applyAlignment="1" applyProtection="1">
      <alignment horizontal="left" vertical="center" shrinkToFit="1"/>
      <protection locked="0"/>
    </xf>
    <xf numFmtId="0" fontId="30" fillId="0" borderId="113" xfId="12" applyFont="1" applyBorder="1" applyAlignment="1" applyProtection="1">
      <alignment horizontal="left" vertical="center" shrinkToFit="1"/>
      <protection locked="0"/>
    </xf>
    <xf numFmtId="0" fontId="30" fillId="0" borderId="114" xfId="12" applyFont="1" applyBorder="1" applyAlignment="1" applyProtection="1">
      <alignment horizontal="left" vertical="center" shrinkToFit="1"/>
      <protection locked="0"/>
    </xf>
    <xf numFmtId="0" fontId="30" fillId="0" borderId="98" xfId="12" applyFont="1" applyBorder="1" applyAlignment="1" applyProtection="1">
      <alignment horizontal="left" vertical="center" shrinkToFit="1"/>
      <protection locked="0"/>
    </xf>
    <xf numFmtId="0" fontId="30" fillId="0" borderId="99" xfId="12" applyFont="1" applyBorder="1" applyAlignment="1" applyProtection="1">
      <alignment horizontal="left" vertical="center" shrinkToFit="1"/>
      <protection locked="0"/>
    </xf>
    <xf numFmtId="0" fontId="30" fillId="0" borderId="100" xfId="12" applyFont="1" applyBorder="1" applyAlignment="1" applyProtection="1">
      <alignment horizontal="left" vertical="center" shrinkToFit="1"/>
      <protection locked="0"/>
    </xf>
    <xf numFmtId="0" fontId="30" fillId="7" borderId="60"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5" xfId="12" applyFont="1" applyFill="1" applyBorder="1" applyAlignment="1" applyProtection="1">
      <alignment horizontal="center" vertical="center" wrapText="1"/>
      <protection locked="0"/>
    </xf>
    <xf numFmtId="0" fontId="30" fillId="7" borderId="93" xfId="12" applyFont="1" applyFill="1" applyBorder="1" applyAlignment="1" applyProtection="1">
      <alignment horizontal="center" vertical="center" wrapText="1"/>
      <protection locked="0"/>
    </xf>
    <xf numFmtId="0" fontId="30" fillId="7" borderId="94" xfId="12" applyFont="1" applyFill="1" applyBorder="1" applyAlignment="1" applyProtection="1">
      <alignment horizontal="center" vertical="center" wrapText="1"/>
      <protection locked="0"/>
    </xf>
    <xf numFmtId="0" fontId="2" fillId="7" borderId="60" xfId="12" applyFont="1" applyFill="1" applyBorder="1" applyAlignment="1" applyProtection="1">
      <alignment horizontal="center" vertical="center" wrapText="1"/>
      <protection locked="0"/>
    </xf>
    <xf numFmtId="0" fontId="2" fillId="7" borderId="8" xfId="12" applyFont="1" applyFill="1" applyBorder="1" applyAlignment="1" applyProtection="1">
      <alignment horizontal="center" vertical="center" wrapText="1"/>
      <protection locked="0"/>
    </xf>
    <xf numFmtId="0" fontId="2" fillId="7" borderId="23" xfId="12" applyFont="1" applyFill="1" applyBorder="1" applyAlignment="1" applyProtection="1">
      <alignment horizontal="center" vertical="center" wrapText="1"/>
      <protection locked="0"/>
    </xf>
    <xf numFmtId="0" fontId="2" fillId="7" borderId="95" xfId="12" applyFont="1" applyFill="1" applyBorder="1" applyAlignment="1" applyProtection="1">
      <alignment horizontal="center" vertical="center" wrapText="1"/>
      <protection locked="0"/>
    </xf>
    <xf numFmtId="0" fontId="2" fillId="7" borderId="93" xfId="12" applyFont="1" applyFill="1" applyBorder="1" applyAlignment="1" applyProtection="1">
      <alignment horizontal="center" vertical="center" wrapText="1"/>
      <protection locked="0"/>
    </xf>
    <xf numFmtId="0" fontId="2" fillId="7" borderId="94"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6" xfId="12" applyFont="1" applyFill="1" applyBorder="1" applyAlignment="1" applyProtection="1">
      <alignment horizontal="center" vertical="center" wrapText="1"/>
      <protection locked="0"/>
    </xf>
    <xf numFmtId="0" fontId="30" fillId="0" borderId="98" xfId="14" applyFont="1" applyBorder="1" applyAlignment="1" applyProtection="1">
      <alignment horizontal="left" vertical="center" shrinkToFit="1"/>
      <protection locked="0"/>
    </xf>
    <xf numFmtId="0" fontId="30" fillId="0" borderId="99" xfId="14" applyFont="1" applyBorder="1" applyAlignment="1" applyProtection="1">
      <alignment horizontal="left" vertical="center" shrinkToFit="1"/>
      <protection locked="0"/>
    </xf>
    <xf numFmtId="0" fontId="30" fillId="0" borderId="100" xfId="14" applyFont="1" applyBorder="1" applyAlignment="1" applyProtection="1">
      <alignment horizontal="lef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4" applyNumberFormat="1" applyFont="1" applyBorder="1" applyAlignment="1" applyProtection="1">
      <alignment horizontal="right" vertical="center" shrinkToFit="1"/>
      <protection locked="0"/>
    </xf>
    <xf numFmtId="177" fontId="30" fillId="0" borderId="103" xfId="14" applyNumberFormat="1" applyFont="1" applyBorder="1" applyAlignment="1" applyProtection="1">
      <alignment horizontal="right" vertical="center" shrinkToFit="1"/>
      <protection locked="0"/>
    </xf>
    <xf numFmtId="177" fontId="30" fillId="0" borderId="104" xfId="14" applyNumberFormat="1" applyFont="1" applyBorder="1" applyAlignment="1" applyProtection="1">
      <alignment horizontal="right" vertical="center" shrinkToFit="1"/>
      <protection locked="0"/>
    </xf>
    <xf numFmtId="177" fontId="30" fillId="0" borderId="105" xfId="14" applyNumberFormat="1" applyFont="1" applyBorder="1" applyAlignment="1" applyProtection="1">
      <alignment horizontal="right" vertical="center" shrinkToFit="1"/>
      <protection locked="0"/>
    </xf>
    <xf numFmtId="177" fontId="30" fillId="0" borderId="106"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92" xfId="12" applyFont="1" applyFill="1" applyBorder="1" applyAlignment="1" applyProtection="1">
      <alignment horizontal="center" vertical="center"/>
      <protection locked="0"/>
    </xf>
    <xf numFmtId="0" fontId="30" fillId="7" borderId="93" xfId="12" applyFont="1" applyFill="1" applyBorder="1" applyAlignment="1" applyProtection="1">
      <alignment horizontal="center" vertical="center"/>
      <protection locked="0"/>
    </xf>
    <xf numFmtId="0" fontId="30" fillId="7" borderId="94" xfId="12" applyFont="1" applyFill="1" applyBorder="1" applyAlignment="1" applyProtection="1">
      <alignment horizontal="center" vertical="center"/>
      <protection locked="0"/>
    </xf>
    <xf numFmtId="177" fontId="30" fillId="0" borderId="112" xfId="15" applyNumberFormat="1" applyFont="1" applyBorder="1" applyAlignment="1" applyProtection="1">
      <alignment horizontal="right" vertical="center" shrinkToFit="1"/>
      <protection locked="0"/>
    </xf>
    <xf numFmtId="177" fontId="30" fillId="0" borderId="113" xfId="15" applyNumberFormat="1" applyFont="1" applyBorder="1" applyAlignment="1" applyProtection="1">
      <alignment horizontal="right" vertical="center" shrinkToFit="1"/>
      <protection locked="0"/>
    </xf>
    <xf numFmtId="177" fontId="30" fillId="0" borderId="114" xfId="15" applyNumberFormat="1" applyFont="1" applyBorder="1" applyAlignment="1" applyProtection="1">
      <alignment horizontal="right" vertical="center" shrinkToFit="1"/>
      <protection locked="0"/>
    </xf>
    <xf numFmtId="0" fontId="30" fillId="0" borderId="112" xfId="15" applyNumberFormat="1" applyFont="1" applyBorder="1" applyAlignment="1" applyProtection="1">
      <alignment horizontal="left" vertical="center" shrinkToFit="1"/>
      <protection locked="0"/>
    </xf>
    <xf numFmtId="0" fontId="30" fillId="0" borderId="113" xfId="15" applyNumberFormat="1" applyFont="1" applyBorder="1" applyAlignment="1" applyProtection="1">
      <alignment horizontal="left" vertical="center" shrinkToFit="1"/>
      <protection locked="0"/>
    </xf>
    <xf numFmtId="0" fontId="30" fillId="0" borderId="119" xfId="15" applyNumberFormat="1" applyFont="1" applyBorder="1" applyAlignment="1" applyProtection="1">
      <alignment horizontal="left" vertical="center" shrinkToFit="1"/>
      <protection locked="0"/>
    </xf>
    <xf numFmtId="0" fontId="30" fillId="0" borderId="112" xfId="14" applyFont="1" applyBorder="1" applyAlignment="1" applyProtection="1">
      <alignment horizontal="left" vertical="center" shrinkToFit="1"/>
      <protection locked="0"/>
    </xf>
    <xf numFmtId="0" fontId="30" fillId="0" borderId="113" xfId="14" applyFont="1" applyBorder="1" applyAlignment="1" applyProtection="1">
      <alignment horizontal="left" vertical="center" shrinkToFit="1"/>
      <protection locked="0"/>
    </xf>
    <xf numFmtId="0" fontId="30" fillId="0" borderId="114" xfId="14" applyFont="1" applyBorder="1" applyAlignment="1" applyProtection="1">
      <alignment horizontal="left" vertical="center" shrinkToFit="1"/>
      <protection locked="0"/>
    </xf>
    <xf numFmtId="177" fontId="30" fillId="0" borderId="115"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17" xfId="14" applyNumberFormat="1" applyFont="1" applyBorder="1" applyAlignment="1" applyProtection="1">
      <alignment horizontal="right" vertical="center" shrinkToFit="1"/>
      <protection locked="0"/>
    </xf>
    <xf numFmtId="177" fontId="30" fillId="0" borderId="118"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3"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92" xfId="12" applyFont="1" applyFill="1" applyBorder="1" applyAlignment="1" applyProtection="1">
      <alignment horizontal="center" vertical="center" wrapText="1"/>
      <protection locked="0"/>
    </xf>
    <xf numFmtId="0" fontId="30" fillId="0" borderId="98" xfId="15" applyNumberFormat="1" applyFont="1" applyBorder="1" applyAlignment="1" applyProtection="1">
      <alignment horizontal="left" vertical="center" shrinkToFit="1"/>
      <protection locked="0"/>
    </xf>
    <xf numFmtId="0" fontId="30" fillId="0" borderId="99" xfId="15" applyNumberFormat="1" applyFont="1" applyBorder="1" applyAlignment="1" applyProtection="1">
      <alignment horizontal="left" vertical="center" shrinkToFit="1"/>
      <protection locked="0"/>
    </xf>
    <xf numFmtId="0" fontId="30" fillId="0" borderId="110" xfId="15" applyNumberFormat="1" applyFont="1" applyBorder="1" applyAlignment="1" applyProtection="1">
      <alignment horizontal="left" vertical="center" shrinkToFit="1"/>
      <protection locked="0"/>
    </xf>
    <xf numFmtId="177" fontId="30" fillId="0" borderId="120" xfId="15" applyNumberFormat="1" applyFont="1" applyBorder="1" applyAlignment="1" applyProtection="1">
      <alignment horizontal="right" vertical="center" shrinkToFit="1"/>
      <protection locked="0"/>
    </xf>
    <xf numFmtId="177" fontId="30" fillId="0" borderId="116" xfId="15" applyNumberFormat="1" applyFont="1" applyBorder="1" applyAlignment="1" applyProtection="1">
      <alignment horizontal="righ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21" xfId="15" applyNumberFormat="1" applyFont="1" applyBorder="1" applyAlignment="1" applyProtection="1">
      <alignment horizontal="left" vertical="center" shrinkToFit="1"/>
      <protection locked="0"/>
    </xf>
    <xf numFmtId="0" fontId="30" fillId="0" borderId="112" xfId="15" applyFont="1" applyBorder="1" applyAlignment="1" applyProtection="1">
      <alignment horizontal="left" vertical="center" shrinkToFit="1"/>
      <protection locked="0"/>
    </xf>
    <xf numFmtId="0" fontId="30" fillId="0" borderId="113"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177" fontId="30" fillId="0" borderId="98" xfId="15" applyNumberFormat="1" applyFont="1" applyBorder="1" applyAlignment="1" applyProtection="1">
      <alignment horizontal="right" vertical="center" shrinkToFit="1"/>
      <protection locked="0"/>
    </xf>
    <xf numFmtId="177" fontId="30" fillId="0" borderId="99" xfId="15" applyNumberFormat="1" applyFont="1" applyBorder="1" applyAlignment="1" applyProtection="1">
      <alignment horizontal="right" vertical="center" shrinkToFit="1"/>
      <protection locked="0"/>
    </xf>
    <xf numFmtId="177" fontId="30" fillId="0" borderId="100" xfId="15"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0" fontId="30" fillId="0" borderId="102"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98" xfId="15" applyFont="1" applyBorder="1" applyAlignment="1" applyProtection="1">
      <alignment horizontal="left" vertical="center" shrinkToFit="1"/>
      <protection locked="0"/>
    </xf>
    <xf numFmtId="0" fontId="30" fillId="0" borderId="99" xfId="15" applyFont="1" applyBorder="1" applyAlignment="1" applyProtection="1">
      <alignment horizontal="left" vertical="center" shrinkToFit="1"/>
      <protection locked="0"/>
    </xf>
    <xf numFmtId="0" fontId="30" fillId="0" borderId="100" xfId="15" applyFont="1" applyBorder="1" applyAlignment="1" applyProtection="1">
      <alignment horizontal="lef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4" xfId="15" applyNumberFormat="1" applyFont="1" applyBorder="1" applyAlignment="1" applyProtection="1">
      <alignment horizontal="right" vertical="center" shrinkToFit="1"/>
      <protection locked="0"/>
    </xf>
    <xf numFmtId="0" fontId="30" fillId="0" borderId="124"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92" xfId="12" applyFont="1" applyFill="1" applyBorder="1" applyAlignment="1" applyProtection="1">
      <alignment horizontal="center" vertical="center" shrinkToFit="1"/>
      <protection locked="0"/>
    </xf>
    <xf numFmtId="0" fontId="30" fillId="7" borderId="93" xfId="12" applyFont="1" applyFill="1" applyBorder="1" applyAlignment="1" applyProtection="1">
      <alignment horizontal="center" vertical="center" shrinkToFit="1"/>
      <protection locked="0"/>
    </xf>
    <xf numFmtId="0" fontId="30" fillId="7" borderId="96"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187"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0" borderId="116" xfId="12" applyFont="1" applyBorder="1" applyAlignment="1" applyProtection="1">
      <alignment horizontal="left" vertical="center" shrinkToFit="1"/>
      <protection locked="0"/>
    </xf>
    <xf numFmtId="0" fontId="30" fillId="0" borderId="121" xfId="12" applyFont="1" applyBorder="1" applyAlignment="1" applyProtection="1">
      <alignment horizontal="left" vertical="center" shrinkToFit="1"/>
      <protection locked="0"/>
    </xf>
    <xf numFmtId="177" fontId="30" fillId="0" borderId="120" xfId="12" applyNumberFormat="1" applyFont="1" applyBorder="1" applyAlignment="1" applyProtection="1">
      <alignment horizontal="right" vertical="center" shrinkToFit="1"/>
      <protection locked="0"/>
    </xf>
    <xf numFmtId="177" fontId="30" fillId="0" borderId="116" xfId="12" applyNumberFormat="1" applyFont="1" applyBorder="1" applyAlignment="1" applyProtection="1">
      <alignment horizontal="right" vertical="center" shrinkToFit="1"/>
      <protection locked="0"/>
    </xf>
    <xf numFmtId="187" fontId="30" fillId="0" borderId="116" xfId="12" applyNumberFormat="1" applyFont="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7" xfId="13" applyNumberFormat="1" applyFont="1" applyFill="1" applyBorder="1" applyAlignment="1" applyProtection="1">
      <alignment horizontal="right" vertical="center" shrinkToFit="1"/>
      <protection locked="0"/>
    </xf>
    <xf numFmtId="177" fontId="30" fillId="6" borderId="120" xfId="13" applyNumberFormat="1" applyFont="1" applyFill="1" applyBorder="1" applyAlignment="1" applyProtection="1">
      <alignment horizontal="right" vertical="center" shrinkToFit="1"/>
      <protection locked="0"/>
    </xf>
    <xf numFmtId="187" fontId="30" fillId="6" borderId="116" xfId="13"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87"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2"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0" fillId="0" borderId="81" xfId="12" applyFont="1" applyBorder="1" applyAlignment="1" applyProtection="1">
      <alignment horizontal="center" vertical="center" shrinkToFit="1"/>
      <protection locked="0"/>
    </xf>
    <xf numFmtId="0" fontId="30" fillId="6" borderId="112" xfId="12" applyNumberFormat="1" applyFont="1" applyFill="1" applyBorder="1" applyAlignment="1" applyProtection="1">
      <alignment horizontal="left" vertical="center" shrinkToFit="1"/>
      <protection locked="0"/>
    </xf>
    <xf numFmtId="0" fontId="30" fillId="6" borderId="113" xfId="12" applyNumberFormat="1" applyFont="1" applyFill="1" applyBorder="1" applyAlignment="1" applyProtection="1">
      <alignment horizontal="left" vertical="center" shrinkToFit="1"/>
      <protection locked="0"/>
    </xf>
    <xf numFmtId="0" fontId="30" fillId="6" borderId="119" xfId="12" applyNumberFormat="1" applyFont="1" applyFill="1" applyBorder="1" applyAlignment="1" applyProtection="1">
      <alignment horizontal="left" vertical="center" shrinkToFit="1"/>
      <protection locked="0"/>
    </xf>
    <xf numFmtId="0" fontId="30" fillId="6" borderId="112" xfId="12" applyFont="1" applyFill="1" applyBorder="1" applyAlignment="1" applyProtection="1">
      <alignment horizontal="left" vertical="center" shrinkToFit="1"/>
      <protection locked="0"/>
    </xf>
    <xf numFmtId="0" fontId="30" fillId="6" borderId="113"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12" xfId="12" applyNumberFormat="1" applyFont="1" applyFill="1" applyBorder="1" applyAlignment="1" applyProtection="1">
      <alignment horizontal="right" vertical="center" shrinkToFit="1"/>
      <protection locked="0"/>
    </xf>
    <xf numFmtId="177" fontId="30" fillId="6" borderId="113" xfId="12" applyNumberFormat="1" applyFont="1" applyFill="1" applyBorder="1" applyAlignment="1" applyProtection="1">
      <alignment horizontal="right" vertical="center" shrinkToFit="1"/>
      <protection locked="0"/>
    </xf>
    <xf numFmtId="177" fontId="30" fillId="6" borderId="114" xfId="12" applyNumberFormat="1" applyFont="1" applyFill="1" applyBorder="1" applyAlignment="1" applyProtection="1">
      <alignment horizontal="right" vertical="center" shrinkToFit="1"/>
      <protection locked="0"/>
    </xf>
    <xf numFmtId="177" fontId="30" fillId="0" borderId="101" xfId="12" applyNumberFormat="1" applyFont="1" applyBorder="1" applyAlignment="1" applyProtection="1">
      <alignment horizontal="right" vertical="center" shrinkToFit="1"/>
      <protection locked="0"/>
    </xf>
    <xf numFmtId="177" fontId="30" fillId="0" borderId="102" xfId="12" applyNumberFormat="1" applyFont="1" applyBorder="1" applyAlignment="1" applyProtection="1">
      <alignment horizontal="right" vertical="center" shrinkToFit="1"/>
      <protection locked="0"/>
    </xf>
    <xf numFmtId="0" fontId="30" fillId="7" borderId="60"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5" xfId="12" applyFont="1" applyFill="1" applyBorder="1" applyAlignment="1" applyProtection="1">
      <alignment horizontal="center" vertical="center" shrinkToFit="1"/>
      <protection locked="0"/>
    </xf>
    <xf numFmtId="0" fontId="30" fillId="7" borderId="94" xfId="12" applyFont="1" applyFill="1" applyBorder="1" applyAlignment="1" applyProtection="1">
      <alignment horizontal="center" vertical="center" shrinkToFit="1"/>
      <protection locked="0"/>
    </xf>
    <xf numFmtId="0" fontId="30" fillId="7" borderId="95" xfId="12" applyFont="1" applyFill="1" applyBorder="1" applyAlignment="1" applyProtection="1">
      <alignment horizontal="center" vertical="center"/>
      <protection locked="0"/>
    </xf>
    <xf numFmtId="0" fontId="30" fillId="0" borderId="116" xfId="12" applyNumberFormat="1" applyFont="1" applyBorder="1" applyAlignment="1" applyProtection="1">
      <alignment horizontal="left" vertical="center" shrinkToFit="1"/>
      <protection locked="0"/>
    </xf>
    <xf numFmtId="0" fontId="30" fillId="0" borderId="121" xfId="12" applyNumberFormat="1" applyFont="1" applyBorder="1" applyAlignment="1" applyProtection="1">
      <alignment horizontal="left" vertical="center" shrinkToFit="1"/>
      <protection locked="0"/>
    </xf>
    <xf numFmtId="0" fontId="30" fillId="0" borderId="102" xfId="12" applyNumberFormat="1" applyFont="1" applyBorder="1" applyAlignment="1" applyProtection="1">
      <alignment horizontal="left" vertical="center" shrinkToFit="1"/>
      <protection locked="0"/>
    </xf>
    <xf numFmtId="0" fontId="30" fillId="0" borderId="108" xfId="12" applyNumberFormat="1"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7" xfId="12" applyNumberFormat="1" applyFont="1" applyBorder="1" applyAlignment="1" applyProtection="1">
      <alignment horizontal="right" vertical="center" shrinkToFit="1"/>
      <protection locked="0"/>
    </xf>
    <xf numFmtId="177" fontId="30" fillId="0" borderId="113"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45" xfId="12" applyFont="1" applyFill="1" applyBorder="1" applyAlignment="1" applyProtection="1">
      <alignment horizontal="left" vertical="center" shrinkToFit="1"/>
      <protection locked="0"/>
    </xf>
    <xf numFmtId="0" fontId="30" fillId="6" borderId="146" xfId="12" applyFont="1" applyFill="1" applyBorder="1" applyAlignment="1" applyProtection="1">
      <alignment horizontal="left" vertical="center" shrinkToFit="1"/>
      <protection locked="0"/>
    </xf>
    <xf numFmtId="0" fontId="30" fillId="6" borderId="147" xfId="12" applyFont="1" applyFill="1" applyBorder="1" applyAlignment="1" applyProtection="1">
      <alignment horizontal="left" vertical="center" shrinkToFit="1"/>
      <protection locked="0"/>
    </xf>
    <xf numFmtId="177" fontId="30" fillId="6" borderId="123" xfId="12" applyNumberFormat="1" applyFont="1" applyFill="1" applyBorder="1" applyAlignment="1" applyProtection="1">
      <alignment horizontal="right" vertical="center" shrinkToFit="1"/>
      <protection locked="0"/>
    </xf>
    <xf numFmtId="177" fontId="30" fillId="6" borderId="124" xfId="12" applyNumberFormat="1" applyFont="1" applyFill="1" applyBorder="1" applyAlignment="1" applyProtection="1">
      <alignment horizontal="right" vertical="center" shrinkToFit="1"/>
      <protection locked="0"/>
    </xf>
    <xf numFmtId="0" fontId="30" fillId="6" borderId="124"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149" xfId="12" applyNumberFormat="1" applyFont="1" applyFill="1" applyBorder="1" applyAlignment="1" applyProtection="1">
      <alignment horizontal="right" vertical="center" shrinkToFit="1"/>
      <protection locked="0"/>
    </xf>
    <xf numFmtId="177" fontId="30" fillId="8" borderId="150"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6"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7" fontId="30" fillId="6" borderId="84" xfId="14" applyNumberFormat="1" applyFont="1" applyFill="1" applyBorder="1" applyAlignment="1" applyProtection="1">
      <alignment horizontal="right" vertical="center" shrinkToFit="1"/>
    </xf>
    <xf numFmtId="187" fontId="30" fillId="6" borderId="12" xfId="14" applyNumberFormat="1" applyFont="1" applyFill="1" applyBorder="1" applyAlignment="1" applyProtection="1">
      <alignment horizontal="right" vertical="center" shrinkToFit="1"/>
    </xf>
    <xf numFmtId="187"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2"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2" xfId="12" applyFont="1" applyFill="1" applyBorder="1" applyAlignment="1" applyProtection="1">
      <alignment horizontal="center" vertical="center"/>
    </xf>
    <xf numFmtId="0" fontId="30" fillId="6" borderId="65" xfId="12" applyFont="1" applyFill="1" applyBorder="1" applyAlignment="1" applyProtection="1">
      <alignment horizontal="center" vertical="center"/>
    </xf>
    <xf numFmtId="187" fontId="30" fillId="6" borderId="87" xfId="14" applyNumberFormat="1" applyFont="1" applyFill="1" applyBorder="1" applyAlignment="1" applyProtection="1">
      <alignment horizontal="right" vertical="center" shrinkToFit="1"/>
    </xf>
    <xf numFmtId="187" fontId="30" fillId="6" borderId="61" xfId="14" applyNumberFormat="1" applyFont="1" applyFill="1" applyBorder="1" applyAlignment="1" applyProtection="1">
      <alignment horizontal="right" vertical="center" shrinkToFit="1"/>
    </xf>
    <xf numFmtId="0" fontId="30" fillId="6" borderId="6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87" fontId="30" fillId="6" borderId="86" xfId="14" applyNumberFormat="1" applyFont="1" applyFill="1" applyBorder="1" applyAlignment="1" applyProtection="1">
      <alignment horizontal="right" vertical="center" shrinkToFit="1"/>
    </xf>
    <xf numFmtId="187" fontId="30" fillId="6" borderId="155"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6" xfId="12" applyFont="1" applyFill="1" applyBorder="1" applyAlignment="1" applyProtection="1">
      <alignment vertical="center"/>
    </xf>
    <xf numFmtId="177" fontId="30" fillId="6" borderId="151" xfId="14" applyNumberFormat="1" applyFont="1" applyFill="1" applyBorder="1" applyAlignment="1" applyProtection="1">
      <alignment horizontal="right" vertical="center" shrinkToFit="1"/>
    </xf>
    <xf numFmtId="177" fontId="30" fillId="6" borderId="83" xfId="14" applyNumberFormat="1" applyFont="1" applyFill="1" applyBorder="1" applyAlignment="1" applyProtection="1">
      <alignment horizontal="right" vertical="center" shrinkToFit="1"/>
    </xf>
    <xf numFmtId="187" fontId="30" fillId="6" borderId="83" xfId="14" applyNumberFormat="1" applyFont="1" applyFill="1" applyBorder="1" applyAlignment="1" applyProtection="1">
      <alignment horizontal="right" vertical="center" shrinkToFit="1"/>
    </xf>
    <xf numFmtId="187" fontId="30" fillId="6" borderId="153"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2"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5" xfId="13" applyNumberFormat="1" applyFont="1" applyFill="1" applyBorder="1" applyAlignment="1" applyProtection="1">
      <alignment horizontal="right" vertical="center" shrinkToFit="1"/>
    </xf>
    <xf numFmtId="177" fontId="30" fillId="6" borderId="88" xfId="13" applyNumberFormat="1" applyFont="1" applyFill="1" applyBorder="1" applyAlignment="1" applyProtection="1">
      <alignment horizontal="right" vertical="center" shrinkToFit="1"/>
    </xf>
    <xf numFmtId="187" fontId="30" fillId="6" borderId="88" xfId="13" applyNumberFormat="1" applyFont="1" applyFill="1" applyBorder="1" applyAlignment="1" applyProtection="1">
      <alignment horizontal="right" vertical="center" shrinkToFit="1"/>
    </xf>
    <xf numFmtId="187" fontId="30" fillId="6" borderId="0" xfId="13" applyNumberFormat="1" applyFont="1" applyFill="1" applyBorder="1" applyAlignment="1" applyProtection="1">
      <alignment horizontal="right" vertical="center" shrinkToFit="1"/>
    </xf>
    <xf numFmtId="187" fontId="30" fillId="6" borderId="64"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7" fontId="30" fillId="6" borderId="152" xfId="14" applyNumberFormat="1" applyFont="1" applyFill="1" applyBorder="1" applyAlignment="1" applyProtection="1">
      <alignment horizontal="right" vertical="center" shrinkToFit="1"/>
    </xf>
    <xf numFmtId="187"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6" xfId="12" applyFont="1" applyFill="1" applyBorder="1" applyAlignment="1" applyProtection="1">
      <alignment horizontal="center" vertical="center" textRotation="255" wrapText="1"/>
    </xf>
    <xf numFmtId="0" fontId="30" fillId="6" borderId="62"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2"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0" fontId="30" fillId="6" borderId="11" xfId="12" applyFont="1" applyFill="1" applyBorder="1" applyAlignment="1" applyProtection="1">
      <alignment horizontal="center" vertical="center" textRotation="255" shrinkToFit="1"/>
    </xf>
    <xf numFmtId="0" fontId="30" fillId="6" borderId="46"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177" fontId="30" fillId="6" borderId="62"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77" fontId="30" fillId="6" borderId="88" xfId="14" applyNumberFormat="1" applyFont="1" applyFill="1" applyBorder="1" applyAlignment="1" applyProtection="1">
      <alignment horizontal="right" vertical="center" shrinkToFit="1"/>
    </xf>
    <xf numFmtId="187" fontId="30" fillId="6" borderId="88" xfId="14" applyNumberFormat="1" applyFont="1" applyFill="1" applyBorder="1" applyAlignment="1" applyProtection="1">
      <alignment horizontal="right" vertical="center" shrinkToFit="1"/>
    </xf>
    <xf numFmtId="187" fontId="30" fillId="6" borderId="0" xfId="14" applyNumberFormat="1" applyFont="1" applyFill="1" applyBorder="1" applyAlignment="1" applyProtection="1">
      <alignment horizontal="right" vertical="center" shrinkToFit="1"/>
    </xf>
    <xf numFmtId="187" fontId="30" fillId="6" borderId="64" xfId="14" applyNumberFormat="1" applyFont="1" applyFill="1" applyBorder="1" applyAlignment="1" applyProtection="1">
      <alignment horizontal="right" vertical="center" shrinkToFit="1"/>
    </xf>
    <xf numFmtId="0" fontId="30" fillId="6" borderId="52" xfId="12" applyFont="1" applyFill="1" applyBorder="1" applyProtection="1">
      <alignment vertical="center"/>
    </xf>
    <xf numFmtId="0" fontId="30" fillId="6" borderId="40" xfId="12" applyFont="1" applyFill="1" applyBorder="1" applyProtection="1">
      <alignment vertical="center"/>
    </xf>
    <xf numFmtId="0" fontId="30" fillId="6" borderId="62"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77" fontId="30" fillId="6" borderId="91" xfId="14" applyNumberFormat="1" applyFont="1" applyFill="1" applyBorder="1" applyAlignment="1" applyProtection="1">
      <alignment horizontal="right" vertical="center" shrinkToFit="1"/>
    </xf>
    <xf numFmtId="177" fontId="30" fillId="6" borderId="52" xfId="14" applyNumberFormat="1" applyFont="1" applyFill="1" applyBorder="1" applyAlignment="1" applyProtection="1">
      <alignment horizontal="right" vertical="center" shrinkToFit="1"/>
    </xf>
    <xf numFmtId="177" fontId="30" fillId="6" borderId="89" xfId="14" applyNumberFormat="1" applyFont="1" applyFill="1" applyBorder="1" applyAlignment="1" applyProtection="1">
      <alignment horizontal="right" vertical="center" shrinkToFit="1"/>
    </xf>
    <xf numFmtId="187" fontId="30" fillId="6" borderId="91" xfId="14" applyNumberFormat="1" applyFont="1" applyFill="1" applyBorder="1" applyAlignment="1" applyProtection="1">
      <alignment horizontal="right" vertical="center" shrinkToFit="1"/>
    </xf>
    <xf numFmtId="187" fontId="30" fillId="6" borderId="52" xfId="14" applyNumberFormat="1" applyFont="1" applyFill="1" applyBorder="1" applyAlignment="1" applyProtection="1">
      <alignment horizontal="right" vertical="center" shrinkToFit="1"/>
    </xf>
    <xf numFmtId="187" fontId="30" fillId="6" borderId="65"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6"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2" xfId="12" applyFont="1" applyFill="1" applyBorder="1" applyAlignment="1" applyProtection="1">
      <alignment horizontal="center" vertical="top" wrapText="1"/>
    </xf>
    <xf numFmtId="177" fontId="30" fillId="6" borderId="161" xfId="14" applyNumberFormat="1" applyFont="1" applyFill="1" applyBorder="1" applyAlignment="1" applyProtection="1">
      <alignment horizontal="right" vertical="center" shrinkToFit="1"/>
    </xf>
    <xf numFmtId="177" fontId="30" fillId="6" borderId="90" xfId="14" applyNumberFormat="1" applyFont="1" applyFill="1" applyBorder="1" applyAlignment="1" applyProtection="1">
      <alignment horizontal="right" vertical="center" shrinkToFit="1"/>
    </xf>
    <xf numFmtId="187" fontId="30" fillId="6" borderId="158" xfId="14" applyNumberFormat="1" applyFont="1" applyFill="1" applyBorder="1" applyAlignment="1" applyProtection="1">
      <alignment horizontal="right" vertical="center" shrinkToFit="1"/>
    </xf>
    <xf numFmtId="187" fontId="30" fillId="6" borderId="159" xfId="14" applyNumberFormat="1" applyFont="1" applyFill="1" applyBorder="1" applyAlignment="1" applyProtection="1">
      <alignment horizontal="right" vertical="center" shrinkToFit="1"/>
    </xf>
    <xf numFmtId="187" fontId="30" fillId="6" borderId="162"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2" xfId="12" applyFont="1" applyFill="1" applyBorder="1" applyAlignment="1" applyProtection="1">
      <alignment vertical="center"/>
    </xf>
    <xf numFmtId="0" fontId="30" fillId="6" borderId="40" xfId="12" applyFont="1" applyFill="1" applyBorder="1" applyAlignment="1" applyProtection="1">
      <alignment vertical="center"/>
    </xf>
    <xf numFmtId="177" fontId="30" fillId="6" borderId="37" xfId="14" applyNumberFormat="1" applyFont="1" applyFill="1" applyBorder="1" applyAlignment="1" applyProtection="1">
      <alignment horizontal="right" vertical="center" shrinkToFit="1"/>
    </xf>
    <xf numFmtId="0" fontId="32"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6" xfId="12" applyFont="1" applyFill="1" applyBorder="1" applyAlignment="1" applyProtection="1">
      <alignment horizontal="center" vertical="center" wrapText="1"/>
    </xf>
    <xf numFmtId="0" fontId="30" fillId="6" borderId="62"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2"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6" xfId="14" applyFont="1" applyFill="1" applyBorder="1" applyAlignment="1" applyProtection="1">
      <alignment horizontal="left" vertical="center" shrinkToFit="1"/>
    </xf>
    <xf numFmtId="187" fontId="30" fillId="6" borderId="163" xfId="14" applyNumberFormat="1" applyFont="1" applyFill="1" applyBorder="1" applyAlignment="1" applyProtection="1">
      <alignment horizontal="right" vertical="center" shrinkToFit="1"/>
    </xf>
    <xf numFmtId="187" fontId="30" fillId="6" borderId="45" xfId="14" applyNumberFormat="1" applyFont="1" applyFill="1" applyBorder="1" applyAlignment="1" applyProtection="1">
      <alignment horizontal="right" vertical="center" shrinkToFit="1"/>
    </xf>
    <xf numFmtId="0" fontId="30" fillId="6" borderId="62"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73" xfId="12" applyFont="1" applyFill="1" applyBorder="1" applyAlignment="1" applyProtection="1">
      <alignment horizontal="center" vertical="center" wrapText="1"/>
    </xf>
    <xf numFmtId="0" fontId="30" fillId="6" borderId="68" xfId="12" applyFont="1" applyFill="1" applyBorder="1" applyAlignment="1" applyProtection="1">
      <alignment horizontal="center" vertical="center" wrapText="1"/>
    </xf>
    <xf numFmtId="187" fontId="30" fillId="6" borderId="129" xfId="14" applyNumberFormat="1" applyFont="1" applyFill="1" applyBorder="1" applyAlignment="1" applyProtection="1">
      <alignment horizontal="right" vertical="center" shrinkToFit="1"/>
    </xf>
    <xf numFmtId="187" fontId="30" fillId="6" borderId="166" xfId="14" applyNumberFormat="1" applyFont="1" applyFill="1" applyBorder="1" applyAlignment="1" applyProtection="1">
      <alignment horizontal="right" vertical="center" shrinkToFit="1"/>
    </xf>
    <xf numFmtId="187" fontId="30" fillId="6" borderId="167" xfId="14" applyNumberFormat="1" applyFont="1" applyFill="1" applyBorder="1" applyAlignment="1" applyProtection="1">
      <alignment horizontal="right" vertical="center" shrinkToFit="1"/>
    </xf>
    <xf numFmtId="187" fontId="30" fillId="6" borderId="168" xfId="14" applyNumberFormat="1" applyFont="1" applyFill="1" applyBorder="1" applyAlignment="1" applyProtection="1">
      <alignment horizontal="right" vertical="center" shrinkToFit="1"/>
    </xf>
    <xf numFmtId="0" fontId="30" fillId="6" borderId="81"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77" xfId="12" applyFont="1" applyFill="1" applyBorder="1" applyAlignment="1" applyProtection="1">
      <alignment horizontal="center" vertical="center"/>
    </xf>
    <xf numFmtId="0" fontId="30" fillId="6" borderId="76" xfId="12" applyFont="1" applyFill="1" applyBorder="1" applyAlignment="1" applyProtection="1">
      <alignment horizontal="center" vertical="center"/>
    </xf>
    <xf numFmtId="0" fontId="30" fillId="6" borderId="70" xfId="12" applyFont="1" applyFill="1" applyBorder="1" applyProtection="1">
      <alignment vertical="center"/>
    </xf>
    <xf numFmtId="0" fontId="30" fillId="6" borderId="73" xfId="12" applyFont="1" applyFill="1" applyBorder="1" applyProtection="1">
      <alignment vertical="center"/>
    </xf>
    <xf numFmtId="0" fontId="30" fillId="6" borderId="68"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7" fontId="30" fillId="6" borderId="173" xfId="14" applyNumberFormat="1" applyFont="1" applyFill="1" applyBorder="1" applyAlignment="1" applyProtection="1">
      <alignment horizontal="right" vertical="center" shrinkToFit="1"/>
    </xf>
    <xf numFmtId="187"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6"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82"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7" fontId="30" fillId="6" borderId="169" xfId="14" applyNumberFormat="1" applyFont="1" applyFill="1" applyBorder="1" applyAlignment="1" applyProtection="1">
      <alignment horizontal="right" vertical="center" shrinkToFit="1"/>
    </xf>
    <xf numFmtId="187" fontId="30" fillId="6" borderId="170" xfId="14" applyNumberFormat="1" applyFont="1" applyFill="1" applyBorder="1" applyAlignment="1" applyProtection="1">
      <alignment horizontal="right" vertical="center" shrinkToFit="1"/>
    </xf>
    <xf numFmtId="187" fontId="30" fillId="6" borderId="17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6"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7" fontId="30" fillId="6" borderId="128"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77" fontId="30" fillId="6" borderId="165"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2"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4"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7" fontId="30" fillId="6" borderId="175" xfId="14" applyNumberFormat="1" applyFont="1" applyFill="1" applyBorder="1" applyAlignment="1" applyProtection="1">
      <alignment horizontal="right" vertical="center" shrinkToFit="1"/>
    </xf>
    <xf numFmtId="187" fontId="30" fillId="6" borderId="176" xfId="14" applyNumberFormat="1" applyFont="1" applyFill="1" applyBorder="1" applyAlignment="1" applyProtection="1">
      <alignment horizontal="right" vertical="center" shrinkToFit="1"/>
    </xf>
    <xf numFmtId="187" fontId="30" fillId="6" borderId="17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3"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7" fontId="30" fillId="6" borderId="130" xfId="14" applyNumberFormat="1" applyFont="1" applyFill="1" applyBorder="1" applyAlignment="1" applyProtection="1">
      <alignment horizontal="right" vertical="center" shrinkToFit="1"/>
    </xf>
    <xf numFmtId="187" fontId="30" fillId="6" borderId="18" xfId="14" applyNumberFormat="1" applyFont="1" applyFill="1" applyBorder="1" applyAlignment="1" applyProtection="1">
      <alignment horizontal="right" vertical="center" shrinkToFit="1"/>
    </xf>
    <xf numFmtId="187" fontId="30" fillId="6" borderId="184" xfId="14" applyNumberFormat="1" applyFont="1" applyFill="1" applyBorder="1" applyAlignment="1" applyProtection="1">
      <alignment horizontal="right" vertical="center" shrinkToFit="1"/>
    </xf>
    <xf numFmtId="187" fontId="30" fillId="6" borderId="185" xfId="14" applyNumberFormat="1" applyFont="1" applyFill="1" applyBorder="1" applyAlignment="1" applyProtection="1">
      <alignment horizontal="right" vertical="center" shrinkToFit="1"/>
    </xf>
    <xf numFmtId="0" fontId="30" fillId="6" borderId="72" xfId="12" applyFont="1" applyFill="1" applyBorder="1" applyProtection="1">
      <alignment vertical="center"/>
    </xf>
    <xf numFmtId="188" fontId="30" fillId="6" borderId="70" xfId="14" applyNumberFormat="1" applyFont="1" applyFill="1" applyBorder="1" applyAlignment="1" applyProtection="1">
      <alignment horizontal="right" vertical="center" shrinkToFit="1"/>
    </xf>
    <xf numFmtId="188" fontId="30" fillId="6" borderId="73" xfId="14" applyNumberFormat="1" applyFont="1" applyFill="1" applyBorder="1" applyAlignment="1" applyProtection="1">
      <alignment horizontal="right" vertical="center" shrinkToFit="1"/>
    </xf>
    <xf numFmtId="188" fontId="30" fillId="6" borderId="68" xfId="14" applyNumberFormat="1" applyFont="1" applyFill="1" applyBorder="1" applyAlignment="1" applyProtection="1">
      <alignment horizontal="right" vertical="center" shrinkToFit="1"/>
    </xf>
    <xf numFmtId="188" fontId="30" fillId="6" borderId="181" xfId="14" applyNumberFormat="1" applyFont="1" applyFill="1" applyBorder="1" applyAlignment="1" applyProtection="1">
      <alignment horizontal="right" vertical="center" shrinkToFit="1"/>
    </xf>
    <xf numFmtId="188" fontId="30" fillId="6" borderId="182" xfId="14" applyNumberFormat="1" applyFont="1" applyFill="1" applyBorder="1" applyAlignment="1" applyProtection="1">
      <alignment horizontal="right" vertical="center" shrinkToFit="1"/>
    </xf>
    <xf numFmtId="188"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2" xfId="12" applyFont="1" applyFill="1" applyBorder="1" applyAlignment="1" applyProtection="1">
      <alignment horizontal="left" vertical="center" wrapText="1"/>
    </xf>
    <xf numFmtId="0" fontId="30" fillId="6" borderId="73"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187" fontId="30" fillId="6" borderId="39" xfId="14" applyNumberFormat="1" applyFont="1" applyFill="1" applyBorder="1" applyAlignment="1" applyProtection="1">
      <alignment horizontal="right" vertical="center" shrinkToFit="1"/>
    </xf>
    <xf numFmtId="187" fontId="30" fillId="6" borderId="31" xfId="14" applyNumberFormat="1" applyFont="1" applyFill="1" applyBorder="1" applyAlignment="1" applyProtection="1">
      <alignment horizontal="right" vertical="center" shrinkToFit="1"/>
    </xf>
    <xf numFmtId="187" fontId="30" fillId="6" borderId="156" xfId="14" applyNumberFormat="1" applyFont="1" applyFill="1" applyBorder="1" applyAlignment="1" applyProtection="1">
      <alignment horizontal="right" vertical="center" shrinkToFit="1"/>
    </xf>
    <xf numFmtId="187" fontId="30" fillId="6" borderId="157" xfId="14" applyNumberFormat="1" applyFont="1" applyFill="1" applyBorder="1" applyAlignment="1" applyProtection="1">
      <alignment horizontal="right" vertical="center" shrinkToFit="1"/>
    </xf>
    <xf numFmtId="187" fontId="30" fillId="6" borderId="160" xfId="14" applyNumberFormat="1" applyFont="1" applyFill="1" applyBorder="1" applyAlignment="1" applyProtection="1">
      <alignment horizontal="right" vertical="center" shrinkToFit="1"/>
    </xf>
    <xf numFmtId="188" fontId="30" fillId="6" borderId="62"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38" xfId="14" applyNumberFormat="1" applyFont="1" applyFill="1" applyBorder="1" applyAlignment="1" applyProtection="1">
      <alignment horizontal="right" vertical="center" shrinkToFit="1"/>
    </xf>
    <xf numFmtId="188" fontId="30" fillId="6" borderId="0" xfId="14" applyNumberFormat="1" applyFont="1" applyFill="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2" fillId="6" borderId="24" xfId="12" applyFont="1" applyFill="1" applyBorder="1" applyAlignment="1" applyProtection="1">
      <alignment horizontal="left" vertical="center"/>
    </xf>
    <xf numFmtId="0" fontId="30" fillId="6" borderId="52" xfId="12" applyFont="1" applyFill="1" applyBorder="1" applyAlignment="1" applyProtection="1">
      <alignment horizontal="left" vertical="center"/>
    </xf>
    <xf numFmtId="0" fontId="30" fillId="6" borderId="52" xfId="12" applyFont="1" applyFill="1" applyBorder="1" applyAlignment="1" applyProtection="1">
      <alignment horizontal="right" vertical="center" wrapText="1"/>
    </xf>
    <xf numFmtId="0" fontId="30" fillId="6" borderId="52"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87" fontId="30" fillId="6" borderId="178" xfId="14" applyNumberFormat="1" applyFont="1" applyFill="1" applyBorder="1" applyAlignment="1" applyProtection="1">
      <alignment horizontal="right" vertical="center" shrinkToFit="1"/>
    </xf>
    <xf numFmtId="187" fontId="30" fillId="6" borderId="179" xfId="14" applyNumberFormat="1" applyFont="1" applyFill="1" applyBorder="1" applyAlignment="1" applyProtection="1">
      <alignment horizontal="right" vertical="center" shrinkToFit="1"/>
    </xf>
    <xf numFmtId="187" fontId="30" fillId="6" borderId="180" xfId="14" applyNumberFormat="1" applyFont="1" applyFill="1" applyBorder="1" applyAlignment="1" applyProtection="1">
      <alignment horizontal="right" vertical="center" shrinkToFit="1"/>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178" fontId="14" fillId="0" borderId="15" xfId="18" applyNumberFormat="1" applyFont="1" applyBorder="1" applyAlignment="1">
      <alignment horizontal="center" vertical="center" wrapText="1"/>
    </xf>
    <xf numFmtId="178" fontId="14" fillId="0" borderId="45"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8" fillId="0" borderId="11" xfId="4" applyFont="1" applyFill="1" applyBorder="1" applyAlignment="1">
      <alignment vertical="center" wrapText="1"/>
    </xf>
    <xf numFmtId="0" fontId="8" fillId="0" borderId="46" xfId="4" applyFont="1" applyFill="1" applyBorder="1" applyAlignment="1">
      <alignment vertical="center" wrapText="1"/>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0" fillId="6" borderId="0" xfId="6" applyFont="1" applyFill="1" applyAlignment="1">
      <alignment vertical="center"/>
    </xf>
    <xf numFmtId="0" fontId="13" fillId="6" borderId="0" xfId="6" applyFill="1" applyAlignment="1" applyProtection="1">
      <alignment vertical="center"/>
      <protection hidden="1"/>
    </xf>
    <xf numFmtId="0" fontId="2" fillId="0" borderId="0" xfId="16" applyFont="1">
      <alignment vertical="center"/>
    </xf>
    <xf numFmtId="0" fontId="13" fillId="6" borderId="0" xfId="6" applyFill="1" applyAlignment="1">
      <alignment vertical="center"/>
    </xf>
    <xf numFmtId="0" fontId="2" fillId="0" borderId="41" xfId="16" applyFont="1" applyBorder="1">
      <alignment vertical="center"/>
    </xf>
    <xf numFmtId="0" fontId="2" fillId="0" borderId="12" xfId="16" applyFont="1" applyBorder="1">
      <alignment vertical="center"/>
    </xf>
    <xf numFmtId="189" fontId="2" fillId="0" borderId="12" xfId="16" applyNumberFormat="1" applyFont="1" applyBorder="1">
      <alignment vertical="center"/>
    </xf>
    <xf numFmtId="0" fontId="2" fillId="0" borderId="46" xfId="16" applyFont="1" applyBorder="1">
      <alignment vertical="center"/>
    </xf>
    <xf numFmtId="0" fontId="30" fillId="0" borderId="0" xfId="16" applyFont="1">
      <alignment vertical="center"/>
    </xf>
    <xf numFmtId="0" fontId="2" fillId="0" borderId="62" xfId="16" applyFont="1" applyBorder="1">
      <alignment vertical="center"/>
    </xf>
    <xf numFmtId="0" fontId="2" fillId="0" borderId="38" xfId="16" applyFont="1" applyBorder="1">
      <alignment vertical="center"/>
    </xf>
    <xf numFmtId="0" fontId="2" fillId="0" borderId="37" xfId="16" applyFont="1" applyBorder="1">
      <alignment vertical="center"/>
    </xf>
    <xf numFmtId="0" fontId="2" fillId="0" borderId="52" xfId="16" applyFont="1" applyBorder="1">
      <alignment vertical="center"/>
    </xf>
    <xf numFmtId="0" fontId="2" fillId="0" borderId="40" xfId="16" applyFont="1" applyBorder="1">
      <alignment vertical="center"/>
    </xf>
    <xf numFmtId="0" fontId="2" fillId="0" borderId="31" xfId="16" applyFont="1" applyBorder="1">
      <alignment vertical="center"/>
    </xf>
    <xf numFmtId="0" fontId="30" fillId="0" borderId="41" xfId="16" applyFont="1" applyBorder="1">
      <alignment vertical="center"/>
    </xf>
    <xf numFmtId="178" fontId="35" fillId="0" borderId="0" xfId="16" applyNumberFormat="1" applyFont="1">
      <alignment vertical="center"/>
    </xf>
    <xf numFmtId="178" fontId="2" fillId="0" borderId="0" xfId="16" applyNumberFormat="1" applyFont="1">
      <alignment vertical="center"/>
    </xf>
    <xf numFmtId="0" fontId="2" fillId="0" borderId="41" xfId="16" applyFont="1" applyBorder="1" applyAlignment="1" applyProtection="1">
      <alignment horizontal="left" vertical="top" wrapText="1"/>
      <protection locked="0"/>
    </xf>
    <xf numFmtId="0" fontId="2" fillId="0" borderId="12" xfId="16" applyFont="1" applyBorder="1" applyAlignment="1" applyProtection="1">
      <alignment horizontal="left" vertical="top" wrapText="1"/>
      <protection locked="0"/>
    </xf>
    <xf numFmtId="0" fontId="2" fillId="0" borderId="46" xfId="16" applyFont="1" applyBorder="1" applyAlignment="1" applyProtection="1">
      <alignment horizontal="left" vertical="top" wrapText="1"/>
      <protection locked="0"/>
    </xf>
    <xf numFmtId="0" fontId="2" fillId="0" borderId="62" xfId="16" applyFont="1" applyBorder="1" applyAlignment="1" applyProtection="1">
      <alignment horizontal="left" vertical="top" wrapText="1"/>
      <protection locked="0"/>
    </xf>
    <xf numFmtId="0" fontId="2" fillId="0" borderId="0" xfId="16" applyFont="1" applyAlignment="1" applyProtection="1">
      <alignment horizontal="left" vertical="top" wrapText="1"/>
      <protection locked="0"/>
    </xf>
    <xf numFmtId="0" fontId="2" fillId="0" borderId="38" xfId="16" applyFont="1" applyBorder="1" applyAlignment="1" applyProtection="1">
      <alignment horizontal="left" vertical="top" wrapText="1"/>
      <protection locked="0"/>
    </xf>
    <xf numFmtId="0" fontId="2" fillId="0" borderId="37" xfId="16" applyFont="1" applyBorder="1" applyAlignment="1" applyProtection="1">
      <alignment horizontal="left" vertical="top" wrapText="1"/>
      <protection locked="0"/>
    </xf>
    <xf numFmtId="0" fontId="2" fillId="0" borderId="52" xfId="16" applyFont="1" applyBorder="1" applyAlignment="1" applyProtection="1">
      <alignment horizontal="left" vertical="top" wrapText="1"/>
      <protection locked="0"/>
    </xf>
    <xf numFmtId="0" fontId="2" fillId="0" borderId="40" xfId="16" applyFont="1" applyBorder="1" applyAlignment="1" applyProtection="1">
      <alignment horizontal="left" vertical="top" wrapText="1"/>
      <protection locked="0"/>
    </xf>
    <xf numFmtId="179" fontId="2" fillId="6" borderId="0" xfId="17" applyNumberFormat="1" applyFont="1" applyFill="1" applyAlignment="1">
      <alignment vertical="center" wrapText="1"/>
    </xf>
    <xf numFmtId="0" fontId="2" fillId="0" borderId="0" xfId="16" applyFont="1" applyAlignment="1">
      <alignment horizontal="center" vertical="center"/>
    </xf>
    <xf numFmtId="49" fontId="2" fillId="6" borderId="0" xfId="17" applyNumberFormat="1" applyFont="1" applyFill="1" applyAlignment="1">
      <alignment horizontal="center" vertical="center" wrapText="1"/>
    </xf>
    <xf numFmtId="49" fontId="2" fillId="6" borderId="0" xfId="17" applyNumberFormat="1" applyFont="1" applyFill="1" applyAlignment="1">
      <alignment horizontal="center" vertical="center"/>
    </xf>
    <xf numFmtId="0" fontId="2" fillId="0" borderId="39" xfId="16" applyFont="1" applyBorder="1" applyAlignment="1">
      <alignment horizontal="center" vertical="center"/>
    </xf>
    <xf numFmtId="0" fontId="2" fillId="0" borderId="31" xfId="16" applyFont="1" applyBorder="1" applyAlignment="1">
      <alignment horizontal="center" vertical="center"/>
    </xf>
    <xf numFmtId="0" fontId="2" fillId="0" borderId="42" xfId="16" applyFont="1" applyBorder="1" applyAlignment="1">
      <alignment horizontal="center" vertical="center"/>
    </xf>
    <xf numFmtId="0" fontId="2" fillId="0" borderId="34" xfId="16" applyFont="1" applyBorder="1" applyAlignment="1">
      <alignment horizontal="center" vertical="center"/>
    </xf>
    <xf numFmtId="179" fontId="2" fillId="6" borderId="0" xfId="17" applyNumberFormat="1" applyFont="1" applyFill="1" applyAlignment="1">
      <alignment horizontal="center" vertical="center" wrapText="1"/>
    </xf>
    <xf numFmtId="179" fontId="2" fillId="0" borderId="0" xfId="17" applyNumberFormat="1" applyFont="1" applyAlignment="1">
      <alignment horizontal="center" vertical="center" wrapText="1"/>
    </xf>
    <xf numFmtId="187" fontId="2" fillId="6" borderId="0" xfId="17" applyNumberFormat="1" applyFont="1" applyFill="1" applyAlignment="1">
      <alignment horizontal="center" vertical="center"/>
    </xf>
    <xf numFmtId="179" fontId="2" fillId="6" borderId="34" xfId="17" applyNumberFormat="1" applyFont="1" applyFill="1" applyBorder="1" applyAlignment="1">
      <alignment horizontal="center" vertical="center" wrapText="1"/>
    </xf>
    <xf numFmtId="187" fontId="2" fillId="6" borderId="188" xfId="17" applyNumberFormat="1" applyFont="1" applyFill="1" applyBorder="1" applyAlignment="1">
      <alignment horizontal="center" vertical="center"/>
    </xf>
    <xf numFmtId="187" fontId="2" fillId="6" borderId="34" xfId="17" applyNumberFormat="1" applyFont="1" applyFill="1" applyBorder="1" applyAlignment="1">
      <alignment horizontal="center" vertical="center"/>
    </xf>
    <xf numFmtId="178" fontId="2" fillId="0" borderId="62" xfId="16" applyNumberFormat="1" applyFont="1" applyBorder="1">
      <alignment vertical="center"/>
    </xf>
    <xf numFmtId="178" fontId="13" fillId="0" borderId="0" xfId="16" applyNumberFormat="1" applyAlignment="1">
      <alignment horizontal="center" vertical="center"/>
    </xf>
    <xf numFmtId="178" fontId="2" fillId="0" borderId="38" xfId="16" applyNumberFormat="1" applyFont="1" applyBorder="1">
      <alignment vertical="center"/>
    </xf>
    <xf numFmtId="191" fontId="2" fillId="0" borderId="0" xfId="16" applyNumberFormat="1" applyFont="1">
      <alignment vertical="center"/>
    </xf>
    <xf numFmtId="178" fontId="2" fillId="0" borderId="37" xfId="16" applyNumberFormat="1" applyFont="1" applyBorder="1">
      <alignment vertical="center"/>
    </xf>
    <xf numFmtId="178" fontId="2" fillId="0" borderId="52" xfId="16" applyNumberFormat="1" applyFont="1" applyBorder="1">
      <alignment vertical="center"/>
    </xf>
    <xf numFmtId="189" fontId="2" fillId="0" borderId="52" xfId="16" applyNumberFormat="1" applyFont="1" applyBorder="1">
      <alignment vertical="center"/>
    </xf>
    <xf numFmtId="178" fontId="2" fillId="0" borderId="40" xfId="16" applyNumberFormat="1" applyFont="1" applyBorder="1">
      <alignment vertical="center"/>
    </xf>
    <xf numFmtId="0" fontId="30" fillId="0" borderId="62" xfId="16" applyFont="1" applyBorder="1">
      <alignment vertical="center"/>
    </xf>
    <xf numFmtId="0" fontId="2" fillId="0" borderId="0" xfId="17" applyFont="1">
      <alignment vertical="center"/>
    </xf>
    <xf numFmtId="189" fontId="2" fillId="0" borderId="0" xfId="17" applyNumberFormat="1" applyFont="1">
      <alignment vertical="center"/>
    </xf>
    <xf numFmtId="178" fontId="13" fillId="0" borderId="0" xfId="18" applyNumberFormat="1" applyAlignment="1">
      <alignment vertical="center"/>
    </xf>
    <xf numFmtId="177" fontId="13" fillId="0" borderId="0" xfId="19" applyNumberFormat="1" applyAlignment="1">
      <alignment horizontal="right" vertical="center"/>
    </xf>
    <xf numFmtId="187" fontId="13" fillId="0" borderId="0" xfId="19" applyNumberFormat="1" applyAlignment="1">
      <alignment horizontal="right" vertical="center"/>
    </xf>
    <xf numFmtId="178" fontId="2" fillId="6" borderId="0" xfId="16" applyNumberFormat="1" applyFont="1" applyFill="1" applyAlignment="1">
      <alignment vertical="center" wrapText="1"/>
    </xf>
    <xf numFmtId="178" fontId="13" fillId="0" borderId="0" xfId="18" applyNumberFormat="1" applyAlignment="1">
      <alignment horizontal="center" vertical="center"/>
    </xf>
    <xf numFmtId="187" fontId="2" fillId="6" borderId="0" xfId="17" applyNumberFormat="1" applyFont="1" applyFill="1" applyAlignment="1">
      <alignment horizontal="center" vertical="center" wrapText="1"/>
    </xf>
    <xf numFmtId="187" fontId="2" fillId="0" borderId="0" xfId="16" applyNumberFormat="1" applyFont="1" applyAlignment="1">
      <alignment horizontal="center" vertical="center"/>
    </xf>
    <xf numFmtId="0" fontId="36" fillId="0" borderId="0" xfId="43" applyFont="1">
      <alignment vertical="center"/>
    </xf>
    <xf numFmtId="180" fontId="2" fillId="0" borderId="0" xfId="16" applyNumberFormat="1" applyFont="1">
      <alignment vertical="center"/>
    </xf>
  </cellXfs>
  <cellStyles count="44">
    <cellStyle name="パーセント 2" xfId="22"/>
    <cellStyle name="桁区切り 2" xfId="23"/>
    <cellStyle name="桁区切り 2 2" xfId="24"/>
    <cellStyle name="桁区切り 2 3" xfId="25"/>
    <cellStyle name="桁区切り 3" xfId="26"/>
    <cellStyle name="桁区切り 4" xfId="27"/>
    <cellStyle name="桁区切り 5" xfId="28"/>
    <cellStyle name="通貨 2" xfId="29"/>
    <cellStyle name="通貨 3" xfId="30"/>
    <cellStyle name="標準" xfId="0" builtinId="0"/>
    <cellStyle name="標準 2" xfId="6"/>
    <cellStyle name="標準 2 2" xfId="7"/>
    <cellStyle name="標準 2 3" xfId="10"/>
    <cellStyle name="標準 2 3 2" xfId="31"/>
    <cellStyle name="標準 2 4" xfId="41"/>
    <cellStyle name="標準 2_2007AJAHO401600" xfId="32"/>
    <cellStyle name="標準 3" xfId="11"/>
    <cellStyle name="標準 3 2" xfId="34"/>
    <cellStyle name="標準 3 3" xfId="42"/>
    <cellStyle name="標準 3 4" xfId="33"/>
    <cellStyle name="標準 3_APAHO401000" xfId="35"/>
    <cellStyle name="標準 4" xfId="5"/>
    <cellStyle name="標準 4 2" xfId="36"/>
    <cellStyle name="標準 4_APAHO401000" xfId="37"/>
    <cellStyle name="標準 4_APAHO401600" xfId="1"/>
    <cellStyle name="標準 4_APAHO4019001" xfId="4"/>
    <cellStyle name="標準 4_ZJ08_022012_青森市_2010" xfId="3"/>
    <cellStyle name="標準 5" xfId="38"/>
    <cellStyle name="標準 6" xfId="8"/>
    <cellStyle name="標準 6 2" xfId="40"/>
    <cellStyle name="標準 6 3" xfId="39"/>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43"/>
    <cellStyle name="標準 8" xfId="20"/>
    <cellStyle name="標準 9"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xmlns:c16r2="http://schemas.microsoft.com/office/drawing/2015/06/chart">
            <c:ext xmlns:c16="http://schemas.microsoft.com/office/drawing/2014/chart" uri="{C3380CC4-5D6E-409C-BE32-E72D297353CC}">
              <c16:uniqueId val="{00000000-CC76-4991-BBDF-96FBEF29C52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52872</c:v>
                </c:pt>
                <c:pt idx="1">
                  <c:v>71769</c:v>
                </c:pt>
                <c:pt idx="2">
                  <c:v>56368</c:v>
                </c:pt>
                <c:pt idx="3">
                  <c:v>80994</c:v>
                </c:pt>
                <c:pt idx="4">
                  <c:v>92427</c:v>
                </c:pt>
              </c:numCache>
            </c:numRef>
          </c:val>
          <c:smooth val="0"/>
          <c:extLst xmlns:c16r2="http://schemas.microsoft.com/office/drawing/2015/06/chart">
            <c:ext xmlns:c16="http://schemas.microsoft.com/office/drawing/2014/chart" uri="{C3380CC4-5D6E-409C-BE32-E72D297353CC}">
              <c16:uniqueId val="{00000001-CC76-4991-BBDF-96FBEF29C528}"/>
            </c:ext>
          </c:extLst>
        </c:ser>
        <c:dLbls>
          <c:showLegendKey val="0"/>
          <c:showVal val="0"/>
          <c:showCatName val="0"/>
          <c:showSerName val="0"/>
          <c:showPercent val="0"/>
          <c:showBubbleSize val="0"/>
        </c:dLbls>
        <c:marker val="1"/>
        <c:smooth val="0"/>
        <c:axId val="-1792693568"/>
        <c:axId val="-1792698464"/>
      </c:lineChart>
      <c:catAx>
        <c:axId val="-1792693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2698464"/>
        <c:crosses val="autoZero"/>
        <c:auto val="1"/>
        <c:lblAlgn val="ctr"/>
        <c:lblOffset val="100"/>
        <c:tickLblSkip val="1"/>
        <c:tickMarkSkip val="1"/>
        <c:noMultiLvlLbl val="0"/>
      </c:catAx>
      <c:valAx>
        <c:axId val="-179269846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2693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5.01</c:v>
                </c:pt>
                <c:pt idx="1">
                  <c:v>5.0199999999999996</c:v>
                </c:pt>
                <c:pt idx="2">
                  <c:v>6.89</c:v>
                </c:pt>
                <c:pt idx="3">
                  <c:v>4.5199999999999996</c:v>
                </c:pt>
                <c:pt idx="4">
                  <c:v>5.42</c:v>
                </c:pt>
              </c:numCache>
            </c:numRef>
          </c:val>
          <c:extLst xmlns:c16r2="http://schemas.microsoft.com/office/drawing/2015/06/chart">
            <c:ext xmlns:c16="http://schemas.microsoft.com/office/drawing/2014/chart" uri="{C3380CC4-5D6E-409C-BE32-E72D297353CC}">
              <c16:uniqueId val="{00000000-9B17-4CBD-8EAF-B79186EFE55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24.39</c:v>
                </c:pt>
                <c:pt idx="1">
                  <c:v>31.22</c:v>
                </c:pt>
                <c:pt idx="2">
                  <c:v>32.69</c:v>
                </c:pt>
                <c:pt idx="3">
                  <c:v>38.909999999999997</c:v>
                </c:pt>
                <c:pt idx="4">
                  <c:v>38.89</c:v>
                </c:pt>
              </c:numCache>
            </c:numRef>
          </c:val>
          <c:extLst xmlns:c16r2="http://schemas.microsoft.com/office/drawing/2015/06/chart">
            <c:ext xmlns:c16="http://schemas.microsoft.com/office/drawing/2014/chart" uri="{C3380CC4-5D6E-409C-BE32-E72D297353CC}">
              <c16:uniqueId val="{00000001-9B17-4CBD-8EAF-B79186EFE556}"/>
            </c:ext>
          </c:extLst>
        </c:ser>
        <c:dLbls>
          <c:showLegendKey val="0"/>
          <c:showVal val="0"/>
          <c:showCatName val="0"/>
          <c:showSerName val="0"/>
          <c:showPercent val="0"/>
          <c:showBubbleSize val="0"/>
        </c:dLbls>
        <c:gapWidth val="250"/>
        <c:overlap val="100"/>
        <c:axId val="-1792693024"/>
        <c:axId val="-1952914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12.63</c:v>
                </c:pt>
                <c:pt idx="1">
                  <c:v>7.43</c:v>
                </c:pt>
                <c:pt idx="2">
                  <c:v>4.1500000000000004</c:v>
                </c:pt>
                <c:pt idx="3">
                  <c:v>2.83</c:v>
                </c:pt>
                <c:pt idx="4">
                  <c:v>-1.1499999999999999</c:v>
                </c:pt>
              </c:numCache>
            </c:numRef>
          </c:val>
          <c:smooth val="0"/>
          <c:extLst xmlns:c16r2="http://schemas.microsoft.com/office/drawing/2015/06/chart">
            <c:ext xmlns:c16="http://schemas.microsoft.com/office/drawing/2014/chart" uri="{C3380CC4-5D6E-409C-BE32-E72D297353CC}">
              <c16:uniqueId val="{00000002-9B17-4CBD-8EAF-B79186EFE556}"/>
            </c:ext>
          </c:extLst>
        </c:ser>
        <c:dLbls>
          <c:showLegendKey val="0"/>
          <c:showVal val="0"/>
          <c:showCatName val="0"/>
          <c:showSerName val="0"/>
          <c:showPercent val="0"/>
          <c:showBubbleSize val="0"/>
        </c:dLbls>
        <c:marker val="1"/>
        <c:smooth val="0"/>
        <c:axId val="-1792693024"/>
        <c:axId val="-1952914544"/>
      </c:lineChart>
      <c:catAx>
        <c:axId val="-179269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52914544"/>
        <c:crosses val="autoZero"/>
        <c:auto val="1"/>
        <c:lblAlgn val="ctr"/>
        <c:lblOffset val="100"/>
        <c:tickLblSkip val="1"/>
        <c:tickMarkSkip val="1"/>
        <c:noMultiLvlLbl val="0"/>
      </c:catAx>
      <c:valAx>
        <c:axId val="-1952914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2693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0.06</c:v>
                </c:pt>
                <c:pt idx="2">
                  <c:v>#N/A</c:v>
                </c:pt>
                <c:pt idx="3">
                  <c:v>0.04</c:v>
                </c:pt>
                <c:pt idx="4">
                  <c:v>#N/A</c:v>
                </c:pt>
                <c:pt idx="5">
                  <c:v>0.05</c:v>
                </c:pt>
                <c:pt idx="6">
                  <c:v>#N/A</c:v>
                </c:pt>
                <c:pt idx="7">
                  <c:v>0.6</c:v>
                </c:pt>
                <c:pt idx="8">
                  <c:v>#N/A</c:v>
                </c:pt>
                <c:pt idx="9">
                  <c:v>0.04</c:v>
                </c:pt>
              </c:numCache>
            </c:numRef>
          </c:val>
          <c:extLst xmlns:c16r2="http://schemas.microsoft.com/office/drawing/2015/06/chart">
            <c:ext xmlns:c16="http://schemas.microsoft.com/office/drawing/2014/chart" uri="{C3380CC4-5D6E-409C-BE32-E72D297353CC}">
              <c16:uniqueId val="{00000000-FDDA-4CB3-9DF2-B901024E5B4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DDA-4CB3-9DF2-B901024E5B4D}"/>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0.05</c:v>
                </c:pt>
                <c:pt idx="8">
                  <c:v>#N/A</c:v>
                </c:pt>
                <c:pt idx="9">
                  <c:v>0.06</c:v>
                </c:pt>
              </c:numCache>
            </c:numRef>
          </c:val>
          <c:extLst xmlns:c16r2="http://schemas.microsoft.com/office/drawing/2015/06/chart">
            <c:ext xmlns:c16="http://schemas.microsoft.com/office/drawing/2014/chart" uri="{C3380CC4-5D6E-409C-BE32-E72D297353CC}">
              <c16:uniqueId val="{00000002-FDDA-4CB3-9DF2-B901024E5B4D}"/>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0.46</c:v>
                </c:pt>
              </c:numCache>
            </c:numRef>
          </c:val>
          <c:extLst xmlns:c16r2="http://schemas.microsoft.com/office/drawing/2015/06/chart">
            <c:ext xmlns:c16="http://schemas.microsoft.com/office/drawing/2014/chart" uri="{C3380CC4-5D6E-409C-BE32-E72D297353CC}">
              <c16:uniqueId val="{00000003-FDDA-4CB3-9DF2-B901024E5B4D}"/>
            </c:ext>
          </c:extLst>
        </c:ser>
        <c:ser>
          <c:idx val="4"/>
          <c:order val="4"/>
          <c:tx>
            <c:strRef>
              <c:f>データシート!$A$31</c:f>
              <c:strCache>
                <c:ptCount val="1"/>
                <c:pt idx="0">
                  <c:v>介護老人保健施設事業会計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c:v>
                </c:pt>
                <c:pt idx="2">
                  <c:v>#N/A</c:v>
                </c:pt>
                <c:pt idx="3">
                  <c:v>0.3</c:v>
                </c:pt>
                <c:pt idx="4">
                  <c:v>#N/A</c:v>
                </c:pt>
                <c:pt idx="5">
                  <c:v>0.3</c:v>
                </c:pt>
                <c:pt idx="6">
                  <c:v>#N/A</c:v>
                </c:pt>
                <c:pt idx="7">
                  <c:v>0.25</c:v>
                </c:pt>
                <c:pt idx="8">
                  <c:v>#N/A</c:v>
                </c:pt>
                <c:pt idx="9">
                  <c:v>0.47</c:v>
                </c:pt>
              </c:numCache>
            </c:numRef>
          </c:val>
          <c:extLst xmlns:c16r2="http://schemas.microsoft.com/office/drawing/2015/06/chart">
            <c:ext xmlns:c16="http://schemas.microsoft.com/office/drawing/2014/chart" uri="{C3380CC4-5D6E-409C-BE32-E72D297353CC}">
              <c16:uniqueId val="{00000004-FDDA-4CB3-9DF2-B901024E5B4D}"/>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0.31</c:v>
                </c:pt>
                <c:pt idx="1">
                  <c:v>#N/A</c:v>
                </c:pt>
                <c:pt idx="2">
                  <c:v>#N/A</c:v>
                </c:pt>
                <c:pt idx="3">
                  <c:v>0.04</c:v>
                </c:pt>
                <c:pt idx="4">
                  <c:v>#N/A</c:v>
                </c:pt>
                <c:pt idx="5">
                  <c:v>0.04</c:v>
                </c:pt>
                <c:pt idx="6">
                  <c:v>#N/A</c:v>
                </c:pt>
                <c:pt idx="7">
                  <c:v>0.21</c:v>
                </c:pt>
                <c:pt idx="8">
                  <c:v>#N/A</c:v>
                </c:pt>
                <c:pt idx="9">
                  <c:v>0.66</c:v>
                </c:pt>
              </c:numCache>
            </c:numRef>
          </c:val>
          <c:extLst xmlns:c16r2="http://schemas.microsoft.com/office/drawing/2015/06/chart">
            <c:ext xmlns:c16="http://schemas.microsoft.com/office/drawing/2014/chart" uri="{C3380CC4-5D6E-409C-BE32-E72D297353CC}">
              <c16:uniqueId val="{00000005-FDDA-4CB3-9DF2-B901024E5B4D}"/>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0.28000000000000003</c:v>
                </c:pt>
                <c:pt idx="2">
                  <c:v>#N/A</c:v>
                </c:pt>
                <c:pt idx="3">
                  <c:v>0.08</c:v>
                </c:pt>
                <c:pt idx="4">
                  <c:v>#N/A</c:v>
                </c:pt>
                <c:pt idx="5">
                  <c:v>0.48</c:v>
                </c:pt>
                <c:pt idx="6">
                  <c:v>#N/A</c:v>
                </c:pt>
                <c:pt idx="7">
                  <c:v>0.53</c:v>
                </c:pt>
                <c:pt idx="8">
                  <c:v>#N/A</c:v>
                </c:pt>
                <c:pt idx="9">
                  <c:v>1.24</c:v>
                </c:pt>
              </c:numCache>
            </c:numRef>
          </c:val>
          <c:extLst xmlns:c16r2="http://schemas.microsoft.com/office/drawing/2015/06/chart">
            <c:ext xmlns:c16="http://schemas.microsoft.com/office/drawing/2014/chart" uri="{C3380CC4-5D6E-409C-BE32-E72D297353CC}">
              <c16:uniqueId val="{00000006-FDDA-4CB3-9DF2-B901024E5B4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c:v>
                </c:pt>
                <c:pt idx="2">
                  <c:v>#N/A</c:v>
                </c:pt>
                <c:pt idx="3">
                  <c:v>5.0199999999999996</c:v>
                </c:pt>
                <c:pt idx="4">
                  <c:v>#N/A</c:v>
                </c:pt>
                <c:pt idx="5">
                  <c:v>6.89</c:v>
                </c:pt>
                <c:pt idx="6">
                  <c:v>#N/A</c:v>
                </c:pt>
                <c:pt idx="7">
                  <c:v>4.54</c:v>
                </c:pt>
                <c:pt idx="8">
                  <c:v>#N/A</c:v>
                </c:pt>
                <c:pt idx="9">
                  <c:v>5.42</c:v>
                </c:pt>
              </c:numCache>
            </c:numRef>
          </c:val>
          <c:extLst xmlns:c16r2="http://schemas.microsoft.com/office/drawing/2015/06/chart">
            <c:ext xmlns:c16="http://schemas.microsoft.com/office/drawing/2014/chart" uri="{C3380CC4-5D6E-409C-BE32-E72D297353CC}">
              <c16:uniqueId val="{00000007-FDDA-4CB3-9DF2-B901024E5B4D}"/>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8.4</c:v>
                </c:pt>
                <c:pt idx="2">
                  <c:v>#N/A</c:v>
                </c:pt>
                <c:pt idx="3">
                  <c:v>8.0399999999999991</c:v>
                </c:pt>
                <c:pt idx="4">
                  <c:v>#N/A</c:v>
                </c:pt>
                <c:pt idx="5">
                  <c:v>6.73</c:v>
                </c:pt>
                <c:pt idx="6">
                  <c:v>#N/A</c:v>
                </c:pt>
                <c:pt idx="7">
                  <c:v>5.92</c:v>
                </c:pt>
                <c:pt idx="8">
                  <c:v>#N/A</c:v>
                </c:pt>
                <c:pt idx="9">
                  <c:v>5.6</c:v>
                </c:pt>
              </c:numCache>
            </c:numRef>
          </c:val>
          <c:extLst xmlns:c16r2="http://schemas.microsoft.com/office/drawing/2015/06/chart">
            <c:ext xmlns:c16="http://schemas.microsoft.com/office/drawing/2014/chart" uri="{C3380CC4-5D6E-409C-BE32-E72D297353CC}">
              <c16:uniqueId val="{00000008-FDDA-4CB3-9DF2-B901024E5B4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3.64</c:v>
                </c:pt>
                <c:pt idx="2">
                  <c:v>#N/A</c:v>
                </c:pt>
                <c:pt idx="3">
                  <c:v>3.85</c:v>
                </c:pt>
                <c:pt idx="4">
                  <c:v>#N/A</c:v>
                </c:pt>
                <c:pt idx="5">
                  <c:v>4.62</c:v>
                </c:pt>
                <c:pt idx="6">
                  <c:v>#N/A</c:v>
                </c:pt>
                <c:pt idx="7">
                  <c:v>5.27</c:v>
                </c:pt>
                <c:pt idx="8">
                  <c:v>#N/A</c:v>
                </c:pt>
                <c:pt idx="9">
                  <c:v>6.05</c:v>
                </c:pt>
              </c:numCache>
            </c:numRef>
          </c:val>
          <c:extLst xmlns:c16r2="http://schemas.microsoft.com/office/drawing/2015/06/chart">
            <c:ext xmlns:c16="http://schemas.microsoft.com/office/drawing/2014/chart" uri="{C3380CC4-5D6E-409C-BE32-E72D297353CC}">
              <c16:uniqueId val="{00000009-FDDA-4CB3-9DF2-B901024E5B4D}"/>
            </c:ext>
          </c:extLst>
        </c:ser>
        <c:dLbls>
          <c:showLegendKey val="0"/>
          <c:showVal val="0"/>
          <c:showCatName val="0"/>
          <c:showSerName val="0"/>
          <c:showPercent val="0"/>
          <c:showBubbleSize val="0"/>
        </c:dLbls>
        <c:gapWidth val="150"/>
        <c:overlap val="100"/>
        <c:axId val="-1952916176"/>
        <c:axId val="-1952913456"/>
      </c:barChart>
      <c:catAx>
        <c:axId val="-1952916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52913456"/>
        <c:crosses val="autoZero"/>
        <c:auto val="1"/>
        <c:lblAlgn val="ctr"/>
        <c:lblOffset val="100"/>
        <c:tickLblSkip val="1"/>
        <c:tickMarkSkip val="1"/>
        <c:noMultiLvlLbl val="0"/>
      </c:catAx>
      <c:valAx>
        <c:axId val="-1952913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2916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3640</c:v>
                </c:pt>
                <c:pt idx="5">
                  <c:v>3780</c:v>
                </c:pt>
                <c:pt idx="8">
                  <c:v>3679</c:v>
                </c:pt>
                <c:pt idx="11">
                  <c:v>3630</c:v>
                </c:pt>
                <c:pt idx="14">
                  <c:v>3161</c:v>
                </c:pt>
              </c:numCache>
            </c:numRef>
          </c:val>
          <c:extLst xmlns:c16r2="http://schemas.microsoft.com/office/drawing/2015/06/chart">
            <c:ext xmlns:c16="http://schemas.microsoft.com/office/drawing/2014/chart" uri="{C3380CC4-5D6E-409C-BE32-E72D297353CC}">
              <c16:uniqueId val="{00000000-3FE6-4083-A296-47BD3A31E45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FE6-4083-A296-47BD3A31E45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c:v>
                </c:pt>
                <c:pt idx="3">
                  <c:v>4</c:v>
                </c:pt>
                <c:pt idx="6">
                  <c:v>4</c:v>
                </c:pt>
                <c:pt idx="9">
                  <c:v>4</c:v>
                </c:pt>
                <c:pt idx="12">
                  <c:v>4</c:v>
                </c:pt>
              </c:numCache>
            </c:numRef>
          </c:val>
          <c:extLst xmlns:c16r2="http://schemas.microsoft.com/office/drawing/2015/06/chart">
            <c:ext xmlns:c16="http://schemas.microsoft.com/office/drawing/2014/chart" uri="{C3380CC4-5D6E-409C-BE32-E72D297353CC}">
              <c16:uniqueId val="{00000002-3FE6-4083-A296-47BD3A31E45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FE6-4083-A296-47BD3A31E45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1884</c:v>
                </c:pt>
                <c:pt idx="3">
                  <c:v>1897</c:v>
                </c:pt>
                <c:pt idx="6">
                  <c:v>1912</c:v>
                </c:pt>
                <c:pt idx="9">
                  <c:v>1842</c:v>
                </c:pt>
                <c:pt idx="12">
                  <c:v>1564</c:v>
                </c:pt>
              </c:numCache>
            </c:numRef>
          </c:val>
          <c:extLst xmlns:c16r2="http://schemas.microsoft.com/office/drawing/2015/06/chart">
            <c:ext xmlns:c16="http://schemas.microsoft.com/office/drawing/2014/chart" uri="{C3380CC4-5D6E-409C-BE32-E72D297353CC}">
              <c16:uniqueId val="{00000004-3FE6-4083-A296-47BD3A31E45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FE6-4083-A296-47BD3A31E45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FE6-4083-A296-47BD3A31E45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3598</c:v>
                </c:pt>
                <c:pt idx="3">
                  <c:v>3450</c:v>
                </c:pt>
                <c:pt idx="6">
                  <c:v>3362</c:v>
                </c:pt>
                <c:pt idx="9">
                  <c:v>3331</c:v>
                </c:pt>
                <c:pt idx="12">
                  <c:v>2935</c:v>
                </c:pt>
              </c:numCache>
            </c:numRef>
          </c:val>
          <c:extLst xmlns:c16r2="http://schemas.microsoft.com/office/drawing/2015/06/chart">
            <c:ext xmlns:c16="http://schemas.microsoft.com/office/drawing/2014/chart" uri="{C3380CC4-5D6E-409C-BE32-E72D297353CC}">
              <c16:uniqueId val="{00000007-3FE6-4083-A296-47BD3A31E450}"/>
            </c:ext>
          </c:extLst>
        </c:ser>
        <c:dLbls>
          <c:showLegendKey val="0"/>
          <c:showVal val="0"/>
          <c:showCatName val="0"/>
          <c:showSerName val="0"/>
          <c:showPercent val="0"/>
          <c:showBubbleSize val="0"/>
        </c:dLbls>
        <c:gapWidth val="100"/>
        <c:overlap val="100"/>
        <c:axId val="-1952503424"/>
        <c:axId val="-1952498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1852</c:v>
                </c:pt>
                <c:pt idx="2">
                  <c:v>#N/A</c:v>
                </c:pt>
                <c:pt idx="3">
                  <c:v>#N/A</c:v>
                </c:pt>
                <c:pt idx="4">
                  <c:v>1571</c:v>
                </c:pt>
                <c:pt idx="5">
                  <c:v>#N/A</c:v>
                </c:pt>
                <c:pt idx="6">
                  <c:v>#N/A</c:v>
                </c:pt>
                <c:pt idx="7">
                  <c:v>1599</c:v>
                </c:pt>
                <c:pt idx="8">
                  <c:v>#N/A</c:v>
                </c:pt>
                <c:pt idx="9">
                  <c:v>#N/A</c:v>
                </c:pt>
                <c:pt idx="10">
                  <c:v>1547</c:v>
                </c:pt>
                <c:pt idx="11">
                  <c:v>#N/A</c:v>
                </c:pt>
                <c:pt idx="12">
                  <c:v>#N/A</c:v>
                </c:pt>
                <c:pt idx="13">
                  <c:v>1342</c:v>
                </c:pt>
                <c:pt idx="14">
                  <c:v>#N/A</c:v>
                </c:pt>
              </c:numCache>
            </c:numRef>
          </c:val>
          <c:smooth val="0"/>
          <c:extLst xmlns:c16r2="http://schemas.microsoft.com/office/drawing/2015/06/chart">
            <c:ext xmlns:c16="http://schemas.microsoft.com/office/drawing/2014/chart" uri="{C3380CC4-5D6E-409C-BE32-E72D297353CC}">
              <c16:uniqueId val="{00000008-3FE6-4083-A296-47BD3A31E450}"/>
            </c:ext>
          </c:extLst>
        </c:ser>
        <c:dLbls>
          <c:showLegendKey val="0"/>
          <c:showVal val="0"/>
          <c:showCatName val="0"/>
          <c:showSerName val="0"/>
          <c:showPercent val="0"/>
          <c:showBubbleSize val="0"/>
        </c:dLbls>
        <c:marker val="1"/>
        <c:smooth val="0"/>
        <c:axId val="-1952503424"/>
        <c:axId val="-1952498528"/>
      </c:lineChart>
      <c:catAx>
        <c:axId val="-195250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52498528"/>
        <c:crosses val="autoZero"/>
        <c:auto val="1"/>
        <c:lblAlgn val="ctr"/>
        <c:lblOffset val="100"/>
        <c:tickLblSkip val="1"/>
        <c:tickMarkSkip val="1"/>
        <c:noMultiLvlLbl val="0"/>
      </c:catAx>
      <c:valAx>
        <c:axId val="-1952498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2503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32902</c:v>
                </c:pt>
                <c:pt idx="5">
                  <c:v>32324</c:v>
                </c:pt>
                <c:pt idx="8">
                  <c:v>31023</c:v>
                </c:pt>
                <c:pt idx="11">
                  <c:v>30612</c:v>
                </c:pt>
                <c:pt idx="14">
                  <c:v>30527</c:v>
                </c:pt>
              </c:numCache>
            </c:numRef>
          </c:val>
          <c:extLst xmlns:c16r2="http://schemas.microsoft.com/office/drawing/2015/06/chart">
            <c:ext xmlns:c16="http://schemas.microsoft.com/office/drawing/2014/chart" uri="{C3380CC4-5D6E-409C-BE32-E72D297353CC}">
              <c16:uniqueId val="{00000000-F1F7-4F6C-9667-1A1CAB44A59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1099</c:v>
                </c:pt>
                <c:pt idx="5">
                  <c:v>1076</c:v>
                </c:pt>
                <c:pt idx="8">
                  <c:v>1003</c:v>
                </c:pt>
                <c:pt idx="11">
                  <c:v>927</c:v>
                </c:pt>
                <c:pt idx="14">
                  <c:v>756</c:v>
                </c:pt>
              </c:numCache>
            </c:numRef>
          </c:val>
          <c:extLst xmlns:c16r2="http://schemas.microsoft.com/office/drawing/2015/06/chart">
            <c:ext xmlns:c16="http://schemas.microsoft.com/office/drawing/2014/chart" uri="{C3380CC4-5D6E-409C-BE32-E72D297353CC}">
              <c16:uniqueId val="{00000001-F1F7-4F6C-9667-1A1CAB44A59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6652</c:v>
                </c:pt>
                <c:pt idx="5">
                  <c:v>8201</c:v>
                </c:pt>
                <c:pt idx="8">
                  <c:v>9801</c:v>
                </c:pt>
                <c:pt idx="11">
                  <c:v>11874</c:v>
                </c:pt>
                <c:pt idx="14">
                  <c:v>12204</c:v>
                </c:pt>
              </c:numCache>
            </c:numRef>
          </c:val>
          <c:extLst xmlns:c16r2="http://schemas.microsoft.com/office/drawing/2015/06/chart">
            <c:ext xmlns:c16="http://schemas.microsoft.com/office/drawing/2014/chart" uri="{C3380CC4-5D6E-409C-BE32-E72D297353CC}">
              <c16:uniqueId val="{00000002-F1F7-4F6C-9667-1A1CAB44A59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1F7-4F6C-9667-1A1CAB44A59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1F7-4F6C-9667-1A1CAB44A59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16</c:v>
                </c:pt>
                <c:pt idx="3">
                  <c:v>12</c:v>
                </c:pt>
                <c:pt idx="6">
                  <c:v>8</c:v>
                </c:pt>
                <c:pt idx="9">
                  <c:v>5</c:v>
                </c:pt>
                <c:pt idx="12">
                  <c:v>3</c:v>
                </c:pt>
              </c:numCache>
            </c:numRef>
          </c:val>
          <c:extLst xmlns:c16r2="http://schemas.microsoft.com/office/drawing/2015/06/chart">
            <c:ext xmlns:c16="http://schemas.microsoft.com/office/drawing/2014/chart" uri="{C3380CC4-5D6E-409C-BE32-E72D297353CC}">
              <c16:uniqueId val="{00000005-F1F7-4F6C-9667-1A1CAB44A59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6774</c:v>
                </c:pt>
                <c:pt idx="3">
                  <c:v>6415</c:v>
                </c:pt>
                <c:pt idx="6">
                  <c:v>6229</c:v>
                </c:pt>
                <c:pt idx="9">
                  <c:v>6128</c:v>
                </c:pt>
                <c:pt idx="12">
                  <c:v>5989</c:v>
                </c:pt>
              </c:numCache>
            </c:numRef>
          </c:val>
          <c:extLst xmlns:c16r2="http://schemas.microsoft.com/office/drawing/2015/06/chart">
            <c:ext xmlns:c16="http://schemas.microsoft.com/office/drawing/2014/chart" uri="{C3380CC4-5D6E-409C-BE32-E72D297353CC}">
              <c16:uniqueId val="{00000006-F1F7-4F6C-9667-1A1CAB44A59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F1F7-4F6C-9667-1A1CAB44A59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25097</c:v>
                </c:pt>
                <c:pt idx="3">
                  <c:v>23302</c:v>
                </c:pt>
                <c:pt idx="6">
                  <c:v>21853</c:v>
                </c:pt>
                <c:pt idx="9">
                  <c:v>20649</c:v>
                </c:pt>
                <c:pt idx="12">
                  <c:v>18650</c:v>
                </c:pt>
              </c:numCache>
            </c:numRef>
          </c:val>
          <c:extLst xmlns:c16r2="http://schemas.microsoft.com/office/drawing/2015/06/chart">
            <c:ext xmlns:c16="http://schemas.microsoft.com/office/drawing/2014/chart" uri="{C3380CC4-5D6E-409C-BE32-E72D297353CC}">
              <c16:uniqueId val="{00000008-F1F7-4F6C-9667-1A1CAB44A59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76</c:v>
                </c:pt>
                <c:pt idx="3">
                  <c:v>24</c:v>
                </c:pt>
                <c:pt idx="6">
                  <c:v>20</c:v>
                </c:pt>
                <c:pt idx="9">
                  <c:v>16</c:v>
                </c:pt>
                <c:pt idx="12">
                  <c:v>12</c:v>
                </c:pt>
              </c:numCache>
            </c:numRef>
          </c:val>
          <c:extLst xmlns:c16r2="http://schemas.microsoft.com/office/drawing/2015/06/chart">
            <c:ext xmlns:c16="http://schemas.microsoft.com/office/drawing/2014/chart" uri="{C3380CC4-5D6E-409C-BE32-E72D297353CC}">
              <c16:uniqueId val="{00000009-F1F7-4F6C-9667-1A1CAB44A59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25633</c:v>
                </c:pt>
                <c:pt idx="3">
                  <c:v>25137</c:v>
                </c:pt>
                <c:pt idx="6">
                  <c:v>24215</c:v>
                </c:pt>
                <c:pt idx="9">
                  <c:v>24295</c:v>
                </c:pt>
                <c:pt idx="12">
                  <c:v>24846</c:v>
                </c:pt>
              </c:numCache>
            </c:numRef>
          </c:val>
          <c:extLst xmlns:c16r2="http://schemas.microsoft.com/office/drawing/2015/06/chart">
            <c:ext xmlns:c16="http://schemas.microsoft.com/office/drawing/2014/chart" uri="{C3380CC4-5D6E-409C-BE32-E72D297353CC}">
              <c16:uniqueId val="{0000000A-F1F7-4F6C-9667-1A1CAB44A596}"/>
            </c:ext>
          </c:extLst>
        </c:ser>
        <c:dLbls>
          <c:showLegendKey val="0"/>
          <c:showVal val="0"/>
          <c:showCatName val="0"/>
          <c:showSerName val="0"/>
          <c:showPercent val="0"/>
          <c:showBubbleSize val="0"/>
        </c:dLbls>
        <c:gapWidth val="100"/>
        <c:overlap val="100"/>
        <c:axId val="-1590777312"/>
        <c:axId val="-1590773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16943</c:v>
                </c:pt>
                <c:pt idx="2">
                  <c:v>#N/A</c:v>
                </c:pt>
                <c:pt idx="3">
                  <c:v>#N/A</c:v>
                </c:pt>
                <c:pt idx="4">
                  <c:v>13289</c:v>
                </c:pt>
                <c:pt idx="5">
                  <c:v>#N/A</c:v>
                </c:pt>
                <c:pt idx="6">
                  <c:v>#N/A</c:v>
                </c:pt>
                <c:pt idx="7">
                  <c:v>10498</c:v>
                </c:pt>
                <c:pt idx="8">
                  <c:v>#N/A</c:v>
                </c:pt>
                <c:pt idx="9">
                  <c:v>#N/A</c:v>
                </c:pt>
                <c:pt idx="10">
                  <c:v>7679</c:v>
                </c:pt>
                <c:pt idx="11">
                  <c:v>#N/A</c:v>
                </c:pt>
                <c:pt idx="12">
                  <c:v>#N/A</c:v>
                </c:pt>
                <c:pt idx="13">
                  <c:v>6013</c:v>
                </c:pt>
                <c:pt idx="14">
                  <c:v>#N/A</c:v>
                </c:pt>
              </c:numCache>
            </c:numRef>
          </c:val>
          <c:smooth val="0"/>
          <c:extLst xmlns:c16r2="http://schemas.microsoft.com/office/drawing/2015/06/chart">
            <c:ext xmlns:c16="http://schemas.microsoft.com/office/drawing/2014/chart" uri="{C3380CC4-5D6E-409C-BE32-E72D297353CC}">
              <c16:uniqueId val="{0000000B-F1F7-4F6C-9667-1A1CAB44A596}"/>
            </c:ext>
          </c:extLst>
        </c:ser>
        <c:dLbls>
          <c:showLegendKey val="0"/>
          <c:showVal val="0"/>
          <c:showCatName val="0"/>
          <c:showSerName val="0"/>
          <c:showPercent val="0"/>
          <c:showBubbleSize val="0"/>
        </c:dLbls>
        <c:marker val="1"/>
        <c:smooth val="0"/>
        <c:axId val="-1590777312"/>
        <c:axId val="-1590773504"/>
      </c:lineChart>
      <c:catAx>
        <c:axId val="-159077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90773504"/>
        <c:crosses val="autoZero"/>
        <c:auto val="1"/>
        <c:lblAlgn val="ctr"/>
        <c:lblOffset val="100"/>
        <c:tickLblSkip val="1"/>
        <c:tickMarkSkip val="1"/>
        <c:noMultiLvlLbl val="0"/>
      </c:catAx>
      <c:valAx>
        <c:axId val="-1590773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0777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5929</c:v>
                </c:pt>
                <c:pt idx="1">
                  <c:v>6879</c:v>
                </c:pt>
                <c:pt idx="2">
                  <c:v>6559</c:v>
                </c:pt>
              </c:numCache>
            </c:numRef>
          </c:val>
          <c:extLst xmlns:c16r2="http://schemas.microsoft.com/office/drawing/2015/06/chart">
            <c:ext xmlns:c16="http://schemas.microsoft.com/office/drawing/2014/chart" uri="{C3380CC4-5D6E-409C-BE32-E72D297353CC}">
              <c16:uniqueId val="{00000000-5411-4580-B4BB-B271BE9C627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1052</c:v>
                </c:pt>
                <c:pt idx="1">
                  <c:v>1053</c:v>
                </c:pt>
                <c:pt idx="2">
                  <c:v>1043</c:v>
                </c:pt>
              </c:numCache>
            </c:numRef>
          </c:val>
          <c:extLst xmlns:c16r2="http://schemas.microsoft.com/office/drawing/2015/06/chart">
            <c:ext xmlns:c16="http://schemas.microsoft.com/office/drawing/2014/chart" uri="{C3380CC4-5D6E-409C-BE32-E72D297353CC}">
              <c16:uniqueId val="{00000001-5411-4580-B4BB-B271BE9C627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3523</c:v>
                </c:pt>
                <c:pt idx="1">
                  <c:v>4372</c:v>
                </c:pt>
                <c:pt idx="2">
                  <c:v>4606</c:v>
                </c:pt>
              </c:numCache>
            </c:numRef>
          </c:val>
          <c:extLst xmlns:c16r2="http://schemas.microsoft.com/office/drawing/2015/06/chart">
            <c:ext xmlns:c16="http://schemas.microsoft.com/office/drawing/2014/chart" uri="{C3380CC4-5D6E-409C-BE32-E72D297353CC}">
              <c16:uniqueId val="{00000002-5411-4580-B4BB-B271BE9C6272}"/>
            </c:ext>
          </c:extLst>
        </c:ser>
        <c:dLbls>
          <c:showLegendKey val="0"/>
          <c:showVal val="0"/>
          <c:showCatName val="0"/>
          <c:showSerName val="0"/>
          <c:showPercent val="0"/>
          <c:showBubbleSize val="0"/>
        </c:dLbls>
        <c:gapWidth val="120"/>
        <c:overlap val="100"/>
        <c:axId val="-1590781664"/>
        <c:axId val="-1590769696"/>
      </c:barChart>
      <c:catAx>
        <c:axId val="-159078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90769696"/>
        <c:crosses val="autoZero"/>
        <c:auto val="1"/>
        <c:lblAlgn val="ctr"/>
        <c:lblOffset val="100"/>
        <c:tickLblSkip val="1"/>
        <c:tickMarkSkip val="1"/>
        <c:noMultiLvlLbl val="0"/>
      </c:catAx>
      <c:valAx>
        <c:axId val="-15907696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90781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3CD-4EB2-8BCC-6476FE7ED285}"/>
                </c:ext>
                <c:ext xmlns:c15="http://schemas.microsoft.com/office/drawing/2012/chart" uri="{CE6537A1-D6FC-4f65-9D91-7224C49458BB}">
                  <c15:dlblFieldTable>
                    <c15:dlblFTEntry>
                      <c15:txfldGUID>{90B18AA4-B00D-44A7-A093-7E1A785DD649}</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3CD-4EB2-8BCC-6476FE7ED285}"/>
                </c:ext>
                <c:ext xmlns:c15="http://schemas.microsoft.com/office/drawing/2012/chart" uri="{CE6537A1-D6FC-4f65-9D91-7224C49458BB}">
                  <c15:dlblFieldTable>
                    <c15:dlblFTEntry>
                      <c15:txfldGUID>{505B6B73-5C03-4DB1-B9F0-75B5A19C0EDA}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3CD-4EB2-8BCC-6476FE7ED285}"/>
                </c:ext>
                <c:ext xmlns:c15="http://schemas.microsoft.com/office/drawing/2012/chart" uri="{CE6537A1-D6FC-4f65-9D91-7224C49458BB}">
                  <c15:dlblFieldTable>
                    <c15:dlblFTEntry>
                      <c15:txfldGUID>{02372413-5249-44D7-A32B-0A983422CB8A}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3CD-4EB2-8BCC-6476FE7ED285}"/>
                </c:ext>
                <c:ext xmlns:c15="http://schemas.microsoft.com/office/drawing/2012/chart" uri="{CE6537A1-D6FC-4f65-9D91-7224C49458BB}">
                  <c15:dlblFieldTable>
                    <c15:dlblFTEntry>
                      <c15:txfldGUID>{3311B2FA-79A1-4E15-8DDA-23AEE790455F}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3CD-4EB2-8BCC-6476FE7ED285}"/>
                </c:ext>
                <c:ext xmlns:c15="http://schemas.microsoft.com/office/drawing/2012/chart" uri="{CE6537A1-D6FC-4f65-9D91-7224C49458BB}">
                  <c15:dlblFieldTable>
                    <c15:dlblFTEntry>
                      <c15:txfldGUID>{8DF84951-84E5-4E54-9479-CB210554F553}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3CD-4EB2-8BCC-6476FE7ED285}"/>
                </c:ext>
                <c:ext xmlns:c15="http://schemas.microsoft.com/office/drawing/2012/chart" uri="{CE6537A1-D6FC-4f65-9D91-7224C49458BB}">
                  <c15:dlblFieldTable>
                    <c15:dlblFTEntry>
                      <c15:txfldGUID>{B8700FD1-2709-4B6F-B303-F84E03024833}</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3CD-4EB2-8BCC-6476FE7ED285}"/>
                </c:ext>
                <c:ext xmlns:c15="http://schemas.microsoft.com/office/drawing/2012/chart" uri="{CE6537A1-D6FC-4f65-9D91-7224C49458BB}">
                  <c15:layout/>
                  <c15:dlblFieldTable>
                    <c15:dlblFTEntry>
                      <c15:txfldGUID>{A1AAC9DC-9DC7-4A68-BBD0-EA77B13B89B1}</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3CD-4EB2-8BCC-6476FE7ED285}"/>
                </c:ext>
                <c:ext xmlns:c15="http://schemas.microsoft.com/office/drawing/2012/chart" uri="{CE6537A1-D6FC-4f65-9D91-7224C49458BB}">
                  <c15:layout/>
                  <c15:dlblFieldTable>
                    <c15:dlblFTEntry>
                      <c15:txfldGUID>{369FBEE7-D002-4EB8-BD8E-F269BD6683A5}</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3CD-4EB2-8BCC-6476FE7ED285}"/>
                </c:ext>
                <c:ext xmlns:c15="http://schemas.microsoft.com/office/drawing/2012/chart" uri="{CE6537A1-D6FC-4f65-9D91-7224C49458BB}">
                  <c15:layout/>
                  <c15:dlblFieldTable>
                    <c15:dlblFTEntry>
                      <c15:txfldGUID>{4D767AA7-F121-41A0-B64E-D758500BD780}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61.3</c:v>
                </c:pt>
                <c:pt idx="24">
                  <c:v>62.2</c:v>
                </c:pt>
                <c:pt idx="32">
                  <c:v>62.5</c:v>
                </c:pt>
              </c:numCache>
            </c:numRef>
          </c:xVal>
          <c:yVal>
            <c:numRef>
              <c:f>公会計指標分析・財政指標組合せ分析表!$BP$51:$DC$51</c:f>
              <c:numCache>
                <c:formatCode>#,##0.0;"▲ "#,##0.0</c:formatCode>
                <c:ptCount val="40"/>
                <c:pt idx="16">
                  <c:v>71.900000000000006</c:v>
                </c:pt>
                <c:pt idx="24">
                  <c:v>54.2</c:v>
                </c:pt>
                <c:pt idx="32">
                  <c:v>43.6</c:v>
                </c:pt>
              </c:numCache>
            </c:numRef>
          </c:yVal>
          <c:smooth val="0"/>
          <c:extLst xmlns:c16r2="http://schemas.microsoft.com/office/drawing/2015/06/chart">
            <c:ext xmlns:c16="http://schemas.microsoft.com/office/drawing/2014/chart" uri="{C3380CC4-5D6E-409C-BE32-E72D297353CC}">
              <c16:uniqueId val="{00000009-B3CD-4EB2-8BCC-6476FE7ED28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3CD-4EB2-8BCC-6476FE7ED285}"/>
                </c:ext>
                <c:ext xmlns:c15="http://schemas.microsoft.com/office/drawing/2012/chart" uri="{CE6537A1-D6FC-4f65-9D91-7224C49458BB}">
                  <c15:dlblFieldTable>
                    <c15:dlblFTEntry>
                      <c15:txfldGUID>{368C071F-D841-4E54-851C-C0CCE93F2753}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3CD-4EB2-8BCC-6476FE7ED285}"/>
                </c:ext>
                <c:ext xmlns:c15="http://schemas.microsoft.com/office/drawing/2012/chart" uri="{CE6537A1-D6FC-4f65-9D91-7224C49458BB}">
                  <c15:dlblFieldTable>
                    <c15:dlblFTEntry>
                      <c15:txfldGUID>{409AC966-0932-4039-8B63-ED02AAD151DD}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3CD-4EB2-8BCC-6476FE7ED285}"/>
                </c:ext>
                <c:ext xmlns:c15="http://schemas.microsoft.com/office/drawing/2012/chart" uri="{CE6537A1-D6FC-4f65-9D91-7224C49458BB}">
                  <c15:dlblFieldTable>
                    <c15:dlblFTEntry>
                      <c15:txfldGUID>{7F8606D2-1BF7-4541-964C-1171CDF5DBDC}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3CD-4EB2-8BCC-6476FE7ED285}"/>
                </c:ext>
                <c:ext xmlns:c15="http://schemas.microsoft.com/office/drawing/2012/chart" uri="{CE6537A1-D6FC-4f65-9D91-7224C49458BB}">
                  <c15:dlblFieldTable>
                    <c15:dlblFTEntry>
                      <c15:txfldGUID>{9AE5C902-953D-4CA4-8C6F-747CD01790EA}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3CD-4EB2-8BCC-6476FE7ED285}"/>
                </c:ext>
                <c:ext xmlns:c15="http://schemas.microsoft.com/office/drawing/2012/chart" uri="{CE6537A1-D6FC-4f65-9D91-7224C49458BB}">
                  <c15:dlblFieldTable>
                    <c15:dlblFTEntry>
                      <c15:txfldGUID>{6D376A9F-DA82-4F29-B082-0A7B81DDA145}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3CD-4EB2-8BCC-6476FE7ED285}"/>
                </c:ext>
                <c:ext xmlns:c15="http://schemas.microsoft.com/office/drawing/2012/chart" uri="{CE6537A1-D6FC-4f65-9D91-7224C49458BB}">
                  <c15:dlblFieldTable>
                    <c15:dlblFTEntry>
                      <c15:txfldGUID>{73CFC7BD-1B29-4F3A-9EE9-B28A99F4498F}</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3CD-4EB2-8BCC-6476FE7ED285}"/>
                </c:ext>
                <c:ext xmlns:c15="http://schemas.microsoft.com/office/drawing/2012/chart" uri="{CE6537A1-D6FC-4f65-9D91-7224C49458BB}">
                  <c15:layout/>
                  <c15:dlblFieldTable>
                    <c15:dlblFTEntry>
                      <c15:txfldGUID>{91B21515-8D72-427B-AFAD-F2DED6EB6B25}</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3CD-4EB2-8BCC-6476FE7ED285}"/>
                </c:ext>
                <c:ext xmlns:c15="http://schemas.microsoft.com/office/drawing/2012/chart" uri="{CE6537A1-D6FC-4f65-9D91-7224C49458BB}">
                  <c15:layout/>
                  <c15:dlblFieldTable>
                    <c15:dlblFTEntry>
                      <c15:txfldGUID>{FF224EE0-7C46-4113-9A05-7CB5EDBB9099}</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3CD-4EB2-8BCC-6476FE7ED285}"/>
                </c:ext>
                <c:ext xmlns:c15="http://schemas.microsoft.com/office/drawing/2012/chart" uri="{CE6537A1-D6FC-4f65-9D91-7224C49458BB}">
                  <c15:layout/>
                  <c15:dlblFieldTable>
                    <c15:dlblFTEntry>
                      <c15:txfldGUID>{62DE7AA0-A0D8-4540-B402-9449C784E575}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pt idx="32">
                  <c:v>58.5</c:v>
                </c:pt>
              </c:numCache>
            </c:numRef>
          </c:xVal>
          <c:yVal>
            <c:numRef>
              <c:f>公会計指標分析・財政指標組合せ分析表!$BP$55:$DC$55</c:f>
              <c:numCache>
                <c:formatCode>#,##0.0;"▲ "#,##0.0</c:formatCode>
                <c:ptCount val="40"/>
                <c:pt idx="16">
                  <c:v>37.299999999999997</c:v>
                </c:pt>
                <c:pt idx="24">
                  <c:v>33.1</c:v>
                </c:pt>
                <c:pt idx="32">
                  <c:v>31.3</c:v>
                </c:pt>
              </c:numCache>
            </c:numRef>
          </c:yVal>
          <c:smooth val="0"/>
          <c:extLst xmlns:c16r2="http://schemas.microsoft.com/office/drawing/2015/06/chart">
            <c:ext xmlns:c16="http://schemas.microsoft.com/office/drawing/2014/chart" uri="{C3380CC4-5D6E-409C-BE32-E72D297353CC}">
              <c16:uniqueId val="{00000013-B3CD-4EB2-8BCC-6476FE7ED285}"/>
            </c:ext>
          </c:extLst>
        </c:ser>
        <c:dLbls>
          <c:showLegendKey val="0"/>
          <c:showVal val="1"/>
          <c:showCatName val="0"/>
          <c:showSerName val="0"/>
          <c:showPercent val="0"/>
          <c:showBubbleSize val="0"/>
        </c:dLbls>
        <c:axId val="-1590780576"/>
        <c:axId val="-1590769152"/>
      </c:scatterChart>
      <c:valAx>
        <c:axId val="-1590780576"/>
        <c:scaling>
          <c:orientation val="minMax"/>
          <c:max val="63.2"/>
          <c:min val="5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90769152"/>
        <c:crosses val="autoZero"/>
        <c:crossBetween val="midCat"/>
      </c:valAx>
      <c:valAx>
        <c:axId val="-1590769152"/>
        <c:scaling>
          <c:orientation val="minMax"/>
          <c:max val="79"/>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907805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98C-4125-B6FC-95D467FC9ACC}"/>
                </c:ext>
                <c:ext xmlns:c15="http://schemas.microsoft.com/office/drawing/2012/chart" uri="{CE6537A1-D6FC-4f65-9D91-7224C49458BB}">
                  <c15:dlblFieldTable>
                    <c15:dlblFTEntry>
                      <c15:txfldGUID>{15C92617-24CD-4F66-AE1D-F051EF0570B4}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98C-4125-B6FC-95D467FC9ACC}"/>
                </c:ext>
                <c:ext xmlns:c15="http://schemas.microsoft.com/office/drawing/2012/chart" uri="{CE6537A1-D6FC-4f65-9D91-7224C49458BB}">
                  <c15:dlblFieldTable>
                    <c15:dlblFTEntry>
                      <c15:txfldGUID>{3D8DB448-168A-43C2-B1A1-F0A3D6A04CA7}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98C-4125-B6FC-95D467FC9ACC}"/>
                </c:ext>
                <c:ext xmlns:c15="http://schemas.microsoft.com/office/drawing/2012/chart" uri="{CE6537A1-D6FC-4f65-9D91-7224C49458BB}">
                  <c15:dlblFieldTable>
                    <c15:dlblFTEntry>
                      <c15:txfldGUID>{3BBC0EBB-0F33-472F-BBB5-F6B7B84CFF57}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98C-4125-B6FC-95D467FC9ACC}"/>
                </c:ext>
                <c:ext xmlns:c15="http://schemas.microsoft.com/office/drawing/2012/chart" uri="{CE6537A1-D6FC-4f65-9D91-7224C49458BB}">
                  <c15:dlblFieldTable>
                    <c15:dlblFTEntry>
                      <c15:txfldGUID>{8C7470D8-B600-4050-A07D-69C3C9666AE4}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98C-4125-B6FC-95D467FC9ACC}"/>
                </c:ext>
                <c:ext xmlns:c15="http://schemas.microsoft.com/office/drawing/2012/chart" uri="{CE6537A1-D6FC-4f65-9D91-7224C49458BB}">
                  <c15:dlblFieldTable>
                    <c15:dlblFTEntry>
                      <c15:txfldGUID>{B5B90782-C477-4F1C-B22C-27E2648688E0}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98C-4125-B6FC-95D467FC9ACC}"/>
                </c:ext>
                <c:ext xmlns:c15="http://schemas.microsoft.com/office/drawing/2012/chart" uri="{CE6537A1-D6FC-4f65-9D91-7224C49458BB}">
                  <c15:dlblFieldTable>
                    <c15:dlblFTEntry>
                      <c15:txfldGUID>{B62E66AF-97A7-4B89-9B61-0C5C2D81BE7A}</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98C-4125-B6FC-95D467FC9ACC}"/>
                </c:ext>
                <c:ext xmlns:c15="http://schemas.microsoft.com/office/drawing/2012/chart" uri="{CE6537A1-D6FC-4f65-9D91-7224C49458BB}">
                  <c15:dlblFieldTable>
                    <c15:dlblFTEntry>
                      <c15:txfldGUID>{47FCAFBB-165A-49F7-94ED-06312BD0454F}</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98C-4125-B6FC-95D467FC9ACC}"/>
                </c:ext>
                <c:ext xmlns:c15="http://schemas.microsoft.com/office/drawing/2012/chart" uri="{CE6537A1-D6FC-4f65-9D91-7224C49458BB}">
                  <c15:dlblFieldTable>
                    <c15:dlblFTEntry>
                      <c15:txfldGUID>{30CD5314-B8E2-4238-BBDB-3CEE951744A9}</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98C-4125-B6FC-95D467FC9ACC}"/>
                </c:ext>
                <c:ext xmlns:c15="http://schemas.microsoft.com/office/drawing/2012/chart" uri="{CE6537A1-D6FC-4f65-9D91-7224C49458BB}">
                  <c15:dlblFieldTable>
                    <c15:dlblFTEntry>
                      <c15:txfldGUID>{B00A5184-1BF3-4610-ABAC-A22C01EC0C21}</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12.1</c:v>
                </c:pt>
                <c:pt idx="16">
                  <c:v>11.3</c:v>
                </c:pt>
                <c:pt idx="24">
                  <c:v>10.8</c:v>
                </c:pt>
                <c:pt idx="32">
                  <c:v>10.5</c:v>
                </c:pt>
              </c:numCache>
            </c:numRef>
          </c:xVal>
          <c:yVal>
            <c:numRef>
              <c:f>公会計指標分析・財政指標組合せ分析表!$BP$73:$DC$73</c:f>
              <c:numCache>
                <c:formatCode>#,##0.0;"▲ "#,##0.0</c:formatCode>
                <c:ptCount val="40"/>
                <c:pt idx="0">
                  <c:v>113.6</c:v>
                </c:pt>
                <c:pt idx="8">
                  <c:v>90.7</c:v>
                </c:pt>
                <c:pt idx="16">
                  <c:v>71.900000000000006</c:v>
                </c:pt>
                <c:pt idx="24">
                  <c:v>54.2</c:v>
                </c:pt>
                <c:pt idx="32">
                  <c:v>43.6</c:v>
                </c:pt>
              </c:numCache>
            </c:numRef>
          </c:yVal>
          <c:smooth val="0"/>
          <c:extLst xmlns:c16r2="http://schemas.microsoft.com/office/drawing/2015/06/chart">
            <c:ext xmlns:c16="http://schemas.microsoft.com/office/drawing/2014/chart" uri="{C3380CC4-5D6E-409C-BE32-E72D297353CC}">
              <c16:uniqueId val="{00000009-198C-4125-B6FC-95D467FC9AC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98C-4125-B6FC-95D467FC9ACC}"/>
                </c:ext>
                <c:ext xmlns:c15="http://schemas.microsoft.com/office/drawing/2012/chart" uri="{CE6537A1-D6FC-4f65-9D91-7224C49458BB}">
                  <c15:dlblFieldTable>
                    <c15:dlblFTEntry>
                      <c15:txfldGUID>{A5598D48-C06C-4643-960A-883272CA043C}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98C-4125-B6FC-95D467FC9ACC}"/>
                </c:ext>
                <c:ext xmlns:c15="http://schemas.microsoft.com/office/drawing/2012/chart" uri="{CE6537A1-D6FC-4f65-9D91-7224C49458BB}">
                  <c15:dlblFieldTable>
                    <c15:dlblFTEntry>
                      <c15:txfldGUID>{E25D9069-B50A-4A75-A06E-5BF101B42BF5}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98C-4125-B6FC-95D467FC9ACC}"/>
                </c:ext>
                <c:ext xmlns:c15="http://schemas.microsoft.com/office/drawing/2012/chart" uri="{CE6537A1-D6FC-4f65-9D91-7224C49458BB}">
                  <c15:dlblFieldTable>
                    <c15:dlblFTEntry>
                      <c15:txfldGUID>{A6C3ACCA-D010-4789-A4BD-0E7E25F03D0F}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98C-4125-B6FC-95D467FC9ACC}"/>
                </c:ext>
                <c:ext xmlns:c15="http://schemas.microsoft.com/office/drawing/2012/chart" uri="{CE6537A1-D6FC-4f65-9D91-7224C49458BB}">
                  <c15:dlblFieldTable>
                    <c15:dlblFTEntry>
                      <c15:txfldGUID>{A69AC3F4-AB69-49C2-8AA7-82D23074ED02}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98C-4125-B6FC-95D467FC9ACC}"/>
                </c:ext>
                <c:ext xmlns:c15="http://schemas.microsoft.com/office/drawing/2012/chart" uri="{CE6537A1-D6FC-4f65-9D91-7224C49458BB}">
                  <c15:dlblFieldTable>
                    <c15:dlblFTEntry>
                      <c15:txfldGUID>{8CE0CFDD-B234-4770-8E1D-8DAF9DEF660C}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98C-4125-B6FC-95D467FC9ACC}"/>
                </c:ext>
                <c:ext xmlns:c15="http://schemas.microsoft.com/office/drawing/2012/chart" uri="{CE6537A1-D6FC-4f65-9D91-7224C49458BB}">
                  <c15:dlblFieldTable>
                    <c15:dlblFTEntry>
                      <c15:txfldGUID>{B4137ECD-9095-4582-AAA3-36087E668D0E}</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98C-4125-B6FC-95D467FC9ACC}"/>
                </c:ext>
                <c:ext xmlns:c15="http://schemas.microsoft.com/office/drawing/2012/chart" uri="{CE6537A1-D6FC-4f65-9D91-7224C49458BB}">
                  <c15:dlblFieldTable>
                    <c15:dlblFTEntry>
                      <c15:txfldGUID>{18291B28-0817-415B-BBE7-3105B6698CFF}</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98C-4125-B6FC-95D467FC9ACC}"/>
                </c:ext>
                <c:ext xmlns:c15="http://schemas.microsoft.com/office/drawing/2012/chart" uri="{CE6537A1-D6FC-4f65-9D91-7224C49458BB}">
                  <c15:dlblFieldTable>
                    <c15:dlblFTEntry>
                      <c15:txfldGUID>{165F5EF6-2675-4424-8F13-7968509BDA29}</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98C-4125-B6FC-95D467FC9ACC}"/>
                </c:ext>
                <c:ext xmlns:c15="http://schemas.microsoft.com/office/drawing/2012/chart" uri="{CE6537A1-D6FC-4f65-9D91-7224C49458BB}">
                  <c15:dlblFieldTable>
                    <c15:dlblFTEntry>
                      <c15:txfldGUID>{ED03D302-3C01-4F1C-8FB6-7E9CDA7005D7}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xmlns:c16r2="http://schemas.microsoft.com/office/drawing/2015/06/chart">
            <c:ext xmlns:c16="http://schemas.microsoft.com/office/drawing/2014/chart" uri="{C3380CC4-5D6E-409C-BE32-E72D297353CC}">
              <c16:uniqueId val="{00000013-198C-4125-B6FC-95D467FC9ACC}"/>
            </c:ext>
          </c:extLst>
        </c:ser>
        <c:dLbls>
          <c:showLegendKey val="0"/>
          <c:showVal val="1"/>
          <c:showCatName val="0"/>
          <c:showSerName val="0"/>
          <c:showPercent val="0"/>
          <c:showBubbleSize val="0"/>
        </c:dLbls>
        <c:axId val="-1590780032"/>
        <c:axId val="-1590772960"/>
      </c:scatterChart>
      <c:valAx>
        <c:axId val="-1590780032"/>
        <c:scaling>
          <c:orientation val="minMax"/>
          <c:max val="14"/>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90772960"/>
        <c:crosses val="autoZero"/>
        <c:crossBetween val="midCat"/>
      </c:valAx>
      <c:valAx>
        <c:axId val="-1590772960"/>
        <c:scaling>
          <c:orientation val="minMax"/>
          <c:max val="128"/>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907800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滋賀県高島市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一般会計については、市債の発行額抑制を続けたこと、基金造成した大型借入の償還が終了したことにより元利償還金は減っている。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また、下水道事業への繰入金が減ったことにより指標の改善がみられた。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しかし、合併特例債の発行期限が迫っており、借入を増額したことで今後、元利償還金が増加することになる。市債発行については、今後も引き続き事業内容を十分に精査するとともに、交付税算入率の高いものを借入することとし、合併特例債発行期限経過後は公債費の縮減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滋賀県高島市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市債については、合併特例債発行期限まで借入を増やすため、地方債残高は増加する。一方、公営企業債の残高が減少したことにより繰出金が約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億円減となった。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また、職員の削減を進めたことにより退職手当負担金も減少し、将来負担額の減少につながった。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普通交付税の縮減などから繰越金は減っているものの、基金積立できたことも指標の改善につながっている</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滋賀県高島市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将来の大型公共施設の建設に備え、決算剰余金のうち「公共施設整備基金」に約４億円を積み立てた。一方、現行の行政サービスを維持するため「財政調整基金」から３億２，０００万円、「地域活性化基金」から２億８，６００万円を取り崩したことにより、基金全体で９，５００万円の減少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行政サービスの質の確保と公共事業の安定した財源確保のため、「財政調整基金」、「公共施設整備基金」および「地域活性化基金」を中心に取り崩しを行う予定である。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公共施設整備基金：公共施設の建設や改修に備えるための資金を形成する。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地域活性化基金：地域間是正、まちづくり活動支援等、地域住民福祉の向上を推進する。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公共施設整備基金：ごみ処理施設の建設に備え、約４億円を積み立てたことによる増加</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地域活性化基金：公共交通手段の確保に約２億円、各自治会等へのまちづくり交付金に８，６００万円を充当したことによる減少</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公共施設整備基金：平成３３年度からごみ処理施設の建設が本格化することから、毎年４億円程度の取り崩しを行う。</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地域活性化基金：まちづくり交付金の財源を確保するため、平成３２年度に約８億５，０００万円を積み立て、毎年１億円を取り崩す予定</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普通交付税の合併算定替による縮減などの歳入不足を補うため、３億２，０００万円を取り崩したことによる減少</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基金は歳入不足分を取り崩し、中長期的に減少する。基金残高は</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標準財政規模の２０％程度になるよう努め</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、単年度歳入不足を約１０億円と見込み、３年分を確保する。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設備廃止に伴う繰上償還のため、１，０９２万円を取り崩したことによる減少</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平成３６年度に起債償還のピークを迎えるため、取り崩しは繰上償還を基本とし、将来の起債償還に備える。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今後は繰上償還の予定がないことから、基金残高は利息積立分のみの微増となる見込み。</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滋賀県高島市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49,628
49,150
693.05
29,498,194
28,322,474
914,461
16,864,184
24,845,508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当市の有形固定資産減価償却率は</a:t>
          </a:r>
          <a:r>
            <a:rPr kumimoji="1" lang="en-US" altLang="ja-JP" sz="1100" baseline="0">
              <a:latin typeface="ＭＳ Ｐゴシック" panose="020B0600070205080204" pitchFamily="50" charset="-128"/>
              <a:ea typeface="ＭＳ Ｐゴシック" panose="020B0600070205080204" pitchFamily="50" charset="-128"/>
            </a:rPr>
            <a:t>6</a:t>
          </a:r>
          <a:r>
            <a:rPr kumimoji="1" lang="ja-JP" altLang="en-US" sz="1100" baseline="0">
              <a:latin typeface="ＭＳ Ｐゴシック" panose="020B0600070205080204" pitchFamily="50" charset="-128"/>
              <a:ea typeface="ＭＳ Ｐゴシック" panose="020B0600070205080204" pitchFamily="50" charset="-128"/>
            </a:rPr>
            <a:t>割を超えており、全国平均、滋賀県平均と比べ高く、施設の老朽化が進んでいる状況である。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年数が経過している施設が多く、資産更新の必要性が高い。今後、多額の更新費用が見込まれるため、公共施設整備基金等の財源の準備に努める必要がある。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69" name="有形固定資産減価償却率平均値テキスト"/>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148167</xdr:rowOff>
    </xdr:from>
    <xdr:to>
      <xdr:col>23</xdr:col>
      <xdr:colOff>136525</xdr:colOff>
      <xdr:row>30</xdr:row>
      <xdr:rowOff>78317</xdr:rowOff>
    </xdr:to>
    <xdr:sp macro="" textlink="">
      <xdr:nvSpPr>
        <xdr:cNvPr id="78" name="楕円 77"/>
        <xdr:cNvSpPr/>
      </xdr:nvSpPr>
      <xdr:spPr>
        <a:xfrm>
          <a:off x="4711700" y="58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171044</xdr:rowOff>
    </xdr:from>
    <xdr:ext cx="405111" cy="259045"/>
    <xdr:sp macro="" textlink="">
      <xdr:nvSpPr>
        <xdr:cNvPr id="79" name="有形固定資産減価償却率該当値テキスト"/>
        <xdr:cNvSpPr txBox="1"/>
      </xdr:nvSpPr>
      <xdr:spPr>
        <a:xfrm>
          <a:off x="4813300" y="574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158962</xdr:rowOff>
    </xdr:from>
    <xdr:to>
      <xdr:col>19</xdr:col>
      <xdr:colOff>187325</xdr:colOff>
      <xdr:row>30</xdr:row>
      <xdr:rowOff>89112</xdr:rowOff>
    </xdr:to>
    <xdr:sp macro="" textlink="">
      <xdr:nvSpPr>
        <xdr:cNvPr id="80" name="楕円 79"/>
        <xdr:cNvSpPr/>
      </xdr:nvSpPr>
      <xdr:spPr>
        <a:xfrm>
          <a:off x="4000500" y="59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27517</xdr:rowOff>
    </xdr:from>
    <xdr:to>
      <xdr:col>23</xdr:col>
      <xdr:colOff>85725</xdr:colOff>
      <xdr:row>30</xdr:row>
      <xdr:rowOff>38312</xdr:rowOff>
    </xdr:to>
    <xdr:cxnSp macro="">
      <xdr:nvCxnSpPr>
        <xdr:cNvPr id="81" name="直線コネクタ 80"/>
        <xdr:cNvCxnSpPr/>
      </xdr:nvCxnSpPr>
      <xdr:spPr>
        <a:xfrm flipV="1">
          <a:off x="4051300" y="5942542"/>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19897</xdr:rowOff>
    </xdr:from>
    <xdr:to>
      <xdr:col>15</xdr:col>
      <xdr:colOff>187325</xdr:colOff>
      <xdr:row>30</xdr:row>
      <xdr:rowOff>121497</xdr:rowOff>
    </xdr:to>
    <xdr:sp macro="" textlink="">
      <xdr:nvSpPr>
        <xdr:cNvPr id="82" name="楕円 81"/>
        <xdr:cNvSpPr/>
      </xdr:nvSpPr>
      <xdr:spPr>
        <a:xfrm>
          <a:off x="3238500" y="593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38312</xdr:rowOff>
    </xdr:from>
    <xdr:to>
      <xdr:col>19</xdr:col>
      <xdr:colOff>136525</xdr:colOff>
      <xdr:row>30</xdr:row>
      <xdr:rowOff>70697</xdr:rowOff>
    </xdr:to>
    <xdr:cxnSp macro="">
      <xdr:nvCxnSpPr>
        <xdr:cNvPr id="83" name="直線コネクタ 82"/>
        <xdr:cNvCxnSpPr/>
      </xdr:nvCxnSpPr>
      <xdr:spPr>
        <a:xfrm flipV="1">
          <a:off x="3289300" y="595333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84" name="n_1aveValue有形固定資産減価償却率"/>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160672</xdr:rowOff>
    </xdr:from>
    <xdr:ext cx="405111" cy="259045"/>
    <xdr:sp macro="" textlink="">
      <xdr:nvSpPr>
        <xdr:cNvPr id="85" name="n_2aveValue有形固定資産減価償却率"/>
        <xdr:cNvSpPr txBox="1"/>
      </xdr:nvSpPr>
      <xdr:spPr>
        <a:xfrm>
          <a:off x="3086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105639</xdr:rowOff>
    </xdr:from>
    <xdr:ext cx="405111" cy="259045"/>
    <xdr:sp macro="" textlink="">
      <xdr:nvSpPr>
        <xdr:cNvPr id="86" name="n_1mainValue有形固定資産減価償却率"/>
        <xdr:cNvSpPr txBox="1"/>
      </xdr:nvSpPr>
      <xdr:spPr>
        <a:xfrm>
          <a:off x="3836044" y="567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138024</xdr:rowOff>
    </xdr:from>
    <xdr:ext cx="405111" cy="259045"/>
    <xdr:sp macro="" textlink="">
      <xdr:nvSpPr>
        <xdr:cNvPr id="87" name="n_2mainValue有形固定資産減価償却率"/>
        <xdr:cNvSpPr txBox="1"/>
      </xdr:nvSpPr>
      <xdr:spPr>
        <a:xfrm>
          <a:off x="3086744" y="5710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当市の債務償還可能年数は</a:t>
          </a:r>
          <a:r>
            <a:rPr kumimoji="1" lang="en-US" altLang="ja-JP" sz="1100">
              <a:latin typeface="ＭＳ Ｐゴシック" panose="020B0600070205080204" pitchFamily="50" charset="-128"/>
              <a:ea typeface="ＭＳ Ｐゴシック" panose="020B0600070205080204" pitchFamily="50" charset="-128"/>
            </a:rPr>
            <a:t>7.0</a:t>
          </a:r>
          <a:r>
            <a:rPr kumimoji="1" lang="ja-JP" altLang="en-US" sz="1100">
              <a:latin typeface="ＭＳ Ｐゴシック" panose="020B0600070205080204" pitchFamily="50" charset="-128"/>
              <a:ea typeface="ＭＳ Ｐゴシック" panose="020B0600070205080204" pitchFamily="50" charset="-128"/>
            </a:rPr>
            <a:t>年で、全国平均、滋賀県平均と比べやや長くなっており、市債残高が財政規模に対し、高い状況である。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市債発行について、事業内容を十分に精査するとともに交付税算入率の高いものを借入することとし、公債費の縮減に努める。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6" name="直線コネクタ 115"/>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9"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0" name="直線コネクタ 119"/>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21"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2" name="フローチャート: 判断 121"/>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118180</xdr:rowOff>
    </xdr:from>
    <xdr:to>
      <xdr:col>76</xdr:col>
      <xdr:colOff>73025</xdr:colOff>
      <xdr:row>30</xdr:row>
      <xdr:rowOff>48330</xdr:rowOff>
    </xdr:to>
    <xdr:sp macro="" textlink="">
      <xdr:nvSpPr>
        <xdr:cNvPr id="128" name="楕円 127"/>
        <xdr:cNvSpPr/>
      </xdr:nvSpPr>
      <xdr:spPr>
        <a:xfrm>
          <a:off x="14744700" y="586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141057</xdr:rowOff>
    </xdr:from>
    <xdr:ext cx="340478" cy="259045"/>
    <xdr:sp macro="" textlink="">
      <xdr:nvSpPr>
        <xdr:cNvPr id="129" name="債務償還可能年数該当値テキスト"/>
        <xdr:cNvSpPr txBox="1"/>
      </xdr:nvSpPr>
      <xdr:spPr>
        <a:xfrm>
          <a:off x="14846300" y="57131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滋賀県高島市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49,628
49,150
693.05
29,498,194
28,322,474
914,461
16,864,184
24,845,508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160672</xdr:rowOff>
    </xdr:from>
    <xdr:ext cx="405111" cy="259045"/>
    <xdr:sp macro="" textlink="">
      <xdr:nvSpPr>
        <xdr:cNvPr id="61" name="【道路】&#10;有形固定資産減価償却率平均値テキスト"/>
        <xdr:cNvSpPr txBox="1"/>
      </xdr:nvSpPr>
      <xdr:spPr>
        <a:xfrm>
          <a:off x="4673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70" name="楕円 69"/>
        <xdr:cNvSpPr/>
      </xdr:nvSpPr>
      <xdr:spPr>
        <a:xfrm>
          <a:off x="45847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150512</xdr:rowOff>
    </xdr:from>
    <xdr:ext cx="405111" cy="259045"/>
    <xdr:sp macro="" textlink="">
      <xdr:nvSpPr>
        <xdr:cNvPr id="71" name="【道路】&#10;有形固定資産減価償却率該当値テキスト"/>
        <xdr:cNvSpPr txBox="1"/>
      </xdr:nvSpPr>
      <xdr:spPr>
        <a:xfrm>
          <a:off x="4673600"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2" name="楕円 71"/>
        <xdr:cNvSpPr/>
      </xdr:nvSpPr>
      <xdr:spPr>
        <a:xfrm>
          <a:off x="3746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51435</xdr:rowOff>
    </xdr:from>
    <xdr:to>
      <xdr:col>24</xdr:col>
      <xdr:colOff>63500</xdr:colOff>
      <xdr:row>38</xdr:row>
      <xdr:rowOff>76200</xdr:rowOff>
    </xdr:to>
    <xdr:cxnSp macro="">
      <xdr:nvCxnSpPr>
        <xdr:cNvPr id="73" name="直線コネクタ 72"/>
        <xdr:cNvCxnSpPr/>
      </xdr:nvCxnSpPr>
      <xdr:spPr>
        <a:xfrm flipV="1">
          <a:off x="3797300" y="656653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55880</xdr:rowOff>
    </xdr:from>
    <xdr:to>
      <xdr:col>15</xdr:col>
      <xdr:colOff>101600</xdr:colOff>
      <xdr:row>38</xdr:row>
      <xdr:rowOff>157480</xdr:rowOff>
    </xdr:to>
    <xdr:sp macro="" textlink="">
      <xdr:nvSpPr>
        <xdr:cNvPr id="74" name="楕円 73"/>
        <xdr:cNvSpPr/>
      </xdr:nvSpPr>
      <xdr:spPr>
        <a:xfrm>
          <a:off x="2857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106680</xdr:rowOff>
    </xdr:to>
    <xdr:cxnSp macro="">
      <xdr:nvCxnSpPr>
        <xdr:cNvPr id="75" name="直線コネクタ 74"/>
        <xdr:cNvCxnSpPr/>
      </xdr:nvCxnSpPr>
      <xdr:spPr>
        <a:xfrm flipV="1">
          <a:off x="2908300" y="6591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109237</xdr:rowOff>
    </xdr:from>
    <xdr:ext cx="405111" cy="259045"/>
    <xdr:sp macro="" textlink="">
      <xdr:nvSpPr>
        <xdr:cNvPr id="76" name="n_1aveValue【道路】&#10;有形固定資産減価償却率"/>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7" name="n_2aveValue【道路】&#10;有形固定資産減価償却率"/>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118127</xdr:rowOff>
    </xdr:from>
    <xdr:ext cx="405111" cy="259045"/>
    <xdr:sp macro="" textlink="">
      <xdr:nvSpPr>
        <xdr:cNvPr id="78" name="n_1mainValue【道路】&#10;有形固定資産減価償却率"/>
        <xdr:cNvSpPr txBox="1"/>
      </xdr:nvSpPr>
      <xdr:spPr>
        <a:xfrm>
          <a:off x="3582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148607</xdr:rowOff>
    </xdr:from>
    <xdr:ext cx="405111" cy="259045"/>
    <xdr:sp macro="" textlink="">
      <xdr:nvSpPr>
        <xdr:cNvPr id="79" name="n_2mainValue【道路】&#10;有形固定資産減価償却率"/>
        <xdr:cNvSpPr txBox="1"/>
      </xdr:nvSpPr>
      <xdr:spPr>
        <a:xfrm>
          <a:off x="2705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3" name="直線コネクタ 102"/>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4"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5" name="直線コネクタ 104"/>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6"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7" name="直線コネクタ 106"/>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8" name="【道路】&#10;一人当たり延長平均値テキスト"/>
        <xdr:cNvSpPr txBox="1"/>
      </xdr:nvSpPr>
      <xdr:spPr>
        <a:xfrm>
          <a:off x="10515600" y="6910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9" name="フローチャート: 判断 108"/>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10" name="フローチャート: 判断 109"/>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11" name="フローチャート: 判断 110"/>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38316</xdr:rowOff>
    </xdr:from>
    <xdr:to>
      <xdr:col>55</xdr:col>
      <xdr:colOff>50800</xdr:colOff>
      <xdr:row>40</xdr:row>
      <xdr:rowOff>139916</xdr:rowOff>
    </xdr:to>
    <xdr:sp macro="" textlink="">
      <xdr:nvSpPr>
        <xdr:cNvPr id="117" name="楕円 116"/>
        <xdr:cNvSpPr/>
      </xdr:nvSpPr>
      <xdr:spPr>
        <a:xfrm>
          <a:off x="10426700" y="689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61193</xdr:rowOff>
    </xdr:from>
    <xdr:ext cx="534377" cy="259045"/>
    <xdr:sp macro="" textlink="">
      <xdr:nvSpPr>
        <xdr:cNvPr id="118" name="【道路】&#10;一人当たり延長該当値テキスト"/>
        <xdr:cNvSpPr txBox="1"/>
      </xdr:nvSpPr>
      <xdr:spPr>
        <a:xfrm>
          <a:off x="10515600" y="674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42316</xdr:rowOff>
    </xdr:from>
    <xdr:to>
      <xdr:col>50</xdr:col>
      <xdr:colOff>165100</xdr:colOff>
      <xdr:row>40</xdr:row>
      <xdr:rowOff>143916</xdr:rowOff>
    </xdr:to>
    <xdr:sp macro="" textlink="">
      <xdr:nvSpPr>
        <xdr:cNvPr id="119" name="楕円 118"/>
        <xdr:cNvSpPr/>
      </xdr:nvSpPr>
      <xdr:spPr>
        <a:xfrm>
          <a:off x="9588500" y="690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89116</xdr:rowOff>
    </xdr:from>
    <xdr:to>
      <xdr:col>55</xdr:col>
      <xdr:colOff>0</xdr:colOff>
      <xdr:row>40</xdr:row>
      <xdr:rowOff>93116</xdr:rowOff>
    </xdr:to>
    <xdr:cxnSp macro="">
      <xdr:nvCxnSpPr>
        <xdr:cNvPr id="120" name="直線コネクタ 119"/>
        <xdr:cNvCxnSpPr/>
      </xdr:nvCxnSpPr>
      <xdr:spPr>
        <a:xfrm flipV="1">
          <a:off x="9639300" y="6947116"/>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46622</xdr:rowOff>
    </xdr:from>
    <xdr:to>
      <xdr:col>46</xdr:col>
      <xdr:colOff>38100</xdr:colOff>
      <xdr:row>40</xdr:row>
      <xdr:rowOff>148222</xdr:rowOff>
    </xdr:to>
    <xdr:sp macro="" textlink="">
      <xdr:nvSpPr>
        <xdr:cNvPr id="121" name="楕円 120"/>
        <xdr:cNvSpPr/>
      </xdr:nvSpPr>
      <xdr:spPr>
        <a:xfrm>
          <a:off x="8699500" y="69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93116</xdr:rowOff>
    </xdr:from>
    <xdr:to>
      <xdr:col>50</xdr:col>
      <xdr:colOff>114300</xdr:colOff>
      <xdr:row>40</xdr:row>
      <xdr:rowOff>97422</xdr:rowOff>
    </xdr:to>
    <xdr:cxnSp macro="">
      <xdr:nvCxnSpPr>
        <xdr:cNvPr id="122" name="直線コネクタ 121"/>
        <xdr:cNvCxnSpPr/>
      </xdr:nvCxnSpPr>
      <xdr:spPr>
        <a:xfrm flipV="1">
          <a:off x="8750300" y="6951116"/>
          <a:ext cx="8890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157427</xdr:rowOff>
    </xdr:from>
    <xdr:ext cx="534377" cy="259045"/>
    <xdr:sp macro="" textlink="">
      <xdr:nvSpPr>
        <xdr:cNvPr id="123" name="n_1aveValue【道路】&#10;一人当たり延長"/>
        <xdr:cNvSpPr txBox="1"/>
      </xdr:nvSpPr>
      <xdr:spPr>
        <a:xfrm>
          <a:off x="93594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169162</xdr:rowOff>
    </xdr:from>
    <xdr:ext cx="534377" cy="259045"/>
    <xdr:sp macro="" textlink="">
      <xdr:nvSpPr>
        <xdr:cNvPr id="124" name="n_2aveValue【道路】&#10;一人当たり延長"/>
        <xdr:cNvSpPr txBox="1"/>
      </xdr:nvSpPr>
      <xdr:spPr>
        <a:xfrm>
          <a:off x="8483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160443</xdr:rowOff>
    </xdr:from>
    <xdr:ext cx="534377" cy="259045"/>
    <xdr:sp macro="" textlink="">
      <xdr:nvSpPr>
        <xdr:cNvPr id="125" name="n_1mainValue【道路】&#10;一人当たり延長"/>
        <xdr:cNvSpPr txBox="1"/>
      </xdr:nvSpPr>
      <xdr:spPr>
        <a:xfrm>
          <a:off x="9359411" y="667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164749</xdr:rowOff>
    </xdr:from>
    <xdr:ext cx="534377" cy="259045"/>
    <xdr:sp macro="" textlink="">
      <xdr:nvSpPr>
        <xdr:cNvPr id="126" name="n_2mainValue【道路】&#10;一人当たり延長"/>
        <xdr:cNvSpPr txBox="1"/>
      </xdr:nvSpPr>
      <xdr:spPr>
        <a:xfrm>
          <a:off x="8483111" y="667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51" name="直線コネクタ 150"/>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2"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3" name="直線コネクタ 152"/>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54"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55" name="直線コネクタ 154"/>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56" name="【橋りょう・トンネル】&#10;有形固定資産減価償却率平均値テキスト"/>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7" name="フローチャート: 判断 156"/>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8" name="フローチャート: 判断 157"/>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9" name="フローチャート: 判断 158"/>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93980</xdr:rowOff>
    </xdr:from>
    <xdr:to>
      <xdr:col>24</xdr:col>
      <xdr:colOff>114300</xdr:colOff>
      <xdr:row>61</xdr:row>
      <xdr:rowOff>24130</xdr:rowOff>
    </xdr:to>
    <xdr:sp macro="" textlink="">
      <xdr:nvSpPr>
        <xdr:cNvPr id="165" name="楕円 164"/>
        <xdr:cNvSpPr/>
      </xdr:nvSpPr>
      <xdr:spPr>
        <a:xfrm>
          <a:off x="45847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72407</xdr:rowOff>
    </xdr:from>
    <xdr:ext cx="405111" cy="259045"/>
    <xdr:sp macro="" textlink="">
      <xdr:nvSpPr>
        <xdr:cNvPr id="166" name="【橋りょう・トンネル】&#10;有形固定資産減価償却率該当値テキスト"/>
        <xdr:cNvSpPr txBox="1"/>
      </xdr:nvSpPr>
      <xdr:spPr>
        <a:xfrm>
          <a:off x="4673600"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120650</xdr:rowOff>
    </xdr:from>
    <xdr:to>
      <xdr:col>20</xdr:col>
      <xdr:colOff>38100</xdr:colOff>
      <xdr:row>61</xdr:row>
      <xdr:rowOff>50800</xdr:rowOff>
    </xdr:to>
    <xdr:sp macro="" textlink="">
      <xdr:nvSpPr>
        <xdr:cNvPr id="167" name="楕円 166"/>
        <xdr:cNvSpPr/>
      </xdr:nvSpPr>
      <xdr:spPr>
        <a:xfrm>
          <a:off x="3746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144780</xdr:rowOff>
    </xdr:from>
    <xdr:to>
      <xdr:col>24</xdr:col>
      <xdr:colOff>63500</xdr:colOff>
      <xdr:row>61</xdr:row>
      <xdr:rowOff>0</xdr:rowOff>
    </xdr:to>
    <xdr:cxnSp macro="">
      <xdr:nvCxnSpPr>
        <xdr:cNvPr id="168" name="直線コネクタ 167"/>
        <xdr:cNvCxnSpPr/>
      </xdr:nvCxnSpPr>
      <xdr:spPr>
        <a:xfrm flipV="1">
          <a:off x="3797300" y="104317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154940</xdr:rowOff>
    </xdr:from>
    <xdr:to>
      <xdr:col>15</xdr:col>
      <xdr:colOff>101600</xdr:colOff>
      <xdr:row>61</xdr:row>
      <xdr:rowOff>85090</xdr:rowOff>
    </xdr:to>
    <xdr:sp macro="" textlink="">
      <xdr:nvSpPr>
        <xdr:cNvPr id="169" name="楕円 168"/>
        <xdr:cNvSpPr/>
      </xdr:nvSpPr>
      <xdr:spPr>
        <a:xfrm>
          <a:off x="2857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0</xdr:rowOff>
    </xdr:from>
    <xdr:to>
      <xdr:col>19</xdr:col>
      <xdr:colOff>177800</xdr:colOff>
      <xdr:row>61</xdr:row>
      <xdr:rowOff>34290</xdr:rowOff>
    </xdr:to>
    <xdr:cxnSp macro="">
      <xdr:nvCxnSpPr>
        <xdr:cNvPr id="170" name="直線コネクタ 169"/>
        <xdr:cNvCxnSpPr/>
      </xdr:nvCxnSpPr>
      <xdr:spPr>
        <a:xfrm flipV="1">
          <a:off x="2908300" y="104584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71" name="n_1aveValue【橋りょう・トンネル】&#10;有形固定資産減価償却率"/>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72" name="n_2aveValue【橋りょう・トンネル】&#10;有形固定資産減価償却率"/>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41927</xdr:rowOff>
    </xdr:from>
    <xdr:ext cx="405111" cy="259045"/>
    <xdr:sp macro="" textlink="">
      <xdr:nvSpPr>
        <xdr:cNvPr id="173" name="n_1mainValue【橋りょう・トンネル】&#10;有形固定資産減価償却率"/>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74" name="n_2mainValue【橋りょう・トンネル】&#10;有形固定資産減価償却率"/>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96" name="直線コネクタ 195"/>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97"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98" name="直線コネクタ 197"/>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9"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200" name="直線コネクタ 199"/>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201" name="【橋りょう・トンネル】&#10;一人当たり有形固定資産（償却資産）額平均値テキスト"/>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202" name="フローチャート: 判断 201"/>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203" name="フローチャート: 判断 202"/>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204" name="フローチャート: 判断 203"/>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10876</xdr:rowOff>
    </xdr:from>
    <xdr:to>
      <xdr:col>55</xdr:col>
      <xdr:colOff>50800</xdr:colOff>
      <xdr:row>59</xdr:row>
      <xdr:rowOff>112476</xdr:rowOff>
    </xdr:to>
    <xdr:sp macro="" textlink="">
      <xdr:nvSpPr>
        <xdr:cNvPr id="210" name="楕円 209"/>
        <xdr:cNvSpPr/>
      </xdr:nvSpPr>
      <xdr:spPr>
        <a:xfrm>
          <a:off x="10426700" y="1012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33753</xdr:rowOff>
    </xdr:from>
    <xdr:ext cx="599010" cy="259045"/>
    <xdr:sp macro="" textlink="">
      <xdr:nvSpPr>
        <xdr:cNvPr id="211" name="【橋りょう・トンネル】&#10;一人当たり有形固定資産（償却資産）額該当値テキスト"/>
        <xdr:cNvSpPr txBox="1"/>
      </xdr:nvSpPr>
      <xdr:spPr>
        <a:xfrm>
          <a:off x="10515600" y="9977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30180</xdr:rowOff>
    </xdr:from>
    <xdr:to>
      <xdr:col>50</xdr:col>
      <xdr:colOff>165100</xdr:colOff>
      <xdr:row>59</xdr:row>
      <xdr:rowOff>131780</xdr:rowOff>
    </xdr:to>
    <xdr:sp macro="" textlink="">
      <xdr:nvSpPr>
        <xdr:cNvPr id="212" name="楕円 211"/>
        <xdr:cNvSpPr/>
      </xdr:nvSpPr>
      <xdr:spPr>
        <a:xfrm>
          <a:off x="9588500" y="1014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61676</xdr:rowOff>
    </xdr:from>
    <xdr:to>
      <xdr:col>55</xdr:col>
      <xdr:colOff>0</xdr:colOff>
      <xdr:row>59</xdr:row>
      <xdr:rowOff>80980</xdr:rowOff>
    </xdr:to>
    <xdr:cxnSp macro="">
      <xdr:nvCxnSpPr>
        <xdr:cNvPr id="213" name="直線コネクタ 212"/>
        <xdr:cNvCxnSpPr/>
      </xdr:nvCxnSpPr>
      <xdr:spPr>
        <a:xfrm flipV="1">
          <a:off x="9639300" y="1017722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43061</xdr:rowOff>
    </xdr:from>
    <xdr:to>
      <xdr:col>46</xdr:col>
      <xdr:colOff>38100</xdr:colOff>
      <xdr:row>59</xdr:row>
      <xdr:rowOff>144661</xdr:rowOff>
    </xdr:to>
    <xdr:sp macro="" textlink="">
      <xdr:nvSpPr>
        <xdr:cNvPr id="214" name="楕円 213"/>
        <xdr:cNvSpPr/>
      </xdr:nvSpPr>
      <xdr:spPr>
        <a:xfrm>
          <a:off x="8699500" y="101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80980</xdr:rowOff>
    </xdr:from>
    <xdr:to>
      <xdr:col>50</xdr:col>
      <xdr:colOff>114300</xdr:colOff>
      <xdr:row>59</xdr:row>
      <xdr:rowOff>93861</xdr:rowOff>
    </xdr:to>
    <xdr:cxnSp macro="">
      <xdr:nvCxnSpPr>
        <xdr:cNvPr id="215" name="直線コネクタ 214"/>
        <xdr:cNvCxnSpPr/>
      </xdr:nvCxnSpPr>
      <xdr:spPr>
        <a:xfrm flipV="1">
          <a:off x="8750300" y="10196530"/>
          <a:ext cx="889000" cy="1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129060</xdr:rowOff>
    </xdr:from>
    <xdr:ext cx="599010" cy="259045"/>
    <xdr:sp macro="" textlink="">
      <xdr:nvSpPr>
        <xdr:cNvPr id="216" name="n_1aveValue【橋りょう・トンネル】&#10;一人当たり有形固定資産（償却資産）額"/>
        <xdr:cNvSpPr txBox="1"/>
      </xdr:nvSpPr>
      <xdr:spPr>
        <a:xfrm>
          <a:off x="93270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136355</xdr:rowOff>
    </xdr:from>
    <xdr:ext cx="599010" cy="259045"/>
    <xdr:sp macro="" textlink="">
      <xdr:nvSpPr>
        <xdr:cNvPr id="217" name="n_2aveValue【橋りょう・トンネル】&#10;一人当たり有形固定資産（償却資産）額"/>
        <xdr:cNvSpPr txBox="1"/>
      </xdr:nvSpPr>
      <xdr:spPr>
        <a:xfrm>
          <a:off x="8450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148307</xdr:rowOff>
    </xdr:from>
    <xdr:ext cx="599010" cy="259045"/>
    <xdr:sp macro="" textlink="">
      <xdr:nvSpPr>
        <xdr:cNvPr id="218" name="n_1mainValue【橋りょう・トンネル】&#10;一人当たり有形固定資産（償却資産）額"/>
        <xdr:cNvSpPr txBox="1"/>
      </xdr:nvSpPr>
      <xdr:spPr>
        <a:xfrm>
          <a:off x="9327095" y="992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161188</xdr:rowOff>
    </xdr:from>
    <xdr:ext cx="599010" cy="259045"/>
    <xdr:sp macro="" textlink="">
      <xdr:nvSpPr>
        <xdr:cNvPr id="219" name="n_2mainValue【橋りょう・トンネル】&#10;一人当たり有形固定資産（償却資産）額"/>
        <xdr:cNvSpPr txBox="1"/>
      </xdr:nvSpPr>
      <xdr:spPr>
        <a:xfrm>
          <a:off x="8450795" y="9933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0" name="直線コネクタ 22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1" name="テキスト ボックス 23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2" name="直線コネクタ 23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3" name="テキスト ボックス 23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4" name="直線コネクタ 23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5" name="テキスト ボックス 23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6" name="直線コネクタ 23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7" name="テキスト ボックス 23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8" name="直線コネクタ 23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9" name="テキスト ボックス 23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0" name="直線コネクタ 23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1" name="テキスト ボックス 24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45" name="直線コネクタ 244"/>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46"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47" name="直線コネクタ 246"/>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48"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49" name="直線コネクタ 248"/>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124477</xdr:rowOff>
    </xdr:from>
    <xdr:ext cx="405111" cy="259045"/>
    <xdr:sp macro="" textlink="">
      <xdr:nvSpPr>
        <xdr:cNvPr id="250" name="【公営住宅】&#10;有形固定資産減価償却率平均値テキスト"/>
        <xdr:cNvSpPr txBox="1"/>
      </xdr:nvSpPr>
      <xdr:spPr>
        <a:xfrm>
          <a:off x="46736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51" name="フローチャート: 判断 250"/>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52" name="フローチャート: 判断 251"/>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53" name="フローチャート: 判断 252"/>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42818</xdr:rowOff>
    </xdr:from>
    <xdr:to>
      <xdr:col>24</xdr:col>
      <xdr:colOff>114300</xdr:colOff>
      <xdr:row>81</xdr:row>
      <xdr:rowOff>144418</xdr:rowOff>
    </xdr:to>
    <xdr:sp macro="" textlink="">
      <xdr:nvSpPr>
        <xdr:cNvPr id="259" name="楕円 258"/>
        <xdr:cNvSpPr/>
      </xdr:nvSpPr>
      <xdr:spPr>
        <a:xfrm>
          <a:off x="4584700" y="139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21245</xdr:rowOff>
    </xdr:from>
    <xdr:ext cx="405111" cy="259045"/>
    <xdr:sp macro="" textlink="">
      <xdr:nvSpPr>
        <xdr:cNvPr id="260" name="【公営住宅】&#10;有形固定資産減価償却率該当値テキスト"/>
        <xdr:cNvSpPr txBox="1"/>
      </xdr:nvSpPr>
      <xdr:spPr>
        <a:xfrm>
          <a:off x="4673600" y="1390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67311</xdr:rowOff>
    </xdr:from>
    <xdr:to>
      <xdr:col>20</xdr:col>
      <xdr:colOff>38100</xdr:colOff>
      <xdr:row>81</xdr:row>
      <xdr:rowOff>168911</xdr:rowOff>
    </xdr:to>
    <xdr:sp macro="" textlink="">
      <xdr:nvSpPr>
        <xdr:cNvPr id="261" name="楕円 260"/>
        <xdr:cNvSpPr/>
      </xdr:nvSpPr>
      <xdr:spPr>
        <a:xfrm>
          <a:off x="3746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93618</xdr:rowOff>
    </xdr:from>
    <xdr:to>
      <xdr:col>24</xdr:col>
      <xdr:colOff>63500</xdr:colOff>
      <xdr:row>81</xdr:row>
      <xdr:rowOff>118111</xdr:rowOff>
    </xdr:to>
    <xdr:cxnSp macro="">
      <xdr:nvCxnSpPr>
        <xdr:cNvPr id="262" name="直線コネクタ 261"/>
        <xdr:cNvCxnSpPr/>
      </xdr:nvCxnSpPr>
      <xdr:spPr>
        <a:xfrm flipV="1">
          <a:off x="3797300" y="1398106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91802</xdr:rowOff>
    </xdr:from>
    <xdr:to>
      <xdr:col>15</xdr:col>
      <xdr:colOff>101600</xdr:colOff>
      <xdr:row>82</xdr:row>
      <xdr:rowOff>21952</xdr:rowOff>
    </xdr:to>
    <xdr:sp macro="" textlink="">
      <xdr:nvSpPr>
        <xdr:cNvPr id="263" name="楕円 262"/>
        <xdr:cNvSpPr/>
      </xdr:nvSpPr>
      <xdr:spPr>
        <a:xfrm>
          <a:off x="2857500" y="13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118111</xdr:rowOff>
    </xdr:from>
    <xdr:to>
      <xdr:col>19</xdr:col>
      <xdr:colOff>177800</xdr:colOff>
      <xdr:row>81</xdr:row>
      <xdr:rowOff>142602</xdr:rowOff>
    </xdr:to>
    <xdr:cxnSp macro="">
      <xdr:nvCxnSpPr>
        <xdr:cNvPr id="264" name="直線コネクタ 263"/>
        <xdr:cNvCxnSpPr/>
      </xdr:nvCxnSpPr>
      <xdr:spPr>
        <a:xfrm flipV="1">
          <a:off x="2908300" y="14005561"/>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49909</xdr:rowOff>
    </xdr:from>
    <xdr:ext cx="405111" cy="259045"/>
    <xdr:sp macro="" textlink="">
      <xdr:nvSpPr>
        <xdr:cNvPr id="265" name="n_1aveValue【公営住宅】&#10;有形固定資産減価償却率"/>
        <xdr:cNvSpPr txBox="1"/>
      </xdr:nvSpPr>
      <xdr:spPr>
        <a:xfrm>
          <a:off x="35820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66" name="n_2aveValue【公営住宅】&#10;有形固定資産減価償却率"/>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160038</xdr:rowOff>
    </xdr:from>
    <xdr:ext cx="405111" cy="259045"/>
    <xdr:sp macro="" textlink="">
      <xdr:nvSpPr>
        <xdr:cNvPr id="267" name="n_1mainValue【公営住宅】&#10;有形固定資産減価償却率"/>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13079</xdr:rowOff>
    </xdr:from>
    <xdr:ext cx="405111" cy="259045"/>
    <xdr:sp macro="" textlink="">
      <xdr:nvSpPr>
        <xdr:cNvPr id="268" name="n_2mainValue【公営住宅】&#10;有形固定資産減価償却率"/>
        <xdr:cNvSpPr txBox="1"/>
      </xdr:nvSpPr>
      <xdr:spPr>
        <a:xfrm>
          <a:off x="2705744" y="1407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92" name="直線コネクタ 291"/>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9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94" name="直線コネクタ 29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95"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96" name="直線コネクタ 295"/>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160799</xdr:rowOff>
    </xdr:from>
    <xdr:ext cx="469744" cy="259045"/>
    <xdr:sp macro="" textlink="">
      <xdr:nvSpPr>
        <xdr:cNvPr id="297" name="【公営住宅】&#10;一人当たり面積平均値テキスト"/>
        <xdr:cNvSpPr txBox="1"/>
      </xdr:nvSpPr>
      <xdr:spPr>
        <a:xfrm>
          <a:off x="10515600" y="14391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98" name="フローチャート: 判断 297"/>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99" name="フローチャート: 判断 298"/>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300" name="フローチャート: 判断 299"/>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79502</xdr:rowOff>
    </xdr:from>
    <xdr:to>
      <xdr:col>55</xdr:col>
      <xdr:colOff>50800</xdr:colOff>
      <xdr:row>82</xdr:row>
      <xdr:rowOff>9652</xdr:rowOff>
    </xdr:to>
    <xdr:sp macro="" textlink="">
      <xdr:nvSpPr>
        <xdr:cNvPr id="306" name="楕円 305"/>
        <xdr:cNvSpPr/>
      </xdr:nvSpPr>
      <xdr:spPr>
        <a:xfrm>
          <a:off x="10426700" y="1396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102379</xdr:rowOff>
    </xdr:from>
    <xdr:ext cx="469744" cy="259045"/>
    <xdr:sp macro="" textlink="">
      <xdr:nvSpPr>
        <xdr:cNvPr id="307" name="【公営住宅】&#10;一人当たり面積該当値テキスト"/>
        <xdr:cNvSpPr txBox="1"/>
      </xdr:nvSpPr>
      <xdr:spPr>
        <a:xfrm>
          <a:off x="10515600" y="1381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82550</xdr:rowOff>
    </xdr:from>
    <xdr:to>
      <xdr:col>50</xdr:col>
      <xdr:colOff>165100</xdr:colOff>
      <xdr:row>82</xdr:row>
      <xdr:rowOff>12700</xdr:rowOff>
    </xdr:to>
    <xdr:sp macro="" textlink="">
      <xdr:nvSpPr>
        <xdr:cNvPr id="308" name="楕円 307"/>
        <xdr:cNvSpPr/>
      </xdr:nvSpPr>
      <xdr:spPr>
        <a:xfrm>
          <a:off x="9588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130302</xdr:rowOff>
    </xdr:from>
    <xdr:to>
      <xdr:col>55</xdr:col>
      <xdr:colOff>0</xdr:colOff>
      <xdr:row>81</xdr:row>
      <xdr:rowOff>133350</xdr:rowOff>
    </xdr:to>
    <xdr:cxnSp macro="">
      <xdr:nvCxnSpPr>
        <xdr:cNvPr id="309" name="直線コネクタ 308"/>
        <xdr:cNvCxnSpPr/>
      </xdr:nvCxnSpPr>
      <xdr:spPr>
        <a:xfrm flipV="1">
          <a:off x="9639300" y="1401775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91694</xdr:rowOff>
    </xdr:from>
    <xdr:to>
      <xdr:col>46</xdr:col>
      <xdr:colOff>38100</xdr:colOff>
      <xdr:row>82</xdr:row>
      <xdr:rowOff>21844</xdr:rowOff>
    </xdr:to>
    <xdr:sp macro="" textlink="">
      <xdr:nvSpPr>
        <xdr:cNvPr id="310" name="楕円 309"/>
        <xdr:cNvSpPr/>
      </xdr:nvSpPr>
      <xdr:spPr>
        <a:xfrm>
          <a:off x="8699500" y="1397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133350</xdr:rowOff>
    </xdr:from>
    <xdr:to>
      <xdr:col>50</xdr:col>
      <xdr:colOff>114300</xdr:colOff>
      <xdr:row>81</xdr:row>
      <xdr:rowOff>142494</xdr:rowOff>
    </xdr:to>
    <xdr:cxnSp macro="">
      <xdr:nvCxnSpPr>
        <xdr:cNvPr id="311" name="直線コネクタ 310"/>
        <xdr:cNvCxnSpPr/>
      </xdr:nvCxnSpPr>
      <xdr:spPr>
        <a:xfrm flipV="1">
          <a:off x="8750300" y="140208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103649</xdr:rowOff>
    </xdr:from>
    <xdr:ext cx="469744" cy="259045"/>
    <xdr:sp macro="" textlink="">
      <xdr:nvSpPr>
        <xdr:cNvPr id="312" name="n_1aveValue【公営住宅】&#10;一人当たり面積"/>
        <xdr:cNvSpPr txBox="1"/>
      </xdr:nvSpPr>
      <xdr:spPr>
        <a:xfrm>
          <a:off x="93917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99077</xdr:rowOff>
    </xdr:from>
    <xdr:ext cx="469744" cy="259045"/>
    <xdr:sp macro="" textlink="">
      <xdr:nvSpPr>
        <xdr:cNvPr id="313" name="n_2aveValue【公営住宅】&#10;一人当たり面積"/>
        <xdr:cNvSpPr txBox="1"/>
      </xdr:nvSpPr>
      <xdr:spPr>
        <a:xfrm>
          <a:off x="8515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29227</xdr:rowOff>
    </xdr:from>
    <xdr:ext cx="469744" cy="259045"/>
    <xdr:sp macro="" textlink="">
      <xdr:nvSpPr>
        <xdr:cNvPr id="314" name="n_1mainValue【公営住宅】&#10;一人当たり面積"/>
        <xdr:cNvSpPr txBox="1"/>
      </xdr:nvSpPr>
      <xdr:spPr>
        <a:xfrm>
          <a:off x="9391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38371</xdr:rowOff>
    </xdr:from>
    <xdr:ext cx="469744" cy="259045"/>
    <xdr:sp macro="" textlink="">
      <xdr:nvSpPr>
        <xdr:cNvPr id="315" name="n_2mainValue【公営住宅】&#10;一人当たり面積"/>
        <xdr:cNvSpPr txBox="1"/>
      </xdr:nvSpPr>
      <xdr:spPr>
        <a:xfrm>
          <a:off x="8515427" y="1375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6" name="テキスト ボックス 32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7" name="直線コネクタ 32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8" name="テキスト ボックス 32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9" name="直線コネクタ 32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0" name="テキスト ボックス 32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1" name="直線コネクタ 33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2" name="テキスト ボックス 33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3" name="直線コネクタ 33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4" name="テキスト ボックス 33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5" name="直線コネクタ 33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6" name="テキスト ボックス 33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7" name="直線コネクタ 33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8" name="テキスト ボックス 33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156211</xdr:rowOff>
    </xdr:from>
    <xdr:to>
      <xdr:col>24</xdr:col>
      <xdr:colOff>62865</xdr:colOff>
      <xdr:row>107</xdr:row>
      <xdr:rowOff>57150</xdr:rowOff>
    </xdr:to>
    <xdr:cxnSp macro="">
      <xdr:nvCxnSpPr>
        <xdr:cNvPr id="340" name="直線コネクタ 339"/>
        <xdr:cNvCxnSpPr/>
      </xdr:nvCxnSpPr>
      <xdr:spPr>
        <a:xfrm flipV="1">
          <a:off x="4634865" y="17301211"/>
          <a:ext cx="0" cy="1101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341" name="【港湾・漁港】&#10;有形固定資産減価償却率最小値テキスト"/>
        <xdr:cNvSpPr txBox="1"/>
      </xdr:nvSpPr>
      <xdr:spPr>
        <a:xfrm>
          <a:off x="4673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342" name="直線コネクタ 341"/>
        <xdr:cNvCxnSpPr/>
      </xdr:nvCxnSpPr>
      <xdr:spPr>
        <a:xfrm>
          <a:off x="4546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102888</xdr:rowOff>
    </xdr:from>
    <xdr:ext cx="405111" cy="259045"/>
    <xdr:sp macro="" textlink="">
      <xdr:nvSpPr>
        <xdr:cNvPr id="343" name="【港湾・漁港】&#10;有形固定資産減価償却率最大値テキスト"/>
        <xdr:cNvSpPr txBox="1"/>
      </xdr:nvSpPr>
      <xdr:spPr>
        <a:xfrm>
          <a:off x="4673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156211</xdr:rowOff>
    </xdr:from>
    <xdr:to>
      <xdr:col>24</xdr:col>
      <xdr:colOff>152400</xdr:colOff>
      <xdr:row>100</xdr:row>
      <xdr:rowOff>156211</xdr:rowOff>
    </xdr:to>
    <xdr:cxnSp macro="">
      <xdr:nvCxnSpPr>
        <xdr:cNvPr id="344" name="直線コネクタ 343"/>
        <xdr:cNvCxnSpPr/>
      </xdr:nvCxnSpPr>
      <xdr:spPr>
        <a:xfrm>
          <a:off x="4546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72407</xdr:rowOff>
    </xdr:from>
    <xdr:ext cx="405111" cy="259045"/>
    <xdr:sp macro="" textlink="">
      <xdr:nvSpPr>
        <xdr:cNvPr id="345" name="【港湾・漁港】&#10;有形固定資産減価償却率平均値テキスト"/>
        <xdr:cNvSpPr txBox="1"/>
      </xdr:nvSpPr>
      <xdr:spPr>
        <a:xfrm>
          <a:off x="4673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346" name="フローチャート: 判断 345"/>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63500</xdr:rowOff>
    </xdr:from>
    <xdr:to>
      <xdr:col>20</xdr:col>
      <xdr:colOff>38100</xdr:colOff>
      <xdr:row>104</xdr:row>
      <xdr:rowOff>165100</xdr:rowOff>
    </xdr:to>
    <xdr:sp macro="" textlink="">
      <xdr:nvSpPr>
        <xdr:cNvPr id="347" name="フローチャート: 判断 346"/>
        <xdr:cNvSpPr/>
      </xdr:nvSpPr>
      <xdr:spPr>
        <a:xfrm>
          <a:off x="3746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348" name="フローチャート: 判断 347"/>
        <xdr:cNvSpPr/>
      </xdr:nvSpPr>
      <xdr:spPr>
        <a:xfrm>
          <a:off x="2857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82550</xdr:rowOff>
    </xdr:from>
    <xdr:to>
      <xdr:col>24</xdr:col>
      <xdr:colOff>114300</xdr:colOff>
      <xdr:row>103</xdr:row>
      <xdr:rowOff>12700</xdr:rowOff>
    </xdr:to>
    <xdr:sp macro="" textlink="">
      <xdr:nvSpPr>
        <xdr:cNvPr id="354" name="楕円 353"/>
        <xdr:cNvSpPr/>
      </xdr:nvSpPr>
      <xdr:spPr>
        <a:xfrm>
          <a:off x="45847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105427</xdr:rowOff>
    </xdr:from>
    <xdr:ext cx="405111" cy="259045"/>
    <xdr:sp macro="" textlink="">
      <xdr:nvSpPr>
        <xdr:cNvPr id="355" name="【港湾・漁港】&#10;有形固定資産減価償却率該当値テキスト"/>
        <xdr:cNvSpPr txBox="1"/>
      </xdr:nvSpPr>
      <xdr:spPr>
        <a:xfrm>
          <a:off x="4673600"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120650</xdr:rowOff>
    </xdr:from>
    <xdr:to>
      <xdr:col>20</xdr:col>
      <xdr:colOff>38100</xdr:colOff>
      <xdr:row>103</xdr:row>
      <xdr:rowOff>50800</xdr:rowOff>
    </xdr:to>
    <xdr:sp macro="" textlink="">
      <xdr:nvSpPr>
        <xdr:cNvPr id="356" name="楕円 355"/>
        <xdr:cNvSpPr/>
      </xdr:nvSpPr>
      <xdr:spPr>
        <a:xfrm>
          <a:off x="3746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133350</xdr:rowOff>
    </xdr:from>
    <xdr:to>
      <xdr:col>24</xdr:col>
      <xdr:colOff>63500</xdr:colOff>
      <xdr:row>103</xdr:row>
      <xdr:rowOff>0</xdr:rowOff>
    </xdr:to>
    <xdr:cxnSp macro="">
      <xdr:nvCxnSpPr>
        <xdr:cNvPr id="357" name="直線コネクタ 356"/>
        <xdr:cNvCxnSpPr/>
      </xdr:nvCxnSpPr>
      <xdr:spPr>
        <a:xfrm flipV="1">
          <a:off x="3797300" y="17621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158750</xdr:rowOff>
    </xdr:from>
    <xdr:to>
      <xdr:col>15</xdr:col>
      <xdr:colOff>101600</xdr:colOff>
      <xdr:row>103</xdr:row>
      <xdr:rowOff>88900</xdr:rowOff>
    </xdr:to>
    <xdr:sp macro="" textlink="">
      <xdr:nvSpPr>
        <xdr:cNvPr id="358" name="楕円 357"/>
        <xdr:cNvSpPr/>
      </xdr:nvSpPr>
      <xdr:spPr>
        <a:xfrm>
          <a:off x="285750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0</xdr:rowOff>
    </xdr:from>
    <xdr:to>
      <xdr:col>19</xdr:col>
      <xdr:colOff>177800</xdr:colOff>
      <xdr:row>103</xdr:row>
      <xdr:rowOff>38100</xdr:rowOff>
    </xdr:to>
    <xdr:cxnSp macro="">
      <xdr:nvCxnSpPr>
        <xdr:cNvPr id="359" name="直線コネクタ 358"/>
        <xdr:cNvCxnSpPr/>
      </xdr:nvCxnSpPr>
      <xdr:spPr>
        <a:xfrm flipV="1">
          <a:off x="2908300" y="17659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156227</xdr:rowOff>
    </xdr:from>
    <xdr:ext cx="405111" cy="259045"/>
    <xdr:sp macro="" textlink="">
      <xdr:nvSpPr>
        <xdr:cNvPr id="360" name="n_1aveValue【港湾・漁港】&#10;有形固定資産減価償却率"/>
        <xdr:cNvSpPr txBox="1"/>
      </xdr:nvSpPr>
      <xdr:spPr>
        <a:xfrm>
          <a:off x="35820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156227</xdr:rowOff>
    </xdr:from>
    <xdr:ext cx="405111" cy="259045"/>
    <xdr:sp macro="" textlink="">
      <xdr:nvSpPr>
        <xdr:cNvPr id="361" name="n_2aveValue【港湾・漁港】&#10;有形固定資産減価償却率"/>
        <xdr:cNvSpPr txBox="1"/>
      </xdr:nvSpPr>
      <xdr:spPr>
        <a:xfrm>
          <a:off x="2705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67327</xdr:rowOff>
    </xdr:from>
    <xdr:ext cx="405111" cy="259045"/>
    <xdr:sp macro="" textlink="">
      <xdr:nvSpPr>
        <xdr:cNvPr id="362" name="n_1mainValue【港湾・漁港】&#10;有形固定資産減価償却率"/>
        <xdr:cNvSpPr txBox="1"/>
      </xdr:nvSpPr>
      <xdr:spPr>
        <a:xfrm>
          <a:off x="35820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105427</xdr:rowOff>
    </xdr:from>
    <xdr:ext cx="405111" cy="259045"/>
    <xdr:sp macro="" textlink="">
      <xdr:nvSpPr>
        <xdr:cNvPr id="363" name="n_2mainValue【港湾・漁港】&#10;有形固定資産減価償却率"/>
        <xdr:cNvSpPr txBox="1"/>
      </xdr:nvSpPr>
      <xdr:spPr>
        <a:xfrm>
          <a:off x="2705744"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2" name="テキスト ボックス 37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3" name="直線コネクタ 37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4" name="直線コネクタ 37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5" name="テキスト ボックス 37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6" name="直線コネクタ 37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77" name="テキスト ボックス 376"/>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8" name="直線コネクタ 37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79" name="テキスト ボックス 378"/>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0" name="直線コネクタ 37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81" name="テキスト ボックス 380"/>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2" name="直線コネクタ 38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83" name="テキスト ボックス 382"/>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4" name="直線コネクタ 38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5" name="テキスト ボックス 38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10812</xdr:rowOff>
    </xdr:from>
    <xdr:to>
      <xdr:col>54</xdr:col>
      <xdr:colOff>189865</xdr:colOff>
      <xdr:row>108</xdr:row>
      <xdr:rowOff>151857</xdr:rowOff>
    </xdr:to>
    <xdr:cxnSp macro="">
      <xdr:nvCxnSpPr>
        <xdr:cNvPr id="387" name="直線コネクタ 386"/>
        <xdr:cNvCxnSpPr/>
      </xdr:nvCxnSpPr>
      <xdr:spPr>
        <a:xfrm flipV="1">
          <a:off x="10476865" y="17327262"/>
          <a:ext cx="0" cy="134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155684</xdr:rowOff>
    </xdr:from>
    <xdr:ext cx="378565" cy="259045"/>
    <xdr:sp macro="" textlink="">
      <xdr:nvSpPr>
        <xdr:cNvPr id="388" name="【港湾・漁港】&#10;一人当たり有形固定資産（償却資産）額最小値テキスト"/>
        <xdr:cNvSpPr txBox="1"/>
      </xdr:nvSpPr>
      <xdr:spPr>
        <a:xfrm>
          <a:off x="10515600" y="18672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151857</xdr:rowOff>
    </xdr:from>
    <xdr:to>
      <xdr:col>55</xdr:col>
      <xdr:colOff>88900</xdr:colOff>
      <xdr:row>108</xdr:row>
      <xdr:rowOff>151857</xdr:rowOff>
    </xdr:to>
    <xdr:cxnSp macro="">
      <xdr:nvCxnSpPr>
        <xdr:cNvPr id="389" name="直線コネクタ 388"/>
        <xdr:cNvCxnSpPr/>
      </xdr:nvCxnSpPr>
      <xdr:spPr>
        <a:xfrm>
          <a:off x="10388600" y="1866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128939</xdr:rowOff>
    </xdr:from>
    <xdr:ext cx="690189" cy="259045"/>
    <xdr:sp macro="" textlink="">
      <xdr:nvSpPr>
        <xdr:cNvPr id="390" name="【港湾・漁港】&#10;一人当たり有形固定資産（償却資産）額最大値テキスト"/>
        <xdr:cNvSpPr txBox="1"/>
      </xdr:nvSpPr>
      <xdr:spPr>
        <a:xfrm>
          <a:off x="10515600" y="17102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10812</xdr:rowOff>
    </xdr:from>
    <xdr:to>
      <xdr:col>55</xdr:col>
      <xdr:colOff>88900</xdr:colOff>
      <xdr:row>101</xdr:row>
      <xdr:rowOff>10812</xdr:rowOff>
    </xdr:to>
    <xdr:cxnSp macro="">
      <xdr:nvCxnSpPr>
        <xdr:cNvPr id="391" name="直線コネクタ 390"/>
        <xdr:cNvCxnSpPr/>
      </xdr:nvCxnSpPr>
      <xdr:spPr>
        <a:xfrm>
          <a:off x="10388600" y="1732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143907</xdr:rowOff>
    </xdr:from>
    <xdr:ext cx="599010" cy="259045"/>
    <xdr:sp macro="" textlink="">
      <xdr:nvSpPr>
        <xdr:cNvPr id="392" name="【港湾・漁港】&#10;一人当たり有形固定資産（償却資産）額平均値テキスト"/>
        <xdr:cNvSpPr txBox="1"/>
      </xdr:nvSpPr>
      <xdr:spPr>
        <a:xfrm>
          <a:off x="10515600" y="183176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121030</xdr:rowOff>
    </xdr:from>
    <xdr:to>
      <xdr:col>55</xdr:col>
      <xdr:colOff>50800</xdr:colOff>
      <xdr:row>108</xdr:row>
      <xdr:rowOff>51180</xdr:rowOff>
    </xdr:to>
    <xdr:sp macro="" textlink="">
      <xdr:nvSpPr>
        <xdr:cNvPr id="393" name="フローチャート: 判断 392"/>
        <xdr:cNvSpPr/>
      </xdr:nvSpPr>
      <xdr:spPr>
        <a:xfrm>
          <a:off x="10426700" y="184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118086</xdr:rowOff>
    </xdr:from>
    <xdr:to>
      <xdr:col>50</xdr:col>
      <xdr:colOff>165100</xdr:colOff>
      <xdr:row>108</xdr:row>
      <xdr:rowOff>48236</xdr:rowOff>
    </xdr:to>
    <xdr:sp macro="" textlink="">
      <xdr:nvSpPr>
        <xdr:cNvPr id="394" name="フローチャート: 判断 393"/>
        <xdr:cNvSpPr/>
      </xdr:nvSpPr>
      <xdr:spPr>
        <a:xfrm>
          <a:off x="9588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171180</xdr:rowOff>
    </xdr:from>
    <xdr:to>
      <xdr:col>46</xdr:col>
      <xdr:colOff>38100</xdr:colOff>
      <xdr:row>108</xdr:row>
      <xdr:rowOff>101330</xdr:rowOff>
    </xdr:to>
    <xdr:sp macro="" textlink="">
      <xdr:nvSpPr>
        <xdr:cNvPr id="395" name="フローチャート: 判断 394"/>
        <xdr:cNvSpPr/>
      </xdr:nvSpPr>
      <xdr:spPr>
        <a:xfrm>
          <a:off x="8699500" y="1851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6" name="テキスト ボックス 39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57451</xdr:rowOff>
    </xdr:from>
    <xdr:to>
      <xdr:col>55</xdr:col>
      <xdr:colOff>50800</xdr:colOff>
      <xdr:row>108</xdr:row>
      <xdr:rowOff>159051</xdr:rowOff>
    </xdr:to>
    <xdr:sp macro="" textlink="">
      <xdr:nvSpPr>
        <xdr:cNvPr id="401" name="楕円 400"/>
        <xdr:cNvSpPr/>
      </xdr:nvSpPr>
      <xdr:spPr>
        <a:xfrm>
          <a:off x="10426700" y="1857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143828</xdr:rowOff>
    </xdr:from>
    <xdr:ext cx="534377" cy="259045"/>
    <xdr:sp macro="" textlink="">
      <xdr:nvSpPr>
        <xdr:cNvPr id="402" name="【港湾・漁港】&#10;一人当たり有形固定資産（償却資産）額該当値テキスト"/>
        <xdr:cNvSpPr txBox="1"/>
      </xdr:nvSpPr>
      <xdr:spPr>
        <a:xfrm>
          <a:off x="10515600" y="1848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58055</xdr:rowOff>
    </xdr:from>
    <xdr:to>
      <xdr:col>50</xdr:col>
      <xdr:colOff>165100</xdr:colOff>
      <xdr:row>108</xdr:row>
      <xdr:rowOff>159655</xdr:rowOff>
    </xdr:to>
    <xdr:sp macro="" textlink="">
      <xdr:nvSpPr>
        <xdr:cNvPr id="403" name="楕円 402"/>
        <xdr:cNvSpPr/>
      </xdr:nvSpPr>
      <xdr:spPr>
        <a:xfrm>
          <a:off x="9588500" y="185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108251</xdr:rowOff>
    </xdr:from>
    <xdr:to>
      <xdr:col>55</xdr:col>
      <xdr:colOff>0</xdr:colOff>
      <xdr:row>108</xdr:row>
      <xdr:rowOff>108855</xdr:rowOff>
    </xdr:to>
    <xdr:cxnSp macro="">
      <xdr:nvCxnSpPr>
        <xdr:cNvPr id="404" name="直線コネクタ 403"/>
        <xdr:cNvCxnSpPr/>
      </xdr:nvCxnSpPr>
      <xdr:spPr>
        <a:xfrm flipV="1">
          <a:off x="9639300" y="18624851"/>
          <a:ext cx="8382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58644</xdr:rowOff>
    </xdr:from>
    <xdr:to>
      <xdr:col>46</xdr:col>
      <xdr:colOff>38100</xdr:colOff>
      <xdr:row>108</xdr:row>
      <xdr:rowOff>160244</xdr:rowOff>
    </xdr:to>
    <xdr:sp macro="" textlink="">
      <xdr:nvSpPr>
        <xdr:cNvPr id="405" name="楕円 404"/>
        <xdr:cNvSpPr/>
      </xdr:nvSpPr>
      <xdr:spPr>
        <a:xfrm>
          <a:off x="8699500" y="1857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108855</xdr:rowOff>
    </xdr:from>
    <xdr:to>
      <xdr:col>50</xdr:col>
      <xdr:colOff>114300</xdr:colOff>
      <xdr:row>108</xdr:row>
      <xdr:rowOff>109444</xdr:rowOff>
    </xdr:to>
    <xdr:cxnSp macro="">
      <xdr:nvCxnSpPr>
        <xdr:cNvPr id="406" name="直線コネクタ 405"/>
        <xdr:cNvCxnSpPr/>
      </xdr:nvCxnSpPr>
      <xdr:spPr>
        <a:xfrm flipV="1">
          <a:off x="8750300" y="18625455"/>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64763</xdr:rowOff>
    </xdr:from>
    <xdr:ext cx="599010" cy="259045"/>
    <xdr:sp macro="" textlink="">
      <xdr:nvSpPr>
        <xdr:cNvPr id="407" name="n_1aveValue【港湾・漁港】&#10;一人当たり有形固定資産（償却資産）額"/>
        <xdr:cNvSpPr txBox="1"/>
      </xdr:nvSpPr>
      <xdr:spPr>
        <a:xfrm>
          <a:off x="93270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117857</xdr:rowOff>
    </xdr:from>
    <xdr:ext cx="534377" cy="259045"/>
    <xdr:sp macro="" textlink="">
      <xdr:nvSpPr>
        <xdr:cNvPr id="408" name="n_2aveValue【港湾・漁港】&#10;一人当たり有形固定資産（償却資産）額"/>
        <xdr:cNvSpPr txBox="1"/>
      </xdr:nvSpPr>
      <xdr:spPr>
        <a:xfrm>
          <a:off x="8483111" y="182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150782</xdr:rowOff>
    </xdr:from>
    <xdr:ext cx="534377" cy="259045"/>
    <xdr:sp macro="" textlink="">
      <xdr:nvSpPr>
        <xdr:cNvPr id="409" name="n_1mainValue【港湾・漁港】&#10;一人当たり有形固定資産（償却資産）額"/>
        <xdr:cNvSpPr txBox="1"/>
      </xdr:nvSpPr>
      <xdr:spPr>
        <a:xfrm>
          <a:off x="9359411" y="1866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151371</xdr:rowOff>
    </xdr:from>
    <xdr:ext cx="534377" cy="259045"/>
    <xdr:sp macro="" textlink="">
      <xdr:nvSpPr>
        <xdr:cNvPr id="410" name="n_2mainValue【港湾・漁港】&#10;一人当たり有形固定資産（償却資産）額"/>
        <xdr:cNvSpPr txBox="1"/>
      </xdr:nvSpPr>
      <xdr:spPr>
        <a:xfrm>
          <a:off x="8483111" y="1866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1" name="正方形/長方形 4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2" name="正方形/長方形 4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3" name="正方形/長方形 4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4" name="正方形/長方形 4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5" name="正方形/長方形 4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6" name="正方形/長方形 4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7" name="正方形/長方形 4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正方形/長方形 41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9" name="テキスト ボックス 4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0" name="直線コネクタ 4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1" name="直線コネクタ 42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2" name="テキスト ボックス 42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3" name="直線コネクタ 42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4" name="テキスト ボックス 42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5" name="直線コネクタ 42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6" name="テキスト ボックス 42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7" name="直線コネクタ 42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8" name="テキスト ボックス 42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9" name="直線コネクタ 42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0" name="テキスト ボックス 42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1" name="直線コネクタ 43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2" name="テキスト ボックス 43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3" name="直線コネクタ 4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4" name="テキスト ボックス 4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436" name="直線コネクタ 435"/>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437"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438" name="直線コネクタ 437"/>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439"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440" name="直線コネクタ 439"/>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125021</xdr:rowOff>
    </xdr:from>
    <xdr:ext cx="405111" cy="259045"/>
    <xdr:sp macro="" textlink="">
      <xdr:nvSpPr>
        <xdr:cNvPr id="441" name="【認定こども園・幼稚園・保育所】&#10;有形固定資産減価償却率平均値テキスト"/>
        <xdr:cNvSpPr txBox="1"/>
      </xdr:nvSpPr>
      <xdr:spPr>
        <a:xfrm>
          <a:off x="16357600" y="612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442" name="フローチャート: 判断 441"/>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443" name="フローチャート: 判断 442"/>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444" name="フローチャート: 判断 443"/>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5" name="テキスト ボックス 44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6" name="テキスト ボックス 44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7" name="テキスト ボックス 44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8" name="テキスト ボックス 44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9" name="テキスト ボックス 44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46627</xdr:rowOff>
    </xdr:from>
    <xdr:to>
      <xdr:col>85</xdr:col>
      <xdr:colOff>177800</xdr:colOff>
      <xdr:row>37</xdr:row>
      <xdr:rowOff>148227</xdr:rowOff>
    </xdr:to>
    <xdr:sp macro="" textlink="">
      <xdr:nvSpPr>
        <xdr:cNvPr id="450" name="楕円 449"/>
        <xdr:cNvSpPr/>
      </xdr:nvSpPr>
      <xdr:spPr>
        <a:xfrm>
          <a:off x="162687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25054</xdr:rowOff>
    </xdr:from>
    <xdr:ext cx="405111" cy="259045"/>
    <xdr:sp macro="" textlink="">
      <xdr:nvSpPr>
        <xdr:cNvPr id="451" name="【認定こども園・幼稚園・保育所】&#10;有形固定資産減価償却率該当値テキスト"/>
        <xdr:cNvSpPr txBox="1"/>
      </xdr:nvSpPr>
      <xdr:spPr>
        <a:xfrm>
          <a:off x="16357600" y="636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84183</xdr:rowOff>
    </xdr:from>
    <xdr:to>
      <xdr:col>81</xdr:col>
      <xdr:colOff>101600</xdr:colOff>
      <xdr:row>38</xdr:row>
      <xdr:rowOff>14332</xdr:rowOff>
    </xdr:to>
    <xdr:sp macro="" textlink="">
      <xdr:nvSpPr>
        <xdr:cNvPr id="452" name="楕円 451"/>
        <xdr:cNvSpPr/>
      </xdr:nvSpPr>
      <xdr:spPr>
        <a:xfrm>
          <a:off x="15430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97427</xdr:rowOff>
    </xdr:from>
    <xdr:to>
      <xdr:col>85</xdr:col>
      <xdr:colOff>127000</xdr:colOff>
      <xdr:row>37</xdr:row>
      <xdr:rowOff>134983</xdr:rowOff>
    </xdr:to>
    <xdr:cxnSp macro="">
      <xdr:nvCxnSpPr>
        <xdr:cNvPr id="453" name="直線コネクタ 452"/>
        <xdr:cNvCxnSpPr/>
      </xdr:nvCxnSpPr>
      <xdr:spPr>
        <a:xfrm flipV="1">
          <a:off x="15481300" y="644107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126637</xdr:rowOff>
    </xdr:from>
    <xdr:to>
      <xdr:col>76</xdr:col>
      <xdr:colOff>165100</xdr:colOff>
      <xdr:row>38</xdr:row>
      <xdr:rowOff>56787</xdr:rowOff>
    </xdr:to>
    <xdr:sp macro="" textlink="">
      <xdr:nvSpPr>
        <xdr:cNvPr id="454" name="楕円 453"/>
        <xdr:cNvSpPr/>
      </xdr:nvSpPr>
      <xdr:spPr>
        <a:xfrm>
          <a:off x="14541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134983</xdr:rowOff>
    </xdr:from>
    <xdr:to>
      <xdr:col>81</xdr:col>
      <xdr:colOff>50800</xdr:colOff>
      <xdr:row>38</xdr:row>
      <xdr:rowOff>5987</xdr:rowOff>
    </xdr:to>
    <xdr:cxnSp macro="">
      <xdr:nvCxnSpPr>
        <xdr:cNvPr id="455" name="直線コネクタ 454"/>
        <xdr:cNvCxnSpPr/>
      </xdr:nvCxnSpPr>
      <xdr:spPr>
        <a:xfrm flipV="1">
          <a:off x="14592300" y="647863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37391</xdr:rowOff>
    </xdr:from>
    <xdr:ext cx="405111" cy="259045"/>
    <xdr:sp macro="" textlink="">
      <xdr:nvSpPr>
        <xdr:cNvPr id="456" name="n_1aveValue【認定こども園・幼稚園・保育所】&#10;有形固定資産減価償却率"/>
        <xdr:cNvSpPr txBox="1"/>
      </xdr:nvSpPr>
      <xdr:spPr>
        <a:xfrm>
          <a:off x="15266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457" name="n_2aveValue【認定こども園・幼稚園・保育所】&#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5460</xdr:rowOff>
    </xdr:from>
    <xdr:ext cx="405111" cy="259045"/>
    <xdr:sp macro="" textlink="">
      <xdr:nvSpPr>
        <xdr:cNvPr id="458" name="n_1mainValue【認定こども園・幼稚園・保育所】&#10;有形固定資産減価償却率"/>
        <xdr:cNvSpPr txBox="1"/>
      </xdr:nvSpPr>
      <xdr:spPr>
        <a:xfrm>
          <a:off x="152660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47914</xdr:rowOff>
    </xdr:from>
    <xdr:ext cx="405111" cy="259045"/>
    <xdr:sp macro="" textlink="">
      <xdr:nvSpPr>
        <xdr:cNvPr id="459" name="n_2mainValue【認定こども園・幼稚園・保育所】&#10;有形固定資産減価償却率"/>
        <xdr:cNvSpPr txBox="1"/>
      </xdr:nvSpPr>
      <xdr:spPr>
        <a:xfrm>
          <a:off x="14389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0" name="直線コネクタ 4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1" name="テキスト ボックス 4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2" name="直線コネクタ 4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3" name="テキスト ボックス 4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4" name="直線コネクタ 4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5" name="テキスト ボックス 4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6" name="直線コネクタ 4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7" name="テキスト ボックス 4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8" name="直線コネクタ 4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9" name="テキスト ボックス 4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1" name="テキスト ボックス 4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483" name="直線コネクタ 482"/>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84"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5" name="直線コネクタ 484"/>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486"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87" name="直線コネクタ 486"/>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488"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89" name="フローチャート: 判断 48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90" name="フローチャート: 判断 489"/>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491" name="フローチャート: 判断 490"/>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82550</xdr:rowOff>
    </xdr:from>
    <xdr:to>
      <xdr:col>116</xdr:col>
      <xdr:colOff>114300</xdr:colOff>
      <xdr:row>37</xdr:row>
      <xdr:rowOff>12700</xdr:rowOff>
    </xdr:to>
    <xdr:sp macro="" textlink="">
      <xdr:nvSpPr>
        <xdr:cNvPr id="497" name="楕円 496"/>
        <xdr:cNvSpPr/>
      </xdr:nvSpPr>
      <xdr:spPr>
        <a:xfrm>
          <a:off x="221107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105427</xdr:rowOff>
    </xdr:from>
    <xdr:ext cx="469744" cy="259045"/>
    <xdr:sp macro="" textlink="">
      <xdr:nvSpPr>
        <xdr:cNvPr id="498" name="【認定こども園・幼稚園・保育所】&#10;一人当たり面積該当値テキスト"/>
        <xdr:cNvSpPr txBox="1"/>
      </xdr:nvSpPr>
      <xdr:spPr>
        <a:xfrm>
          <a:off x="22199600"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97790</xdr:rowOff>
    </xdr:from>
    <xdr:to>
      <xdr:col>112</xdr:col>
      <xdr:colOff>38100</xdr:colOff>
      <xdr:row>37</xdr:row>
      <xdr:rowOff>27940</xdr:rowOff>
    </xdr:to>
    <xdr:sp macro="" textlink="">
      <xdr:nvSpPr>
        <xdr:cNvPr id="499" name="楕円 498"/>
        <xdr:cNvSpPr/>
      </xdr:nvSpPr>
      <xdr:spPr>
        <a:xfrm>
          <a:off x="21272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133350</xdr:rowOff>
    </xdr:from>
    <xdr:to>
      <xdr:col>116</xdr:col>
      <xdr:colOff>63500</xdr:colOff>
      <xdr:row>36</xdr:row>
      <xdr:rowOff>148590</xdr:rowOff>
    </xdr:to>
    <xdr:cxnSp macro="">
      <xdr:nvCxnSpPr>
        <xdr:cNvPr id="500" name="直線コネクタ 499"/>
        <xdr:cNvCxnSpPr/>
      </xdr:nvCxnSpPr>
      <xdr:spPr>
        <a:xfrm flipV="1">
          <a:off x="21323300" y="63055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109220</xdr:rowOff>
    </xdr:from>
    <xdr:to>
      <xdr:col>107</xdr:col>
      <xdr:colOff>101600</xdr:colOff>
      <xdr:row>37</xdr:row>
      <xdr:rowOff>39370</xdr:rowOff>
    </xdr:to>
    <xdr:sp macro="" textlink="">
      <xdr:nvSpPr>
        <xdr:cNvPr id="501" name="楕円 500"/>
        <xdr:cNvSpPr/>
      </xdr:nvSpPr>
      <xdr:spPr>
        <a:xfrm>
          <a:off x="20383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148590</xdr:rowOff>
    </xdr:from>
    <xdr:to>
      <xdr:col>111</xdr:col>
      <xdr:colOff>177800</xdr:colOff>
      <xdr:row>36</xdr:row>
      <xdr:rowOff>160020</xdr:rowOff>
    </xdr:to>
    <xdr:cxnSp macro="">
      <xdr:nvCxnSpPr>
        <xdr:cNvPr id="502" name="直線コネクタ 501"/>
        <xdr:cNvCxnSpPr/>
      </xdr:nvCxnSpPr>
      <xdr:spPr>
        <a:xfrm flipV="1">
          <a:off x="20434300" y="63207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503" name="n_1ave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45737</xdr:rowOff>
    </xdr:from>
    <xdr:ext cx="469744" cy="259045"/>
    <xdr:sp macro="" textlink="">
      <xdr:nvSpPr>
        <xdr:cNvPr id="504" name="n_2aveValue【認定こども園・幼稚園・保育所】&#10;一人当たり面積"/>
        <xdr:cNvSpPr txBox="1"/>
      </xdr:nvSpPr>
      <xdr:spPr>
        <a:xfrm>
          <a:off x="20199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44467</xdr:rowOff>
    </xdr:from>
    <xdr:ext cx="469744" cy="259045"/>
    <xdr:sp macro="" textlink="">
      <xdr:nvSpPr>
        <xdr:cNvPr id="505" name="n_1mainValue【認定こども園・幼稚園・保育所】&#10;一人当たり面積"/>
        <xdr:cNvSpPr txBox="1"/>
      </xdr:nvSpPr>
      <xdr:spPr>
        <a:xfrm>
          <a:off x="21075727" y="60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55897</xdr:rowOff>
    </xdr:from>
    <xdr:ext cx="469744" cy="259045"/>
    <xdr:sp macro="" textlink="">
      <xdr:nvSpPr>
        <xdr:cNvPr id="506" name="n_2mainValue【認定こども園・幼稚園・保育所】&#10;一人当たり面積"/>
        <xdr:cNvSpPr txBox="1"/>
      </xdr:nvSpPr>
      <xdr:spPr>
        <a:xfrm>
          <a:off x="20199427" y="60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7" name="テキスト ボックス 5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9" name="テキスト ボックス 5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531" name="直線コネクタ 530"/>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32"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33" name="直線コネクタ 532"/>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534"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535" name="直線コネクタ 534"/>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536"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537" name="フローチャート: 判断 536"/>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538" name="フローチャート: 判断 537"/>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39" name="フローチャート: 判断 538"/>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545" name="楕円 544"/>
        <xdr:cNvSpPr/>
      </xdr:nvSpPr>
      <xdr:spPr>
        <a:xfrm>
          <a:off x="162687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116857</xdr:rowOff>
    </xdr:from>
    <xdr:ext cx="405111" cy="259045"/>
    <xdr:sp macro="" textlink="">
      <xdr:nvSpPr>
        <xdr:cNvPr id="546" name="【学校施設】&#10;有形固定資産減価償却率該当値テキスト"/>
        <xdr:cNvSpPr txBox="1"/>
      </xdr:nvSpPr>
      <xdr:spPr>
        <a:xfrm>
          <a:off x="16357600"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13970</xdr:rowOff>
    </xdr:from>
    <xdr:to>
      <xdr:col>81</xdr:col>
      <xdr:colOff>101600</xdr:colOff>
      <xdr:row>58</xdr:row>
      <xdr:rowOff>115570</xdr:rowOff>
    </xdr:to>
    <xdr:sp macro="" textlink="">
      <xdr:nvSpPr>
        <xdr:cNvPr id="547" name="楕円 546"/>
        <xdr:cNvSpPr/>
      </xdr:nvSpPr>
      <xdr:spPr>
        <a:xfrm>
          <a:off x="15430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64770</xdr:rowOff>
    </xdr:from>
    <xdr:to>
      <xdr:col>85</xdr:col>
      <xdr:colOff>127000</xdr:colOff>
      <xdr:row>58</xdr:row>
      <xdr:rowOff>144780</xdr:rowOff>
    </xdr:to>
    <xdr:cxnSp macro="">
      <xdr:nvCxnSpPr>
        <xdr:cNvPr id="548" name="直線コネクタ 547"/>
        <xdr:cNvCxnSpPr/>
      </xdr:nvCxnSpPr>
      <xdr:spPr>
        <a:xfrm>
          <a:off x="15481300" y="100088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105410</xdr:rowOff>
    </xdr:from>
    <xdr:to>
      <xdr:col>76</xdr:col>
      <xdr:colOff>165100</xdr:colOff>
      <xdr:row>58</xdr:row>
      <xdr:rowOff>35560</xdr:rowOff>
    </xdr:to>
    <xdr:sp macro="" textlink="">
      <xdr:nvSpPr>
        <xdr:cNvPr id="549" name="楕円 548"/>
        <xdr:cNvSpPr/>
      </xdr:nvSpPr>
      <xdr:spPr>
        <a:xfrm>
          <a:off x="14541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156210</xdr:rowOff>
    </xdr:from>
    <xdr:to>
      <xdr:col>81</xdr:col>
      <xdr:colOff>50800</xdr:colOff>
      <xdr:row>58</xdr:row>
      <xdr:rowOff>64770</xdr:rowOff>
    </xdr:to>
    <xdr:cxnSp macro="">
      <xdr:nvCxnSpPr>
        <xdr:cNvPr id="550" name="直線コネクタ 549"/>
        <xdr:cNvCxnSpPr/>
      </xdr:nvCxnSpPr>
      <xdr:spPr>
        <a:xfrm>
          <a:off x="14592300" y="99288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551"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552" name="n_2aveValue【学校施設】&#10;有形固定資産減価償却率"/>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132097</xdr:rowOff>
    </xdr:from>
    <xdr:ext cx="405111" cy="259045"/>
    <xdr:sp macro="" textlink="">
      <xdr:nvSpPr>
        <xdr:cNvPr id="553" name="n_1mainValue【学校施設】&#10;有形固定資産減価償却率"/>
        <xdr:cNvSpPr txBox="1"/>
      </xdr:nvSpPr>
      <xdr:spPr>
        <a:xfrm>
          <a:off x="152660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52087</xdr:rowOff>
    </xdr:from>
    <xdr:ext cx="405111" cy="259045"/>
    <xdr:sp macro="" textlink="">
      <xdr:nvSpPr>
        <xdr:cNvPr id="554" name="n_2mainValue【学校施設】&#10;有形固定資産減価償却率"/>
        <xdr:cNvSpPr txBox="1"/>
      </xdr:nvSpPr>
      <xdr:spPr>
        <a:xfrm>
          <a:off x="143897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6" name="正方形/長方形 5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7" name="正方形/長方形 5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8" name="正方形/長方形 5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9" name="正方形/長方形 5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0" name="正方形/長方形 5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1" name="正方形/長方形 5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3" name="テキスト ボックス 5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4" name="直線コネクタ 5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5" name="テキスト ボックス 56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6" name="直線コネクタ 56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7" name="テキスト ボックス 56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8" name="直線コネクタ 56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9" name="テキスト ボックス 56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0" name="直線コネクタ 56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1" name="テキスト ボックス 57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2" name="直線コネクタ 57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3" name="テキスト ボックス 57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4" name="直線コネクタ 57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5" name="テキスト ボックス 57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6" name="直線コネクタ 5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7" name="テキスト ボックス 5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579" name="直線コネクタ 578"/>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580"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581" name="直線コネクタ 580"/>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582"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583" name="直線コネクタ 582"/>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584" name="【学校施設】&#10;一人当たり面積平均値テキスト"/>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585" name="フローチャート: 判断 584"/>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586" name="フローチャート: 判断 585"/>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587" name="フローチャート: 判断 586"/>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75692</xdr:rowOff>
    </xdr:from>
    <xdr:to>
      <xdr:col>116</xdr:col>
      <xdr:colOff>114300</xdr:colOff>
      <xdr:row>58</xdr:row>
      <xdr:rowOff>5842</xdr:rowOff>
    </xdr:to>
    <xdr:sp macro="" textlink="">
      <xdr:nvSpPr>
        <xdr:cNvPr id="593" name="楕円 592"/>
        <xdr:cNvSpPr/>
      </xdr:nvSpPr>
      <xdr:spPr>
        <a:xfrm>
          <a:off x="22110700" y="984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98569</xdr:rowOff>
    </xdr:from>
    <xdr:ext cx="469744" cy="259045"/>
    <xdr:sp macro="" textlink="">
      <xdr:nvSpPr>
        <xdr:cNvPr id="594" name="【学校施設】&#10;一人当たり面積該当値テキスト"/>
        <xdr:cNvSpPr txBox="1"/>
      </xdr:nvSpPr>
      <xdr:spPr>
        <a:xfrm>
          <a:off x="22199600" y="969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106172</xdr:rowOff>
    </xdr:from>
    <xdr:to>
      <xdr:col>112</xdr:col>
      <xdr:colOff>38100</xdr:colOff>
      <xdr:row>58</xdr:row>
      <xdr:rowOff>36322</xdr:rowOff>
    </xdr:to>
    <xdr:sp macro="" textlink="">
      <xdr:nvSpPr>
        <xdr:cNvPr id="595" name="楕円 594"/>
        <xdr:cNvSpPr/>
      </xdr:nvSpPr>
      <xdr:spPr>
        <a:xfrm>
          <a:off x="21272500" y="987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126492</xdr:rowOff>
    </xdr:from>
    <xdr:to>
      <xdr:col>116</xdr:col>
      <xdr:colOff>63500</xdr:colOff>
      <xdr:row>57</xdr:row>
      <xdr:rowOff>156972</xdr:rowOff>
    </xdr:to>
    <xdr:cxnSp macro="">
      <xdr:nvCxnSpPr>
        <xdr:cNvPr id="596" name="直線コネクタ 595"/>
        <xdr:cNvCxnSpPr/>
      </xdr:nvCxnSpPr>
      <xdr:spPr>
        <a:xfrm flipV="1">
          <a:off x="21323300" y="9899142"/>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126746</xdr:rowOff>
    </xdr:from>
    <xdr:to>
      <xdr:col>107</xdr:col>
      <xdr:colOff>101600</xdr:colOff>
      <xdr:row>58</xdr:row>
      <xdr:rowOff>56896</xdr:rowOff>
    </xdr:to>
    <xdr:sp macro="" textlink="">
      <xdr:nvSpPr>
        <xdr:cNvPr id="597" name="楕円 596"/>
        <xdr:cNvSpPr/>
      </xdr:nvSpPr>
      <xdr:spPr>
        <a:xfrm>
          <a:off x="20383500" y="989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156972</xdr:rowOff>
    </xdr:from>
    <xdr:to>
      <xdr:col>111</xdr:col>
      <xdr:colOff>177800</xdr:colOff>
      <xdr:row>58</xdr:row>
      <xdr:rowOff>6096</xdr:rowOff>
    </xdr:to>
    <xdr:cxnSp macro="">
      <xdr:nvCxnSpPr>
        <xdr:cNvPr id="598" name="直線コネクタ 597"/>
        <xdr:cNvCxnSpPr/>
      </xdr:nvCxnSpPr>
      <xdr:spPr>
        <a:xfrm flipV="1">
          <a:off x="20434300" y="992962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165371</xdr:rowOff>
    </xdr:from>
    <xdr:ext cx="469744" cy="259045"/>
    <xdr:sp macro="" textlink="">
      <xdr:nvSpPr>
        <xdr:cNvPr id="599" name="n_1aveValue【学校施設】&#10;一人当たり面積"/>
        <xdr:cNvSpPr txBox="1"/>
      </xdr:nvSpPr>
      <xdr:spPr>
        <a:xfrm>
          <a:off x="21075727" y="1028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114317</xdr:rowOff>
    </xdr:from>
    <xdr:ext cx="469744" cy="259045"/>
    <xdr:sp macro="" textlink="">
      <xdr:nvSpPr>
        <xdr:cNvPr id="600" name="n_2aveValue【学校施設】&#10;一人当たり面積"/>
        <xdr:cNvSpPr txBox="1"/>
      </xdr:nvSpPr>
      <xdr:spPr>
        <a:xfrm>
          <a:off x="20199427" y="1022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52849</xdr:rowOff>
    </xdr:from>
    <xdr:ext cx="469744" cy="259045"/>
    <xdr:sp macro="" textlink="">
      <xdr:nvSpPr>
        <xdr:cNvPr id="601" name="n_1mainValue【学校施設】&#10;一人当たり面積"/>
        <xdr:cNvSpPr txBox="1"/>
      </xdr:nvSpPr>
      <xdr:spPr>
        <a:xfrm>
          <a:off x="21075727" y="965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73423</xdr:rowOff>
    </xdr:from>
    <xdr:ext cx="469744" cy="259045"/>
    <xdr:sp macro="" textlink="">
      <xdr:nvSpPr>
        <xdr:cNvPr id="602" name="n_2mainValue【学校施設】&#10;一人当たり面積"/>
        <xdr:cNvSpPr txBox="1"/>
      </xdr:nvSpPr>
      <xdr:spPr>
        <a:xfrm>
          <a:off x="20199427" y="967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3" name="正方形/長方形 6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4" name="正方形/長方形 6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5" name="正方形/長方形 6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6" name="正方形/長方形 6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7" name="正方形/長方形 6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8" name="正方形/長方形 6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9" name="正方形/長方形 6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正方形/長方形 6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1" name="テキスト ボックス 6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2" name="直線コネクタ 6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3" name="テキスト ボックス 61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4" name="直線コネクタ 61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5" name="テキスト ボックス 61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6" name="直線コネクタ 61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7" name="テキスト ボックス 61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8" name="直線コネクタ 61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9" name="テキスト ボックス 61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0" name="直線コネクタ 61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1" name="テキスト ボックス 62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2" name="直線コネクタ 62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3" name="テキスト ボックス 62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4" name="直線コネクタ 6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5" name="テキスト ボックス 62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627" name="直線コネクタ 626"/>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628"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629" name="直線コネクタ 628"/>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30"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31" name="直線コネクタ 63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135907</xdr:rowOff>
    </xdr:from>
    <xdr:ext cx="405111" cy="259045"/>
    <xdr:sp macro="" textlink="">
      <xdr:nvSpPr>
        <xdr:cNvPr id="632" name="【児童館】&#10;有形固定資産減価償却率平均値テキスト"/>
        <xdr:cNvSpPr txBox="1"/>
      </xdr:nvSpPr>
      <xdr:spPr>
        <a:xfrm>
          <a:off x="16357600" y="1385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633" name="フローチャート: 判断 632"/>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634" name="フローチャート: 判断 633"/>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635" name="フローチャート: 判断 634"/>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6" name="テキスト ボックス 6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7" name="テキスト ボックス 6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8" name="テキスト ボックス 6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9" name="テキスト ボックス 6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0" name="テキスト ボックス 6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641" name="楕円 640"/>
        <xdr:cNvSpPr/>
      </xdr:nvSpPr>
      <xdr:spPr>
        <a:xfrm>
          <a:off x="162687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140988</xdr:rowOff>
    </xdr:from>
    <xdr:ext cx="405111" cy="259045"/>
    <xdr:sp macro="" textlink="">
      <xdr:nvSpPr>
        <xdr:cNvPr id="642" name="【児童館】&#10;有形固定資産減価償却率該当値テキスト"/>
        <xdr:cNvSpPr txBox="1"/>
      </xdr:nvSpPr>
      <xdr:spPr>
        <a:xfrm>
          <a:off x="16357600"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78739</xdr:rowOff>
    </xdr:from>
    <xdr:to>
      <xdr:col>81</xdr:col>
      <xdr:colOff>101600</xdr:colOff>
      <xdr:row>83</xdr:row>
      <xdr:rowOff>8889</xdr:rowOff>
    </xdr:to>
    <xdr:sp macro="" textlink="">
      <xdr:nvSpPr>
        <xdr:cNvPr id="643" name="楕円 642"/>
        <xdr:cNvSpPr/>
      </xdr:nvSpPr>
      <xdr:spPr>
        <a:xfrm>
          <a:off x="15430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41911</xdr:rowOff>
    </xdr:from>
    <xdr:to>
      <xdr:col>85</xdr:col>
      <xdr:colOff>127000</xdr:colOff>
      <xdr:row>82</xdr:row>
      <xdr:rowOff>129539</xdr:rowOff>
    </xdr:to>
    <xdr:cxnSp macro="">
      <xdr:nvCxnSpPr>
        <xdr:cNvPr id="644" name="直線コネクタ 643"/>
        <xdr:cNvCxnSpPr/>
      </xdr:nvCxnSpPr>
      <xdr:spPr>
        <a:xfrm flipV="1">
          <a:off x="15481300" y="14100811"/>
          <a:ext cx="8382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166370</xdr:rowOff>
    </xdr:from>
    <xdr:to>
      <xdr:col>76</xdr:col>
      <xdr:colOff>165100</xdr:colOff>
      <xdr:row>83</xdr:row>
      <xdr:rowOff>96520</xdr:rowOff>
    </xdr:to>
    <xdr:sp macro="" textlink="">
      <xdr:nvSpPr>
        <xdr:cNvPr id="645" name="楕円 644"/>
        <xdr:cNvSpPr/>
      </xdr:nvSpPr>
      <xdr:spPr>
        <a:xfrm>
          <a:off x="14541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129539</xdr:rowOff>
    </xdr:from>
    <xdr:to>
      <xdr:col>81</xdr:col>
      <xdr:colOff>50800</xdr:colOff>
      <xdr:row>83</xdr:row>
      <xdr:rowOff>45720</xdr:rowOff>
    </xdr:to>
    <xdr:cxnSp macro="">
      <xdr:nvCxnSpPr>
        <xdr:cNvPr id="646" name="直線コネクタ 645"/>
        <xdr:cNvCxnSpPr/>
      </xdr:nvCxnSpPr>
      <xdr:spPr>
        <a:xfrm flipV="1">
          <a:off x="14592300" y="1418843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86377</xdr:rowOff>
    </xdr:from>
    <xdr:ext cx="405111" cy="259045"/>
    <xdr:sp macro="" textlink="">
      <xdr:nvSpPr>
        <xdr:cNvPr id="647" name="n_1aveValue【児童館】&#10;有形固定資産減価償却率"/>
        <xdr:cNvSpPr txBox="1"/>
      </xdr:nvSpPr>
      <xdr:spPr>
        <a:xfrm>
          <a:off x="152660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648" name="n_2aveValue【児童館】&#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xdr:rowOff>
    </xdr:from>
    <xdr:ext cx="405111" cy="259045"/>
    <xdr:sp macro="" textlink="">
      <xdr:nvSpPr>
        <xdr:cNvPr id="649" name="n_1mainValue【児童館】&#10;有形固定資産減価償却率"/>
        <xdr:cNvSpPr txBox="1"/>
      </xdr:nvSpPr>
      <xdr:spPr>
        <a:xfrm>
          <a:off x="15266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87647</xdr:rowOff>
    </xdr:from>
    <xdr:ext cx="405111" cy="259045"/>
    <xdr:sp macro="" textlink="">
      <xdr:nvSpPr>
        <xdr:cNvPr id="650" name="n_2mainValue【児童館】&#10;有形固定資産減価償却率"/>
        <xdr:cNvSpPr txBox="1"/>
      </xdr:nvSpPr>
      <xdr:spPr>
        <a:xfrm>
          <a:off x="14389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61" name="直線コネクタ 66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2" name="テキスト ボックス 66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3" name="直線コネクタ 66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4" name="テキスト ボックス 66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5" name="直線コネクタ 66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6" name="テキスト ボックス 66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7" name="直線コネクタ 66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8" name="テキスト ボックス 66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9" name="直線コネクタ 66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70" name="テキスト ボックス 66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71" name="直線コネクタ 67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2" name="テキスト ボックス 67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3" name="直線コネクタ 6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4" name="テキスト ボックス 6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676" name="直線コネクタ 675"/>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677"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678" name="直線コネクタ 677"/>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679"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680" name="直線コネクタ 679"/>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75491</xdr:rowOff>
    </xdr:from>
    <xdr:ext cx="469744" cy="259045"/>
    <xdr:sp macro="" textlink="">
      <xdr:nvSpPr>
        <xdr:cNvPr id="681" name="【児童館】&#10;一人当たり面積平均値テキスト"/>
        <xdr:cNvSpPr txBox="1"/>
      </xdr:nvSpPr>
      <xdr:spPr>
        <a:xfrm>
          <a:off x="22199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682" name="フローチャート: 判断 681"/>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683" name="フローチャート: 判断 682"/>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684" name="フローチャート: 判断 683"/>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5" name="テキスト ボックス 6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6" name="テキスト ボックス 6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7" name="テキスト ボックス 6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8" name="テキスト ボックス 6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9" name="テキスト ボックス 6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142421</xdr:rowOff>
    </xdr:from>
    <xdr:to>
      <xdr:col>116</xdr:col>
      <xdr:colOff>114300</xdr:colOff>
      <xdr:row>86</xdr:row>
      <xdr:rowOff>72571</xdr:rowOff>
    </xdr:to>
    <xdr:sp macro="" textlink="">
      <xdr:nvSpPr>
        <xdr:cNvPr id="690" name="楕円 689"/>
        <xdr:cNvSpPr/>
      </xdr:nvSpPr>
      <xdr:spPr>
        <a:xfrm>
          <a:off x="221107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57348</xdr:rowOff>
    </xdr:from>
    <xdr:ext cx="469744" cy="259045"/>
    <xdr:sp macro="" textlink="">
      <xdr:nvSpPr>
        <xdr:cNvPr id="691" name="【児童館】&#10;一人当たり面積該当値テキスト"/>
        <xdr:cNvSpPr txBox="1"/>
      </xdr:nvSpPr>
      <xdr:spPr>
        <a:xfrm>
          <a:off x="22199600" y="1463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142421</xdr:rowOff>
    </xdr:from>
    <xdr:to>
      <xdr:col>112</xdr:col>
      <xdr:colOff>38100</xdr:colOff>
      <xdr:row>86</xdr:row>
      <xdr:rowOff>72571</xdr:rowOff>
    </xdr:to>
    <xdr:sp macro="" textlink="">
      <xdr:nvSpPr>
        <xdr:cNvPr id="692" name="楕円 691"/>
        <xdr:cNvSpPr/>
      </xdr:nvSpPr>
      <xdr:spPr>
        <a:xfrm>
          <a:off x="21272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21771</xdr:rowOff>
    </xdr:from>
    <xdr:to>
      <xdr:col>116</xdr:col>
      <xdr:colOff>63500</xdr:colOff>
      <xdr:row>86</xdr:row>
      <xdr:rowOff>21771</xdr:rowOff>
    </xdr:to>
    <xdr:cxnSp macro="">
      <xdr:nvCxnSpPr>
        <xdr:cNvPr id="693" name="直線コネクタ 692"/>
        <xdr:cNvCxnSpPr/>
      </xdr:nvCxnSpPr>
      <xdr:spPr>
        <a:xfrm>
          <a:off x="21323300" y="147664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142421</xdr:rowOff>
    </xdr:from>
    <xdr:to>
      <xdr:col>107</xdr:col>
      <xdr:colOff>101600</xdr:colOff>
      <xdr:row>86</xdr:row>
      <xdr:rowOff>72571</xdr:rowOff>
    </xdr:to>
    <xdr:sp macro="" textlink="">
      <xdr:nvSpPr>
        <xdr:cNvPr id="694" name="楕円 693"/>
        <xdr:cNvSpPr/>
      </xdr:nvSpPr>
      <xdr:spPr>
        <a:xfrm>
          <a:off x="20383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21771</xdr:rowOff>
    </xdr:from>
    <xdr:to>
      <xdr:col>111</xdr:col>
      <xdr:colOff>177800</xdr:colOff>
      <xdr:row>86</xdr:row>
      <xdr:rowOff>21771</xdr:rowOff>
    </xdr:to>
    <xdr:cxnSp macro="">
      <xdr:nvCxnSpPr>
        <xdr:cNvPr id="695" name="直線コネクタ 694"/>
        <xdr:cNvCxnSpPr/>
      </xdr:nvCxnSpPr>
      <xdr:spPr>
        <a:xfrm>
          <a:off x="20434300" y="14766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696" name="n_1aveValue【児童館】&#10;一人当たり面積"/>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697"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63698</xdr:rowOff>
    </xdr:from>
    <xdr:ext cx="469744" cy="259045"/>
    <xdr:sp macro="" textlink="">
      <xdr:nvSpPr>
        <xdr:cNvPr id="698" name="n_1mainValue【児童館】&#10;一人当たり面積"/>
        <xdr:cNvSpPr txBox="1"/>
      </xdr:nvSpPr>
      <xdr:spPr>
        <a:xfrm>
          <a:off x="210757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63698</xdr:rowOff>
    </xdr:from>
    <xdr:ext cx="469744" cy="259045"/>
    <xdr:sp macro="" textlink="">
      <xdr:nvSpPr>
        <xdr:cNvPr id="699" name="n_2mainValue【児童館】&#10;一人当たり面積"/>
        <xdr:cNvSpPr txBox="1"/>
      </xdr:nvSpPr>
      <xdr:spPr>
        <a:xfrm>
          <a:off x="201994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10" name="テキスト ボックス 70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1" name="直線コネクタ 71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12" name="テキスト ボックス 71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3" name="直線コネクタ 71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4" name="テキスト ボックス 71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5" name="直線コネクタ 71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6" name="テキスト ボックス 71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7" name="直線コネクタ 71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8" name="テキスト ボックス 71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9" name="直線コネクタ 71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20" name="テキスト ボックス 71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1" name="直線コネクタ 7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2" name="テキスト ボックス 72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724" name="直線コネクタ 723"/>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725"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726" name="直線コネクタ 725"/>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727"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728" name="直線コネクタ 727"/>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113047</xdr:rowOff>
    </xdr:from>
    <xdr:ext cx="405111" cy="259045"/>
    <xdr:sp macro="" textlink="">
      <xdr:nvSpPr>
        <xdr:cNvPr id="729" name="【公民館】&#10;有形固定資産減価償却率平均値テキスト"/>
        <xdr:cNvSpPr txBox="1"/>
      </xdr:nvSpPr>
      <xdr:spPr>
        <a:xfrm>
          <a:off x="16357600" y="1777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730" name="フローチャート: 判断 729"/>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731" name="フローチャート: 判断 730"/>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732" name="フローチャート: 判断 731"/>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3" name="テキスト ボックス 7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4" name="テキスト ボックス 7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5" name="テキスト ボックス 7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6" name="テキスト ボックス 7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7" name="テキスト ボックス 7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17780</xdr:rowOff>
    </xdr:from>
    <xdr:to>
      <xdr:col>85</xdr:col>
      <xdr:colOff>177800</xdr:colOff>
      <xdr:row>106</xdr:row>
      <xdr:rowOff>119380</xdr:rowOff>
    </xdr:to>
    <xdr:sp macro="" textlink="">
      <xdr:nvSpPr>
        <xdr:cNvPr id="738" name="楕円 737"/>
        <xdr:cNvSpPr/>
      </xdr:nvSpPr>
      <xdr:spPr>
        <a:xfrm>
          <a:off x="162687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167657</xdr:rowOff>
    </xdr:from>
    <xdr:ext cx="405111" cy="259045"/>
    <xdr:sp macro="" textlink="">
      <xdr:nvSpPr>
        <xdr:cNvPr id="739" name="【公民館】&#10;有形固定資産減価償却率該当値テキスト"/>
        <xdr:cNvSpPr txBox="1"/>
      </xdr:nvSpPr>
      <xdr:spPr>
        <a:xfrm>
          <a:off x="16357600"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55880</xdr:rowOff>
    </xdr:from>
    <xdr:to>
      <xdr:col>81</xdr:col>
      <xdr:colOff>101600</xdr:colOff>
      <xdr:row>106</xdr:row>
      <xdr:rowOff>157480</xdr:rowOff>
    </xdr:to>
    <xdr:sp macro="" textlink="">
      <xdr:nvSpPr>
        <xdr:cNvPr id="740" name="楕円 739"/>
        <xdr:cNvSpPr/>
      </xdr:nvSpPr>
      <xdr:spPr>
        <a:xfrm>
          <a:off x="15430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68580</xdr:rowOff>
    </xdr:from>
    <xdr:to>
      <xdr:col>85</xdr:col>
      <xdr:colOff>127000</xdr:colOff>
      <xdr:row>106</xdr:row>
      <xdr:rowOff>106680</xdr:rowOff>
    </xdr:to>
    <xdr:cxnSp macro="">
      <xdr:nvCxnSpPr>
        <xdr:cNvPr id="741" name="直線コネクタ 740"/>
        <xdr:cNvCxnSpPr/>
      </xdr:nvCxnSpPr>
      <xdr:spPr>
        <a:xfrm flipV="1">
          <a:off x="15481300" y="182422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93980</xdr:rowOff>
    </xdr:from>
    <xdr:to>
      <xdr:col>76</xdr:col>
      <xdr:colOff>165100</xdr:colOff>
      <xdr:row>107</xdr:row>
      <xdr:rowOff>24130</xdr:rowOff>
    </xdr:to>
    <xdr:sp macro="" textlink="">
      <xdr:nvSpPr>
        <xdr:cNvPr id="742" name="楕円 741"/>
        <xdr:cNvSpPr/>
      </xdr:nvSpPr>
      <xdr:spPr>
        <a:xfrm>
          <a:off x="14541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106680</xdr:rowOff>
    </xdr:from>
    <xdr:to>
      <xdr:col>81</xdr:col>
      <xdr:colOff>50800</xdr:colOff>
      <xdr:row>106</xdr:row>
      <xdr:rowOff>144780</xdr:rowOff>
    </xdr:to>
    <xdr:cxnSp macro="">
      <xdr:nvCxnSpPr>
        <xdr:cNvPr id="743" name="直線コネクタ 742"/>
        <xdr:cNvCxnSpPr/>
      </xdr:nvCxnSpPr>
      <xdr:spPr>
        <a:xfrm flipV="1">
          <a:off x="14592300" y="18280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48277</xdr:rowOff>
    </xdr:from>
    <xdr:ext cx="405111" cy="259045"/>
    <xdr:sp macro="" textlink="">
      <xdr:nvSpPr>
        <xdr:cNvPr id="744" name="n_1aveValue【公民館】&#10;有形固定資産減価償却率"/>
        <xdr:cNvSpPr txBox="1"/>
      </xdr:nvSpPr>
      <xdr:spPr>
        <a:xfrm>
          <a:off x="15266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745"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148607</xdr:rowOff>
    </xdr:from>
    <xdr:ext cx="405111" cy="259045"/>
    <xdr:sp macro="" textlink="">
      <xdr:nvSpPr>
        <xdr:cNvPr id="746" name="n_1mainValue【公民館】&#10;有形固定資産減価償却率"/>
        <xdr:cNvSpPr txBox="1"/>
      </xdr:nvSpPr>
      <xdr:spPr>
        <a:xfrm>
          <a:off x="15266044"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15257</xdr:rowOff>
    </xdr:from>
    <xdr:ext cx="405111" cy="259045"/>
    <xdr:sp macro="" textlink="">
      <xdr:nvSpPr>
        <xdr:cNvPr id="747" name="n_2mainValue【公民館】&#10;有形固定資産減価償却率"/>
        <xdr:cNvSpPr txBox="1"/>
      </xdr:nvSpPr>
      <xdr:spPr>
        <a:xfrm>
          <a:off x="14389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9" name="正方形/長方形 7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0" name="正方形/長方形 7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1" name="正方形/長方形 7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2" name="正方形/長方形 7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3" name="正方形/長方形 7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4" name="正方形/長方形 7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5" name="正方形/長方形 7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6" name="テキスト ボックス 7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7" name="直線コネクタ 7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8" name="直線コネクタ 75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9" name="テキスト ボックス 75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0" name="直線コネクタ 75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1" name="テキスト ボックス 76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2" name="直線コネクタ 76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3" name="テキスト ボックス 76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4" name="直線コネクタ 76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5" name="テキスト ボックス 76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6" name="直線コネクタ 76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7" name="テキスト ボックス 76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8" name="直線コネクタ 7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9" name="テキスト ボックス 7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771" name="直線コネクタ 770"/>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772"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773" name="直線コネクタ 772"/>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774"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75" name="直線コネクタ 774"/>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124477</xdr:rowOff>
    </xdr:from>
    <xdr:ext cx="469744" cy="259045"/>
    <xdr:sp macro="" textlink="">
      <xdr:nvSpPr>
        <xdr:cNvPr id="776" name="【公民館】&#10;一人当たり面積平均値テキスト"/>
        <xdr:cNvSpPr txBox="1"/>
      </xdr:nvSpPr>
      <xdr:spPr>
        <a:xfrm>
          <a:off x="221996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777" name="フローチャート: 判断 776"/>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778" name="フローチャート: 判断 777"/>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779" name="フローチャート: 判断 778"/>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0" name="テキスト ボックス 7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1" name="テキスト ボックス 7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2" name="テキスト ボックス 7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3" name="テキスト ボックス 7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4" name="テキスト ボックス 7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785" name="楕円 784"/>
        <xdr:cNvSpPr/>
      </xdr:nvSpPr>
      <xdr:spPr>
        <a:xfrm>
          <a:off x="22110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91457</xdr:rowOff>
    </xdr:from>
    <xdr:ext cx="469744" cy="259045"/>
    <xdr:sp macro="" textlink="">
      <xdr:nvSpPr>
        <xdr:cNvPr id="786" name="【公民館】&#10;一人当たり面積該当値テキスト"/>
        <xdr:cNvSpPr txBox="1"/>
      </xdr:nvSpPr>
      <xdr:spPr>
        <a:xfrm>
          <a:off x="22199600"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116839</xdr:rowOff>
    </xdr:from>
    <xdr:to>
      <xdr:col>112</xdr:col>
      <xdr:colOff>38100</xdr:colOff>
      <xdr:row>106</xdr:row>
      <xdr:rowOff>46989</xdr:rowOff>
    </xdr:to>
    <xdr:sp macro="" textlink="">
      <xdr:nvSpPr>
        <xdr:cNvPr id="787" name="楕円 786"/>
        <xdr:cNvSpPr/>
      </xdr:nvSpPr>
      <xdr:spPr>
        <a:xfrm>
          <a:off x="21272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163830</xdr:rowOff>
    </xdr:from>
    <xdr:to>
      <xdr:col>116</xdr:col>
      <xdr:colOff>63500</xdr:colOff>
      <xdr:row>105</xdr:row>
      <xdr:rowOff>167639</xdr:rowOff>
    </xdr:to>
    <xdr:cxnSp macro="">
      <xdr:nvCxnSpPr>
        <xdr:cNvPr id="788" name="直線コネクタ 787"/>
        <xdr:cNvCxnSpPr/>
      </xdr:nvCxnSpPr>
      <xdr:spPr>
        <a:xfrm flipV="1">
          <a:off x="21323300" y="181660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124461</xdr:rowOff>
    </xdr:from>
    <xdr:to>
      <xdr:col>107</xdr:col>
      <xdr:colOff>101600</xdr:colOff>
      <xdr:row>106</xdr:row>
      <xdr:rowOff>54611</xdr:rowOff>
    </xdr:to>
    <xdr:sp macro="" textlink="">
      <xdr:nvSpPr>
        <xdr:cNvPr id="789" name="楕円 788"/>
        <xdr:cNvSpPr/>
      </xdr:nvSpPr>
      <xdr:spPr>
        <a:xfrm>
          <a:off x="20383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167639</xdr:rowOff>
    </xdr:from>
    <xdr:to>
      <xdr:col>111</xdr:col>
      <xdr:colOff>177800</xdr:colOff>
      <xdr:row>106</xdr:row>
      <xdr:rowOff>3811</xdr:rowOff>
    </xdr:to>
    <xdr:cxnSp macro="">
      <xdr:nvCxnSpPr>
        <xdr:cNvPr id="790" name="直線コネクタ 789"/>
        <xdr:cNvCxnSpPr/>
      </xdr:nvCxnSpPr>
      <xdr:spPr>
        <a:xfrm flipV="1">
          <a:off x="20434300" y="181698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38116</xdr:rowOff>
    </xdr:from>
    <xdr:ext cx="469744" cy="259045"/>
    <xdr:sp macro="" textlink="">
      <xdr:nvSpPr>
        <xdr:cNvPr id="791" name="n_1aveValue【公民館】&#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792" name="n_2aveValue【公民館】&#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63516</xdr:rowOff>
    </xdr:from>
    <xdr:ext cx="469744" cy="259045"/>
    <xdr:sp macro="" textlink="">
      <xdr:nvSpPr>
        <xdr:cNvPr id="793" name="n_1mainValue【公民館】&#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45738</xdr:rowOff>
    </xdr:from>
    <xdr:ext cx="469744" cy="259045"/>
    <xdr:sp macro="" textlink="">
      <xdr:nvSpPr>
        <xdr:cNvPr id="794" name="n_2mainValue【公民館】&#10;一人当たり面積"/>
        <xdr:cNvSpPr txBox="1"/>
      </xdr:nvSpPr>
      <xdr:spPr>
        <a:xfrm>
          <a:off x="20199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5" name="正方形/長方形 7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6" name="正方形/長方形 7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7" name="テキスト ボックス 7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橋りょう等においては、一人当たり有形固定資産（償却資産）額が全国平均の約</a:t>
          </a:r>
          <a:r>
            <a:rPr kumimoji="1" lang="en-US" altLang="ja-JP" sz="1300" baseline="0">
              <a:latin typeface="ＭＳ Ｐゴシック" panose="020B0600070205080204" pitchFamily="50" charset="-128"/>
              <a:ea typeface="ＭＳ Ｐゴシック" panose="020B0600070205080204" pitchFamily="50" charset="-128"/>
            </a:rPr>
            <a:t>2.5</a:t>
          </a:r>
          <a:r>
            <a:rPr kumimoji="1" lang="ja-JP" altLang="en-US" sz="1300" baseline="0">
              <a:latin typeface="ＭＳ Ｐゴシック" panose="020B0600070205080204" pitchFamily="50" charset="-128"/>
              <a:ea typeface="ＭＳ Ｐゴシック" panose="020B0600070205080204" pitchFamily="50" charset="-128"/>
            </a:rPr>
            <a:t>倍とかけ離れており、維持管理や更新の負担が大きくなっている。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公営住宅においては、耐用年数を経過した空家の解体を進めているため有形固定資産減価償却率が全国平均より</a:t>
          </a:r>
          <a:r>
            <a:rPr kumimoji="1" lang="en-US" altLang="ja-JP" sz="1300" baseline="0">
              <a:latin typeface="ＭＳ Ｐゴシック" panose="020B0600070205080204" pitchFamily="50" charset="-128"/>
              <a:ea typeface="ＭＳ Ｐゴシック" panose="020B0600070205080204" pitchFamily="50" charset="-128"/>
            </a:rPr>
            <a:t>5.5</a:t>
          </a:r>
          <a:r>
            <a:rPr kumimoji="1" lang="ja-JP" altLang="en-US" sz="1300" baseline="0">
              <a:latin typeface="ＭＳ Ｐゴシック" panose="020B0600070205080204" pitchFamily="50" charset="-128"/>
              <a:ea typeface="ＭＳ Ｐゴシック" panose="020B0600070205080204" pitchFamily="50" charset="-128"/>
            </a:rPr>
            <a:t>ポイント低くなっているが、一人当たり面積は以前広い状態である。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認定こども園等においては、有形固定資産減価償却率は全国平均より低く、比較的に施設は新しいといえる。また、一人当たり面積も広く保育環境は良いといえるが、維持管理や更新の負担が大きい状態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学校施設においては、有形固定資産減価償却率は全国平均より高く、老朽化が進んでいる。一人当たり面積も広く、今後の維持管理や更新の費用が多く見込まれる。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全体的に当市は</a:t>
          </a:r>
          <a:r>
            <a:rPr kumimoji="1" lang="en-US" altLang="ja-JP" sz="1300" baseline="0">
              <a:latin typeface="ＭＳ Ｐゴシック" panose="020B0600070205080204" pitchFamily="50" charset="-128"/>
              <a:ea typeface="ＭＳ Ｐゴシック" panose="020B0600070205080204" pitchFamily="50" charset="-128"/>
            </a:rPr>
            <a:t>6</a:t>
          </a:r>
          <a:r>
            <a:rPr kumimoji="1" lang="ja-JP" altLang="en-US" sz="1300" baseline="0">
              <a:latin typeface="ＭＳ Ｐゴシック" panose="020B0600070205080204" pitchFamily="50" charset="-128"/>
              <a:ea typeface="ＭＳ Ｐゴシック" panose="020B0600070205080204" pitchFamily="50" charset="-128"/>
            </a:rPr>
            <a:t>町村が合併していることから施設が多いため、一人当たり面積が広く、維持管理費用の負担が大きくなっている。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滋賀県高島市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49,628
49,150
693.05
29,498,194
28,322,474
914,461
16,864,184
24,845,508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62973</xdr:rowOff>
    </xdr:from>
    <xdr:ext cx="405111" cy="259045"/>
    <xdr:sp macro="" textlink="">
      <xdr:nvSpPr>
        <xdr:cNvPr id="62" name="【図書館】&#10;有形固定資産減価償却率平均値テキスト"/>
        <xdr:cNvSpPr txBox="1"/>
      </xdr:nvSpPr>
      <xdr:spPr>
        <a:xfrm>
          <a:off x="4673600" y="6406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61323</xdr:rowOff>
    </xdr:from>
    <xdr:to>
      <xdr:col>24</xdr:col>
      <xdr:colOff>114300</xdr:colOff>
      <xdr:row>38</xdr:row>
      <xdr:rowOff>162923</xdr:rowOff>
    </xdr:to>
    <xdr:sp macro="" textlink="">
      <xdr:nvSpPr>
        <xdr:cNvPr id="71" name="楕円 70"/>
        <xdr:cNvSpPr/>
      </xdr:nvSpPr>
      <xdr:spPr>
        <a:xfrm>
          <a:off x="45847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39750</xdr:rowOff>
    </xdr:from>
    <xdr:ext cx="405111" cy="259045"/>
    <xdr:sp macro="" textlink="">
      <xdr:nvSpPr>
        <xdr:cNvPr id="72" name="【図書館】&#10;有形固定資産減価償却率該当値テキスト"/>
        <xdr:cNvSpPr txBox="1"/>
      </xdr:nvSpPr>
      <xdr:spPr>
        <a:xfrm>
          <a:off x="4673600"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95613</xdr:rowOff>
    </xdr:from>
    <xdr:to>
      <xdr:col>20</xdr:col>
      <xdr:colOff>38100</xdr:colOff>
      <xdr:row>39</xdr:row>
      <xdr:rowOff>25763</xdr:rowOff>
    </xdr:to>
    <xdr:sp macro="" textlink="">
      <xdr:nvSpPr>
        <xdr:cNvPr id="73" name="楕円 72"/>
        <xdr:cNvSpPr/>
      </xdr:nvSpPr>
      <xdr:spPr>
        <a:xfrm>
          <a:off x="3746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112123</xdr:rowOff>
    </xdr:from>
    <xdr:to>
      <xdr:col>24</xdr:col>
      <xdr:colOff>63500</xdr:colOff>
      <xdr:row>38</xdr:row>
      <xdr:rowOff>146413</xdr:rowOff>
    </xdr:to>
    <xdr:cxnSp macro="">
      <xdr:nvCxnSpPr>
        <xdr:cNvPr id="74" name="直線コネクタ 73"/>
        <xdr:cNvCxnSpPr/>
      </xdr:nvCxnSpPr>
      <xdr:spPr>
        <a:xfrm flipV="1">
          <a:off x="3797300" y="662722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128270</xdr:rowOff>
    </xdr:from>
    <xdr:to>
      <xdr:col>15</xdr:col>
      <xdr:colOff>101600</xdr:colOff>
      <xdr:row>39</xdr:row>
      <xdr:rowOff>58420</xdr:rowOff>
    </xdr:to>
    <xdr:sp macro="" textlink="">
      <xdr:nvSpPr>
        <xdr:cNvPr id="75" name="楕円 74"/>
        <xdr:cNvSpPr/>
      </xdr:nvSpPr>
      <xdr:spPr>
        <a:xfrm>
          <a:off x="2857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146413</xdr:rowOff>
    </xdr:from>
    <xdr:to>
      <xdr:col>19</xdr:col>
      <xdr:colOff>177800</xdr:colOff>
      <xdr:row>39</xdr:row>
      <xdr:rowOff>7620</xdr:rowOff>
    </xdr:to>
    <xdr:cxnSp macro="">
      <xdr:nvCxnSpPr>
        <xdr:cNvPr id="76" name="直線コネクタ 75"/>
        <xdr:cNvCxnSpPr/>
      </xdr:nvCxnSpPr>
      <xdr:spPr>
        <a:xfrm flipV="1">
          <a:off x="2908300" y="66615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4734</xdr:rowOff>
    </xdr:from>
    <xdr:ext cx="405111" cy="259045"/>
    <xdr:sp macro="" textlink="">
      <xdr:nvSpPr>
        <xdr:cNvPr id="77" name="n_1aveValue【図書館】&#10;有形固定資産減価償却率"/>
        <xdr:cNvSpPr txBox="1"/>
      </xdr:nvSpPr>
      <xdr:spPr>
        <a:xfrm>
          <a:off x="35820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37391</xdr:rowOff>
    </xdr:from>
    <xdr:ext cx="405111" cy="259045"/>
    <xdr:sp macro="" textlink="">
      <xdr:nvSpPr>
        <xdr:cNvPr id="78" name="n_2aveValue【図書館】&#10;有形固定資産減価償却率"/>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16890</xdr:rowOff>
    </xdr:from>
    <xdr:ext cx="405111" cy="259045"/>
    <xdr:sp macro="" textlink="">
      <xdr:nvSpPr>
        <xdr:cNvPr id="79" name="n_1mainValue【図書館】&#10;有形固定資産減価償却率"/>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49547</xdr:rowOff>
    </xdr:from>
    <xdr:ext cx="405111" cy="259045"/>
    <xdr:sp macro="" textlink="">
      <xdr:nvSpPr>
        <xdr:cNvPr id="80" name="n_2mainValue【図書館】&#10;有形固定資産減価償却率"/>
        <xdr:cNvSpPr txBox="1"/>
      </xdr:nvSpPr>
      <xdr:spPr>
        <a:xfrm>
          <a:off x="2705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4" name="直線コネクタ 103"/>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5"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6" name="直線コネクタ 105"/>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7"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8" name="直線コネクタ 107"/>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9"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1" name="フローチャート: 判断 110"/>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2" name="フローチャート: 判断 111"/>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165100</xdr:rowOff>
    </xdr:from>
    <xdr:to>
      <xdr:col>55</xdr:col>
      <xdr:colOff>50800</xdr:colOff>
      <xdr:row>33</xdr:row>
      <xdr:rowOff>95250</xdr:rowOff>
    </xdr:to>
    <xdr:sp macro="" textlink="">
      <xdr:nvSpPr>
        <xdr:cNvPr id="118" name="楕円 117"/>
        <xdr:cNvSpPr/>
      </xdr:nvSpPr>
      <xdr:spPr>
        <a:xfrm>
          <a:off x="104267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118127</xdr:rowOff>
    </xdr:from>
    <xdr:ext cx="469744" cy="259045"/>
    <xdr:sp macro="" textlink="">
      <xdr:nvSpPr>
        <xdr:cNvPr id="119" name="【図書館】&#10;一人当たり面積該当値テキスト"/>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6350</xdr:rowOff>
    </xdr:from>
    <xdr:to>
      <xdr:col>50</xdr:col>
      <xdr:colOff>165100</xdr:colOff>
      <xdr:row>33</xdr:row>
      <xdr:rowOff>107950</xdr:rowOff>
    </xdr:to>
    <xdr:sp macro="" textlink="">
      <xdr:nvSpPr>
        <xdr:cNvPr id="120" name="楕円 119"/>
        <xdr:cNvSpPr/>
      </xdr:nvSpPr>
      <xdr:spPr>
        <a:xfrm>
          <a:off x="9588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44450</xdr:rowOff>
    </xdr:from>
    <xdr:to>
      <xdr:col>55</xdr:col>
      <xdr:colOff>0</xdr:colOff>
      <xdr:row>33</xdr:row>
      <xdr:rowOff>57150</xdr:rowOff>
    </xdr:to>
    <xdr:cxnSp macro="">
      <xdr:nvCxnSpPr>
        <xdr:cNvPr id="121" name="直線コネクタ 120"/>
        <xdr:cNvCxnSpPr/>
      </xdr:nvCxnSpPr>
      <xdr:spPr>
        <a:xfrm flipV="1">
          <a:off x="9639300" y="5702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31750</xdr:rowOff>
    </xdr:from>
    <xdr:to>
      <xdr:col>46</xdr:col>
      <xdr:colOff>38100</xdr:colOff>
      <xdr:row>33</xdr:row>
      <xdr:rowOff>133350</xdr:rowOff>
    </xdr:to>
    <xdr:sp macro="" textlink="">
      <xdr:nvSpPr>
        <xdr:cNvPr id="122" name="楕円 121"/>
        <xdr:cNvSpPr/>
      </xdr:nvSpPr>
      <xdr:spPr>
        <a:xfrm>
          <a:off x="8699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57150</xdr:rowOff>
    </xdr:from>
    <xdr:to>
      <xdr:col>50</xdr:col>
      <xdr:colOff>114300</xdr:colOff>
      <xdr:row>33</xdr:row>
      <xdr:rowOff>82550</xdr:rowOff>
    </xdr:to>
    <xdr:cxnSp macro="">
      <xdr:nvCxnSpPr>
        <xdr:cNvPr id="123" name="直線コネクタ 122"/>
        <xdr:cNvCxnSpPr/>
      </xdr:nvCxnSpPr>
      <xdr:spPr>
        <a:xfrm flipV="1">
          <a:off x="8750300" y="571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24"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25"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124477</xdr:rowOff>
    </xdr:from>
    <xdr:ext cx="469744" cy="259045"/>
    <xdr:sp macro="" textlink="">
      <xdr:nvSpPr>
        <xdr:cNvPr id="126" name="n_1mainValue【図書館】&#10;一人当たり面積"/>
        <xdr:cNvSpPr txBox="1"/>
      </xdr:nvSpPr>
      <xdr:spPr>
        <a:xfrm>
          <a:off x="9391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149877</xdr:rowOff>
    </xdr:from>
    <xdr:ext cx="469744" cy="259045"/>
    <xdr:sp macro="" textlink="">
      <xdr:nvSpPr>
        <xdr:cNvPr id="127" name="n_2mainValue【図書館】&#10;一人当たり面積"/>
        <xdr:cNvSpPr txBox="1"/>
      </xdr:nvSpPr>
      <xdr:spPr>
        <a:xfrm>
          <a:off x="8515427"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52" name="直線コネクタ 151"/>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53"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54" name="直線コネクタ 153"/>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55"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6" name="直線コネクタ 155"/>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7"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8" name="フローチャート: 判断 157"/>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9" name="フローチャート: 判断 158"/>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60" name="フローチャート: 判断 159"/>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151130</xdr:rowOff>
    </xdr:from>
    <xdr:to>
      <xdr:col>24</xdr:col>
      <xdr:colOff>114300</xdr:colOff>
      <xdr:row>59</xdr:row>
      <xdr:rowOff>81280</xdr:rowOff>
    </xdr:to>
    <xdr:sp macro="" textlink="">
      <xdr:nvSpPr>
        <xdr:cNvPr id="166" name="楕円 165"/>
        <xdr:cNvSpPr/>
      </xdr:nvSpPr>
      <xdr:spPr>
        <a:xfrm>
          <a:off x="45847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2557</xdr:rowOff>
    </xdr:from>
    <xdr:ext cx="405111" cy="259045"/>
    <xdr:sp macro="" textlink="">
      <xdr:nvSpPr>
        <xdr:cNvPr id="167" name="【体育館・プール】&#10;有形固定資産減価償却率該当値テキスト"/>
        <xdr:cNvSpPr txBox="1"/>
      </xdr:nvSpPr>
      <xdr:spPr>
        <a:xfrm>
          <a:off x="4673600"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141605</xdr:rowOff>
    </xdr:from>
    <xdr:to>
      <xdr:col>20</xdr:col>
      <xdr:colOff>38100</xdr:colOff>
      <xdr:row>59</xdr:row>
      <xdr:rowOff>71755</xdr:rowOff>
    </xdr:to>
    <xdr:sp macro="" textlink="">
      <xdr:nvSpPr>
        <xdr:cNvPr id="168" name="楕円 167"/>
        <xdr:cNvSpPr/>
      </xdr:nvSpPr>
      <xdr:spPr>
        <a:xfrm>
          <a:off x="3746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20955</xdr:rowOff>
    </xdr:from>
    <xdr:to>
      <xdr:col>24</xdr:col>
      <xdr:colOff>63500</xdr:colOff>
      <xdr:row>59</xdr:row>
      <xdr:rowOff>30480</xdr:rowOff>
    </xdr:to>
    <xdr:cxnSp macro="">
      <xdr:nvCxnSpPr>
        <xdr:cNvPr id="169" name="直線コネクタ 168"/>
        <xdr:cNvCxnSpPr/>
      </xdr:nvCxnSpPr>
      <xdr:spPr>
        <a:xfrm>
          <a:off x="3797300" y="1013650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122555</xdr:rowOff>
    </xdr:from>
    <xdr:to>
      <xdr:col>15</xdr:col>
      <xdr:colOff>101600</xdr:colOff>
      <xdr:row>59</xdr:row>
      <xdr:rowOff>52705</xdr:rowOff>
    </xdr:to>
    <xdr:sp macro="" textlink="">
      <xdr:nvSpPr>
        <xdr:cNvPr id="170" name="楕円 169"/>
        <xdr:cNvSpPr/>
      </xdr:nvSpPr>
      <xdr:spPr>
        <a:xfrm>
          <a:off x="2857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1905</xdr:rowOff>
    </xdr:from>
    <xdr:to>
      <xdr:col>19</xdr:col>
      <xdr:colOff>177800</xdr:colOff>
      <xdr:row>59</xdr:row>
      <xdr:rowOff>20955</xdr:rowOff>
    </xdr:to>
    <xdr:cxnSp macro="">
      <xdr:nvCxnSpPr>
        <xdr:cNvPr id="171" name="直線コネクタ 170"/>
        <xdr:cNvCxnSpPr/>
      </xdr:nvCxnSpPr>
      <xdr:spPr>
        <a:xfrm>
          <a:off x="2908300" y="101174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36212</xdr:rowOff>
    </xdr:from>
    <xdr:ext cx="405111" cy="259045"/>
    <xdr:sp macro="" textlink="">
      <xdr:nvSpPr>
        <xdr:cNvPr id="172" name="n_1aveValue【体育館・プール】&#10;有形固定資産減価償却率"/>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73" name="n_2aveValue【体育館・プー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88282</xdr:rowOff>
    </xdr:from>
    <xdr:ext cx="405111" cy="259045"/>
    <xdr:sp macro="" textlink="">
      <xdr:nvSpPr>
        <xdr:cNvPr id="174" name="n_1mainValue【体育館・プール】&#10;有形固定資産減価償却率"/>
        <xdr:cNvSpPr txBox="1"/>
      </xdr:nvSpPr>
      <xdr:spPr>
        <a:xfrm>
          <a:off x="35820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69232</xdr:rowOff>
    </xdr:from>
    <xdr:ext cx="405111" cy="259045"/>
    <xdr:sp macro="" textlink="">
      <xdr:nvSpPr>
        <xdr:cNvPr id="175" name="n_2mainValue【体育館・プール】&#10;有形固定資産減価償却率"/>
        <xdr:cNvSpPr txBox="1"/>
      </xdr:nvSpPr>
      <xdr:spPr>
        <a:xfrm>
          <a:off x="27057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9" name="直線コネクタ 198"/>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0"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1" name="直線コネクタ 200"/>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204" name="【体育館・プール】&#10;一人当たり面積平均値テキスト"/>
        <xdr:cNvSpPr txBox="1"/>
      </xdr:nvSpPr>
      <xdr:spPr>
        <a:xfrm>
          <a:off x="105156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05" name="フローチャート: 判断 204"/>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206" name="フローチャート: 判断 205"/>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207" name="フローチャート: 判断 206"/>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135890</xdr:rowOff>
    </xdr:from>
    <xdr:to>
      <xdr:col>55</xdr:col>
      <xdr:colOff>50800</xdr:colOff>
      <xdr:row>60</xdr:row>
      <xdr:rowOff>66040</xdr:rowOff>
    </xdr:to>
    <xdr:sp macro="" textlink="">
      <xdr:nvSpPr>
        <xdr:cNvPr id="213" name="楕円 212"/>
        <xdr:cNvSpPr/>
      </xdr:nvSpPr>
      <xdr:spPr>
        <a:xfrm>
          <a:off x="104267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158767</xdr:rowOff>
    </xdr:from>
    <xdr:ext cx="469744" cy="259045"/>
    <xdr:sp macro="" textlink="">
      <xdr:nvSpPr>
        <xdr:cNvPr id="214" name="【体育館・プール】&#10;一人当たり面積該当値テキスト"/>
        <xdr:cNvSpPr txBox="1"/>
      </xdr:nvSpPr>
      <xdr:spPr>
        <a:xfrm>
          <a:off x="10515600"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145415</xdr:rowOff>
    </xdr:from>
    <xdr:to>
      <xdr:col>50</xdr:col>
      <xdr:colOff>165100</xdr:colOff>
      <xdr:row>60</xdr:row>
      <xdr:rowOff>75565</xdr:rowOff>
    </xdr:to>
    <xdr:sp macro="" textlink="">
      <xdr:nvSpPr>
        <xdr:cNvPr id="215" name="楕円 214"/>
        <xdr:cNvSpPr/>
      </xdr:nvSpPr>
      <xdr:spPr>
        <a:xfrm>
          <a:off x="9588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15240</xdr:rowOff>
    </xdr:from>
    <xdr:to>
      <xdr:col>55</xdr:col>
      <xdr:colOff>0</xdr:colOff>
      <xdr:row>60</xdr:row>
      <xdr:rowOff>24765</xdr:rowOff>
    </xdr:to>
    <xdr:cxnSp macro="">
      <xdr:nvCxnSpPr>
        <xdr:cNvPr id="216" name="直線コネクタ 215"/>
        <xdr:cNvCxnSpPr/>
      </xdr:nvCxnSpPr>
      <xdr:spPr>
        <a:xfrm flipV="1">
          <a:off x="9639300" y="1030224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124460</xdr:rowOff>
    </xdr:from>
    <xdr:to>
      <xdr:col>46</xdr:col>
      <xdr:colOff>38100</xdr:colOff>
      <xdr:row>60</xdr:row>
      <xdr:rowOff>54610</xdr:rowOff>
    </xdr:to>
    <xdr:sp macro="" textlink="">
      <xdr:nvSpPr>
        <xdr:cNvPr id="217" name="楕円 216"/>
        <xdr:cNvSpPr/>
      </xdr:nvSpPr>
      <xdr:spPr>
        <a:xfrm>
          <a:off x="8699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3810</xdr:rowOff>
    </xdr:from>
    <xdr:to>
      <xdr:col>50</xdr:col>
      <xdr:colOff>114300</xdr:colOff>
      <xdr:row>60</xdr:row>
      <xdr:rowOff>24765</xdr:rowOff>
    </xdr:to>
    <xdr:cxnSp macro="">
      <xdr:nvCxnSpPr>
        <xdr:cNvPr id="218" name="直線コネクタ 217"/>
        <xdr:cNvCxnSpPr/>
      </xdr:nvCxnSpPr>
      <xdr:spPr>
        <a:xfrm>
          <a:off x="8750300" y="1029081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135272</xdr:rowOff>
    </xdr:from>
    <xdr:ext cx="469744" cy="259045"/>
    <xdr:sp macro="" textlink="">
      <xdr:nvSpPr>
        <xdr:cNvPr id="219" name="n_1aveValue【体育館・プール】&#10;一人当たり面積"/>
        <xdr:cNvSpPr txBox="1"/>
      </xdr:nvSpPr>
      <xdr:spPr>
        <a:xfrm>
          <a:off x="93917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112412</xdr:rowOff>
    </xdr:from>
    <xdr:ext cx="469744" cy="259045"/>
    <xdr:sp macro="" textlink="">
      <xdr:nvSpPr>
        <xdr:cNvPr id="220" name="n_2aveValue【体育館・プール】&#10;一人当たり面積"/>
        <xdr:cNvSpPr txBox="1"/>
      </xdr:nvSpPr>
      <xdr:spPr>
        <a:xfrm>
          <a:off x="851542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92092</xdr:rowOff>
    </xdr:from>
    <xdr:ext cx="469744" cy="259045"/>
    <xdr:sp macro="" textlink="">
      <xdr:nvSpPr>
        <xdr:cNvPr id="221" name="n_1mainValue【体育館・プール】&#10;一人当たり面積"/>
        <xdr:cNvSpPr txBox="1"/>
      </xdr:nvSpPr>
      <xdr:spPr>
        <a:xfrm>
          <a:off x="9391727" y="1003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71137</xdr:rowOff>
    </xdr:from>
    <xdr:ext cx="469744" cy="259045"/>
    <xdr:sp macro="" textlink="">
      <xdr:nvSpPr>
        <xdr:cNvPr id="222" name="n_2mainValue【体育館・プール】&#10;一人当たり面積"/>
        <xdr:cNvSpPr txBox="1"/>
      </xdr:nvSpPr>
      <xdr:spPr>
        <a:xfrm>
          <a:off x="851542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47" name="直線コネクタ 246"/>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48"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49" name="直線コネクタ 248"/>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50"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1" name="直線コネクタ 250"/>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52" name="【福祉施設】&#10;有形固定資産減価償却率平均値テキスト"/>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54" name="フローチャート: 判断 253"/>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55" name="フローチャート: 判断 254"/>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61" name="楕円 260"/>
        <xdr:cNvSpPr/>
      </xdr:nvSpPr>
      <xdr:spPr>
        <a:xfrm>
          <a:off x="45847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64788</xdr:rowOff>
    </xdr:from>
    <xdr:ext cx="405111" cy="259045"/>
    <xdr:sp macro="" textlink="">
      <xdr:nvSpPr>
        <xdr:cNvPr id="262" name="【福祉施設】&#10;有形固定資産減価償却率該当値テキスト"/>
        <xdr:cNvSpPr txBox="1"/>
      </xdr:nvSpPr>
      <xdr:spPr>
        <a:xfrm>
          <a:off x="4673600"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130175</xdr:rowOff>
    </xdr:from>
    <xdr:to>
      <xdr:col>20</xdr:col>
      <xdr:colOff>38100</xdr:colOff>
      <xdr:row>83</xdr:row>
      <xdr:rowOff>60325</xdr:rowOff>
    </xdr:to>
    <xdr:sp macro="" textlink="">
      <xdr:nvSpPr>
        <xdr:cNvPr id="263" name="楕円 262"/>
        <xdr:cNvSpPr/>
      </xdr:nvSpPr>
      <xdr:spPr>
        <a:xfrm>
          <a:off x="3746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137161</xdr:rowOff>
    </xdr:from>
    <xdr:to>
      <xdr:col>24</xdr:col>
      <xdr:colOff>63500</xdr:colOff>
      <xdr:row>83</xdr:row>
      <xdr:rowOff>9525</xdr:rowOff>
    </xdr:to>
    <xdr:cxnSp macro="">
      <xdr:nvCxnSpPr>
        <xdr:cNvPr id="264" name="直線コネクタ 263"/>
        <xdr:cNvCxnSpPr/>
      </xdr:nvCxnSpPr>
      <xdr:spPr>
        <a:xfrm flipV="1">
          <a:off x="3797300" y="1419606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10161</xdr:rowOff>
    </xdr:from>
    <xdr:to>
      <xdr:col>15</xdr:col>
      <xdr:colOff>101600</xdr:colOff>
      <xdr:row>83</xdr:row>
      <xdr:rowOff>111761</xdr:rowOff>
    </xdr:to>
    <xdr:sp macro="" textlink="">
      <xdr:nvSpPr>
        <xdr:cNvPr id="265" name="楕円 264"/>
        <xdr:cNvSpPr/>
      </xdr:nvSpPr>
      <xdr:spPr>
        <a:xfrm>
          <a:off x="2857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9525</xdr:rowOff>
    </xdr:from>
    <xdr:to>
      <xdr:col>19</xdr:col>
      <xdr:colOff>177800</xdr:colOff>
      <xdr:row>83</xdr:row>
      <xdr:rowOff>60961</xdr:rowOff>
    </xdr:to>
    <xdr:cxnSp macro="">
      <xdr:nvCxnSpPr>
        <xdr:cNvPr id="266" name="直線コネクタ 265"/>
        <xdr:cNvCxnSpPr/>
      </xdr:nvCxnSpPr>
      <xdr:spPr>
        <a:xfrm flipV="1">
          <a:off x="2908300" y="1423987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21607</xdr:rowOff>
    </xdr:from>
    <xdr:ext cx="405111" cy="259045"/>
    <xdr:sp macro="" textlink="">
      <xdr:nvSpPr>
        <xdr:cNvPr id="267" name="n_1aveValue【福祉施設】&#10;有形固定資産減価償却率"/>
        <xdr:cNvSpPr txBox="1"/>
      </xdr:nvSpPr>
      <xdr:spPr>
        <a:xfrm>
          <a:off x="3582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68" name="n_2aveValue【福祉施設】&#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51452</xdr:rowOff>
    </xdr:from>
    <xdr:ext cx="405111" cy="259045"/>
    <xdr:sp macro="" textlink="">
      <xdr:nvSpPr>
        <xdr:cNvPr id="269" name="n_1mainValue【福祉施設】&#10;有形固定資産減価償却率"/>
        <xdr:cNvSpPr txBox="1"/>
      </xdr:nvSpPr>
      <xdr:spPr>
        <a:xfrm>
          <a:off x="35820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102888</xdr:rowOff>
    </xdr:from>
    <xdr:ext cx="405111" cy="259045"/>
    <xdr:sp macro="" textlink="">
      <xdr:nvSpPr>
        <xdr:cNvPr id="270" name="n_2mainValue【福祉施設】&#10;有形固定資産減価償却率"/>
        <xdr:cNvSpPr txBox="1"/>
      </xdr:nvSpPr>
      <xdr:spPr>
        <a:xfrm>
          <a:off x="2705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1" name="直線コネクタ 28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2" name="テキスト ボックス 28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3" name="直線コネクタ 28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4" name="テキスト ボックス 28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5" name="直線コネクタ 28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6" name="テキスト ボックス 28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7" name="直線コネクタ 28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8" name="テキスト ボックス 28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92" name="直線コネクタ 291"/>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93"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94" name="直線コネクタ 29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95"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96" name="直線コネクタ 295"/>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97" name="【福祉施設】&#10;一人当たり面積平均値テキスト"/>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98" name="フローチャート: 判断 297"/>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99" name="フローチャート: 判断 298"/>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00" name="フローチャート: 判断 299"/>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87885</xdr:rowOff>
    </xdr:from>
    <xdr:to>
      <xdr:col>55</xdr:col>
      <xdr:colOff>50800</xdr:colOff>
      <xdr:row>81</xdr:row>
      <xdr:rowOff>18035</xdr:rowOff>
    </xdr:to>
    <xdr:sp macro="" textlink="">
      <xdr:nvSpPr>
        <xdr:cNvPr id="306" name="楕円 305"/>
        <xdr:cNvSpPr/>
      </xdr:nvSpPr>
      <xdr:spPr>
        <a:xfrm>
          <a:off x="10426700" y="138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110762</xdr:rowOff>
    </xdr:from>
    <xdr:ext cx="469744" cy="259045"/>
    <xdr:sp macro="" textlink="">
      <xdr:nvSpPr>
        <xdr:cNvPr id="307" name="【福祉施設】&#10;一人当たり面積該当値テキスト"/>
        <xdr:cNvSpPr txBox="1"/>
      </xdr:nvSpPr>
      <xdr:spPr>
        <a:xfrm>
          <a:off x="10515600" y="1365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97028</xdr:rowOff>
    </xdr:from>
    <xdr:to>
      <xdr:col>50</xdr:col>
      <xdr:colOff>165100</xdr:colOff>
      <xdr:row>81</xdr:row>
      <xdr:rowOff>27178</xdr:rowOff>
    </xdr:to>
    <xdr:sp macro="" textlink="">
      <xdr:nvSpPr>
        <xdr:cNvPr id="308" name="楕円 307"/>
        <xdr:cNvSpPr/>
      </xdr:nvSpPr>
      <xdr:spPr>
        <a:xfrm>
          <a:off x="9588500" y="138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138685</xdr:rowOff>
    </xdr:from>
    <xdr:to>
      <xdr:col>55</xdr:col>
      <xdr:colOff>0</xdr:colOff>
      <xdr:row>80</xdr:row>
      <xdr:rowOff>147828</xdr:rowOff>
    </xdr:to>
    <xdr:cxnSp macro="">
      <xdr:nvCxnSpPr>
        <xdr:cNvPr id="309" name="直線コネクタ 308"/>
        <xdr:cNvCxnSpPr/>
      </xdr:nvCxnSpPr>
      <xdr:spPr>
        <a:xfrm flipV="1">
          <a:off x="9639300" y="1385468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110744</xdr:rowOff>
    </xdr:from>
    <xdr:to>
      <xdr:col>46</xdr:col>
      <xdr:colOff>38100</xdr:colOff>
      <xdr:row>81</xdr:row>
      <xdr:rowOff>40894</xdr:rowOff>
    </xdr:to>
    <xdr:sp macro="" textlink="">
      <xdr:nvSpPr>
        <xdr:cNvPr id="310" name="楕円 309"/>
        <xdr:cNvSpPr/>
      </xdr:nvSpPr>
      <xdr:spPr>
        <a:xfrm>
          <a:off x="8699500" y="1382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147828</xdr:rowOff>
    </xdr:from>
    <xdr:to>
      <xdr:col>50</xdr:col>
      <xdr:colOff>114300</xdr:colOff>
      <xdr:row>80</xdr:row>
      <xdr:rowOff>161544</xdr:rowOff>
    </xdr:to>
    <xdr:cxnSp macro="">
      <xdr:nvCxnSpPr>
        <xdr:cNvPr id="311" name="直線コネクタ 310"/>
        <xdr:cNvCxnSpPr/>
      </xdr:nvCxnSpPr>
      <xdr:spPr>
        <a:xfrm flipV="1">
          <a:off x="8750300" y="138638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12" name="n_1aveValue【福祉施設】&#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57166</xdr:rowOff>
    </xdr:from>
    <xdr:ext cx="469744" cy="259045"/>
    <xdr:sp macro="" textlink="">
      <xdr:nvSpPr>
        <xdr:cNvPr id="313" name="n_2aveValue【福祉施設】&#10;一人当たり面積"/>
        <xdr:cNvSpPr txBox="1"/>
      </xdr:nvSpPr>
      <xdr:spPr>
        <a:xfrm>
          <a:off x="8515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43705</xdr:rowOff>
    </xdr:from>
    <xdr:ext cx="469744" cy="259045"/>
    <xdr:sp macro="" textlink="">
      <xdr:nvSpPr>
        <xdr:cNvPr id="314" name="n_1mainValue【福祉施設】&#10;一人当たり面積"/>
        <xdr:cNvSpPr txBox="1"/>
      </xdr:nvSpPr>
      <xdr:spPr>
        <a:xfrm>
          <a:off x="9391727" y="135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57421</xdr:rowOff>
    </xdr:from>
    <xdr:ext cx="469744" cy="259045"/>
    <xdr:sp macro="" textlink="">
      <xdr:nvSpPr>
        <xdr:cNvPr id="315" name="n_2mainValue【福祉施設】&#10;一人当たり面積"/>
        <xdr:cNvSpPr txBox="1"/>
      </xdr:nvSpPr>
      <xdr:spPr>
        <a:xfrm>
          <a:off x="8515427" y="1360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7" name="テキスト ボックス 32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7" name="テキスト ボックス 33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41" name="直線コネクタ 340"/>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42"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43" name="直線コネクタ 342"/>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4"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5" name="直線コネクタ 34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46"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47" name="フローチャート: 判断 346"/>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48" name="フローチャート: 判断 347"/>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49" name="フローチャート: 判断 348"/>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121738</xdr:rowOff>
    </xdr:from>
    <xdr:to>
      <xdr:col>24</xdr:col>
      <xdr:colOff>114300</xdr:colOff>
      <xdr:row>103</xdr:row>
      <xdr:rowOff>51888</xdr:rowOff>
    </xdr:to>
    <xdr:sp macro="" textlink="">
      <xdr:nvSpPr>
        <xdr:cNvPr id="355" name="楕円 354"/>
        <xdr:cNvSpPr/>
      </xdr:nvSpPr>
      <xdr:spPr>
        <a:xfrm>
          <a:off x="458470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144615</xdr:rowOff>
    </xdr:from>
    <xdr:ext cx="405111" cy="259045"/>
    <xdr:sp macro="" textlink="">
      <xdr:nvSpPr>
        <xdr:cNvPr id="356" name="【市民会館】&#10;有形固定資産減価償却率該当値テキスト"/>
        <xdr:cNvSpPr txBox="1"/>
      </xdr:nvSpPr>
      <xdr:spPr>
        <a:xfrm>
          <a:off x="4673600" y="1746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156029</xdr:rowOff>
    </xdr:from>
    <xdr:to>
      <xdr:col>20</xdr:col>
      <xdr:colOff>38100</xdr:colOff>
      <xdr:row>103</xdr:row>
      <xdr:rowOff>86179</xdr:rowOff>
    </xdr:to>
    <xdr:sp macro="" textlink="">
      <xdr:nvSpPr>
        <xdr:cNvPr id="357" name="楕円 356"/>
        <xdr:cNvSpPr/>
      </xdr:nvSpPr>
      <xdr:spPr>
        <a:xfrm>
          <a:off x="37465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1088</xdr:rowOff>
    </xdr:from>
    <xdr:to>
      <xdr:col>24</xdr:col>
      <xdr:colOff>63500</xdr:colOff>
      <xdr:row>103</xdr:row>
      <xdr:rowOff>35379</xdr:rowOff>
    </xdr:to>
    <xdr:cxnSp macro="">
      <xdr:nvCxnSpPr>
        <xdr:cNvPr id="358" name="直線コネクタ 357"/>
        <xdr:cNvCxnSpPr/>
      </xdr:nvCxnSpPr>
      <xdr:spPr>
        <a:xfrm flipV="1">
          <a:off x="3797300" y="1766043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18869</xdr:rowOff>
    </xdr:from>
    <xdr:to>
      <xdr:col>15</xdr:col>
      <xdr:colOff>101600</xdr:colOff>
      <xdr:row>103</xdr:row>
      <xdr:rowOff>120469</xdr:rowOff>
    </xdr:to>
    <xdr:sp macro="" textlink="">
      <xdr:nvSpPr>
        <xdr:cNvPr id="359" name="楕円 358"/>
        <xdr:cNvSpPr/>
      </xdr:nvSpPr>
      <xdr:spPr>
        <a:xfrm>
          <a:off x="28575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35379</xdr:rowOff>
    </xdr:from>
    <xdr:to>
      <xdr:col>19</xdr:col>
      <xdr:colOff>177800</xdr:colOff>
      <xdr:row>103</xdr:row>
      <xdr:rowOff>69669</xdr:rowOff>
    </xdr:to>
    <xdr:cxnSp macro="">
      <xdr:nvCxnSpPr>
        <xdr:cNvPr id="360" name="直線コネクタ 359"/>
        <xdr:cNvCxnSpPr/>
      </xdr:nvCxnSpPr>
      <xdr:spPr>
        <a:xfrm flipV="1">
          <a:off x="2908300" y="1769472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113228</xdr:rowOff>
    </xdr:from>
    <xdr:ext cx="405111" cy="259045"/>
    <xdr:sp macro="" textlink="">
      <xdr:nvSpPr>
        <xdr:cNvPr id="361" name="n_1aveValue【市民会館】&#10;有形固定資産減価償却率"/>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362"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102706</xdr:rowOff>
    </xdr:from>
    <xdr:ext cx="405111" cy="259045"/>
    <xdr:sp macro="" textlink="">
      <xdr:nvSpPr>
        <xdr:cNvPr id="363" name="n_1mainValue【市民会館】&#10;有形固定資産減価償却率"/>
        <xdr:cNvSpPr txBox="1"/>
      </xdr:nvSpPr>
      <xdr:spPr>
        <a:xfrm>
          <a:off x="35820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136996</xdr:rowOff>
    </xdr:from>
    <xdr:ext cx="405111" cy="259045"/>
    <xdr:sp macro="" textlink="">
      <xdr:nvSpPr>
        <xdr:cNvPr id="364" name="n_2mainValue【市民会館】&#10;有形固定資産減価償却率"/>
        <xdr:cNvSpPr txBox="1"/>
      </xdr:nvSpPr>
      <xdr:spPr>
        <a:xfrm>
          <a:off x="2705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5" name="直線コネクタ 37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6" name="テキスト ボックス 37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7" name="直線コネクタ 37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8" name="テキスト ボックス 37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9" name="直線コネクタ 37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0" name="テキスト ボックス 37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1" name="直線コネクタ 38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2" name="テキスト ボックス 38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3" name="直線コネクタ 38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4" name="テキスト ボックス 38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5" name="直線コネクタ 38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6" name="テキスト ボックス 38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90" name="直線コネクタ 389"/>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9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92" name="直線コネクタ 39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93"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94" name="直線コネクタ 393"/>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95" name="【市民会館】&#10;一人当たり面積平均値テキスト"/>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96" name="フローチャート: 判断 395"/>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97" name="フローチャート: 判断 396"/>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98" name="フローチャート: 判断 39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149498</xdr:rowOff>
    </xdr:from>
    <xdr:to>
      <xdr:col>55</xdr:col>
      <xdr:colOff>50800</xdr:colOff>
      <xdr:row>105</xdr:row>
      <xdr:rowOff>79648</xdr:rowOff>
    </xdr:to>
    <xdr:sp macro="" textlink="">
      <xdr:nvSpPr>
        <xdr:cNvPr id="404" name="楕円 403"/>
        <xdr:cNvSpPr/>
      </xdr:nvSpPr>
      <xdr:spPr>
        <a:xfrm>
          <a:off x="104267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925</xdr:rowOff>
    </xdr:from>
    <xdr:ext cx="469744" cy="259045"/>
    <xdr:sp macro="" textlink="">
      <xdr:nvSpPr>
        <xdr:cNvPr id="405" name="【市民会館】&#10;一人当たり面積該当値テキスト"/>
        <xdr:cNvSpPr txBox="1"/>
      </xdr:nvSpPr>
      <xdr:spPr>
        <a:xfrm>
          <a:off x="10515600" y="1783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159294</xdr:rowOff>
    </xdr:from>
    <xdr:to>
      <xdr:col>50</xdr:col>
      <xdr:colOff>165100</xdr:colOff>
      <xdr:row>105</xdr:row>
      <xdr:rowOff>89444</xdr:rowOff>
    </xdr:to>
    <xdr:sp macro="" textlink="">
      <xdr:nvSpPr>
        <xdr:cNvPr id="406" name="楕円 405"/>
        <xdr:cNvSpPr/>
      </xdr:nvSpPr>
      <xdr:spPr>
        <a:xfrm>
          <a:off x="9588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28848</xdr:rowOff>
    </xdr:from>
    <xdr:to>
      <xdr:col>55</xdr:col>
      <xdr:colOff>0</xdr:colOff>
      <xdr:row>105</xdr:row>
      <xdr:rowOff>38644</xdr:rowOff>
    </xdr:to>
    <xdr:cxnSp macro="">
      <xdr:nvCxnSpPr>
        <xdr:cNvPr id="407" name="直線コネクタ 406"/>
        <xdr:cNvCxnSpPr/>
      </xdr:nvCxnSpPr>
      <xdr:spPr>
        <a:xfrm flipV="1">
          <a:off x="9639300" y="18031098"/>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169092</xdr:rowOff>
    </xdr:from>
    <xdr:to>
      <xdr:col>46</xdr:col>
      <xdr:colOff>38100</xdr:colOff>
      <xdr:row>105</xdr:row>
      <xdr:rowOff>99242</xdr:rowOff>
    </xdr:to>
    <xdr:sp macro="" textlink="">
      <xdr:nvSpPr>
        <xdr:cNvPr id="408" name="楕円 407"/>
        <xdr:cNvSpPr/>
      </xdr:nvSpPr>
      <xdr:spPr>
        <a:xfrm>
          <a:off x="8699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38644</xdr:rowOff>
    </xdr:from>
    <xdr:to>
      <xdr:col>50</xdr:col>
      <xdr:colOff>114300</xdr:colOff>
      <xdr:row>105</xdr:row>
      <xdr:rowOff>48442</xdr:rowOff>
    </xdr:to>
    <xdr:cxnSp macro="">
      <xdr:nvCxnSpPr>
        <xdr:cNvPr id="409" name="直線コネクタ 408"/>
        <xdr:cNvCxnSpPr/>
      </xdr:nvCxnSpPr>
      <xdr:spPr>
        <a:xfrm flipV="1">
          <a:off x="8750300" y="1804089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10"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11"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105971</xdr:rowOff>
    </xdr:from>
    <xdr:ext cx="469744" cy="259045"/>
    <xdr:sp macro="" textlink="">
      <xdr:nvSpPr>
        <xdr:cNvPr id="412" name="n_1mainValue【市民会館】&#10;一人当たり面積"/>
        <xdr:cNvSpPr txBox="1"/>
      </xdr:nvSpPr>
      <xdr:spPr>
        <a:xfrm>
          <a:off x="9391727" y="1776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115769</xdr:rowOff>
    </xdr:from>
    <xdr:ext cx="469744" cy="259045"/>
    <xdr:sp macro="" textlink="">
      <xdr:nvSpPr>
        <xdr:cNvPr id="413" name="n_2mainValue【市民会館】&#10;一人当たり面積"/>
        <xdr:cNvSpPr txBox="1"/>
      </xdr:nvSpPr>
      <xdr:spPr>
        <a:xfrm>
          <a:off x="8515427" y="1777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4" name="直線コネクタ 4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5" name="テキスト ボックス 4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6" name="直線コネクタ 4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7" name="テキスト ボックス 4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8" name="直線コネクタ 4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9" name="テキスト ボックス 4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0" name="直線コネクタ 4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1" name="テキスト ボックス 4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2" name="直線コネクタ 4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3" name="テキスト ボックス 4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4" name="直線コネクタ 4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5" name="テキスト ボックス 4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7" name="テキスト ボックス 4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39" name="直線コネクタ 438"/>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40"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1" name="直線コネクタ 440"/>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42"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43" name="直線コネクタ 442"/>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444"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45" name="フローチャート: 判断 444"/>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46" name="フローチャート: 判断 445"/>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47" name="フローチャート: 判断 446"/>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8" name="テキスト ボックス 4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9" name="テキスト ボックス 4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0" name="テキスト ボックス 4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1" name="テキスト ボックス 4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2" name="テキスト ボックス 4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100511</xdr:rowOff>
    </xdr:from>
    <xdr:to>
      <xdr:col>85</xdr:col>
      <xdr:colOff>177800</xdr:colOff>
      <xdr:row>36</xdr:row>
      <xdr:rowOff>30661</xdr:rowOff>
    </xdr:to>
    <xdr:sp macro="" textlink="">
      <xdr:nvSpPr>
        <xdr:cNvPr id="453" name="楕円 452"/>
        <xdr:cNvSpPr/>
      </xdr:nvSpPr>
      <xdr:spPr>
        <a:xfrm>
          <a:off x="16268700" y="61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123388</xdr:rowOff>
    </xdr:from>
    <xdr:ext cx="405111" cy="259045"/>
    <xdr:sp macro="" textlink="">
      <xdr:nvSpPr>
        <xdr:cNvPr id="454" name="【一般廃棄物処理施設】&#10;有形固定資産減価償却率該当値テキスト"/>
        <xdr:cNvSpPr txBox="1"/>
      </xdr:nvSpPr>
      <xdr:spPr>
        <a:xfrm>
          <a:off x="16357600" y="5952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141333</xdr:rowOff>
    </xdr:from>
    <xdr:to>
      <xdr:col>81</xdr:col>
      <xdr:colOff>101600</xdr:colOff>
      <xdr:row>35</xdr:row>
      <xdr:rowOff>71483</xdr:rowOff>
    </xdr:to>
    <xdr:sp macro="" textlink="">
      <xdr:nvSpPr>
        <xdr:cNvPr id="455" name="楕円 454"/>
        <xdr:cNvSpPr/>
      </xdr:nvSpPr>
      <xdr:spPr>
        <a:xfrm>
          <a:off x="15430500" y="597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20683</xdr:rowOff>
    </xdr:from>
    <xdr:to>
      <xdr:col>85</xdr:col>
      <xdr:colOff>127000</xdr:colOff>
      <xdr:row>35</xdr:row>
      <xdr:rowOff>151311</xdr:rowOff>
    </xdr:to>
    <xdr:cxnSp macro="">
      <xdr:nvCxnSpPr>
        <xdr:cNvPr id="456" name="直線コネクタ 455"/>
        <xdr:cNvCxnSpPr/>
      </xdr:nvCxnSpPr>
      <xdr:spPr>
        <a:xfrm>
          <a:off x="15481300" y="6021433"/>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80917</xdr:rowOff>
    </xdr:from>
    <xdr:to>
      <xdr:col>76</xdr:col>
      <xdr:colOff>165100</xdr:colOff>
      <xdr:row>35</xdr:row>
      <xdr:rowOff>11067</xdr:rowOff>
    </xdr:to>
    <xdr:sp macro="" textlink="">
      <xdr:nvSpPr>
        <xdr:cNvPr id="457" name="楕円 456"/>
        <xdr:cNvSpPr/>
      </xdr:nvSpPr>
      <xdr:spPr>
        <a:xfrm>
          <a:off x="14541500" y="591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131717</xdr:rowOff>
    </xdr:from>
    <xdr:to>
      <xdr:col>81</xdr:col>
      <xdr:colOff>50800</xdr:colOff>
      <xdr:row>35</xdr:row>
      <xdr:rowOff>20683</xdr:rowOff>
    </xdr:to>
    <xdr:cxnSp macro="">
      <xdr:nvCxnSpPr>
        <xdr:cNvPr id="458" name="直線コネクタ 457"/>
        <xdr:cNvCxnSpPr/>
      </xdr:nvCxnSpPr>
      <xdr:spPr>
        <a:xfrm>
          <a:off x="14592300" y="596101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109963</xdr:rowOff>
    </xdr:from>
    <xdr:ext cx="405111" cy="259045"/>
    <xdr:sp macro="" textlink="">
      <xdr:nvSpPr>
        <xdr:cNvPr id="459" name="n_1aveValue【一般廃棄物処理施設】&#10;有形固定資産減価償却率"/>
        <xdr:cNvSpPr txBox="1"/>
      </xdr:nvSpPr>
      <xdr:spPr>
        <a:xfrm>
          <a:off x="152660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23421</xdr:rowOff>
    </xdr:from>
    <xdr:ext cx="405111" cy="259045"/>
    <xdr:sp macro="" textlink="">
      <xdr:nvSpPr>
        <xdr:cNvPr id="460" name="n_2aveValue【一般廃棄物処理施設】&#10;有形固定資産減価償却率"/>
        <xdr:cNvSpPr txBox="1"/>
      </xdr:nvSpPr>
      <xdr:spPr>
        <a:xfrm>
          <a:off x="143897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88010</xdr:rowOff>
    </xdr:from>
    <xdr:ext cx="405111" cy="259045"/>
    <xdr:sp macro="" textlink="">
      <xdr:nvSpPr>
        <xdr:cNvPr id="461" name="n_1mainValue【一般廃棄物処理施設】&#10;有形固定資産減価償却率"/>
        <xdr:cNvSpPr txBox="1"/>
      </xdr:nvSpPr>
      <xdr:spPr>
        <a:xfrm>
          <a:off x="15266044" y="5745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27594</xdr:rowOff>
    </xdr:from>
    <xdr:ext cx="405111" cy="259045"/>
    <xdr:sp macro="" textlink="">
      <xdr:nvSpPr>
        <xdr:cNvPr id="462" name="n_2mainValue【一般廃棄物処理施設】&#10;有形固定資産減価償却率"/>
        <xdr:cNvSpPr txBox="1"/>
      </xdr:nvSpPr>
      <xdr:spPr>
        <a:xfrm>
          <a:off x="14389744" y="568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3" name="正方形/長方形 4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4" name="正方形/長方形 4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5" name="正方形/長方形 4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6" name="正方形/長方形 4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7" name="正方形/長方形 4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8" name="正方形/長方形 4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9" name="正方形/長方形 4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0" name="正方形/長方形 4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1" name="テキスト ボックス 4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2" name="直線コネクタ 4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3" name="直線コネクタ 47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4" name="テキスト ボックス 47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5" name="直線コネクタ 47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6" name="テキスト ボックス 47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7" name="直線コネクタ 47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8" name="テキスト ボックス 47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9" name="直線コネクタ 47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0" name="テキスト ボックス 47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2" name="テキスト ボックス 4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84" name="直線コネクタ 483"/>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85"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86" name="直線コネクタ 485"/>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87"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88" name="直線コネクタ 487"/>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489" name="【一般廃棄物処理施設】&#10;一人当たり有形固定資産（償却資産）額平均値テキスト"/>
        <xdr:cNvSpPr txBox="1"/>
      </xdr:nvSpPr>
      <xdr:spPr>
        <a:xfrm>
          <a:off x="22199600" y="671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90" name="フローチャート: 判断 489"/>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91" name="フローチャート: 判断 490"/>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92" name="フローチャート: 判断 491"/>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111107</xdr:rowOff>
    </xdr:from>
    <xdr:to>
      <xdr:col>116</xdr:col>
      <xdr:colOff>114300</xdr:colOff>
      <xdr:row>36</xdr:row>
      <xdr:rowOff>41257</xdr:rowOff>
    </xdr:to>
    <xdr:sp macro="" textlink="">
      <xdr:nvSpPr>
        <xdr:cNvPr id="498" name="楕円 497"/>
        <xdr:cNvSpPr/>
      </xdr:nvSpPr>
      <xdr:spPr>
        <a:xfrm>
          <a:off x="22110700" y="611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133984</xdr:rowOff>
    </xdr:from>
    <xdr:ext cx="599010" cy="259045"/>
    <xdr:sp macro="" textlink="">
      <xdr:nvSpPr>
        <xdr:cNvPr id="499" name="【一般廃棄物処理施設】&#10;一人当たり有形固定資産（償却資産）額該当値テキスト"/>
        <xdr:cNvSpPr txBox="1"/>
      </xdr:nvSpPr>
      <xdr:spPr>
        <a:xfrm>
          <a:off x="22199600" y="596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65743</xdr:rowOff>
    </xdr:from>
    <xdr:to>
      <xdr:col>112</xdr:col>
      <xdr:colOff>38100</xdr:colOff>
      <xdr:row>36</xdr:row>
      <xdr:rowOff>167343</xdr:rowOff>
    </xdr:to>
    <xdr:sp macro="" textlink="">
      <xdr:nvSpPr>
        <xdr:cNvPr id="500" name="楕円 499"/>
        <xdr:cNvSpPr/>
      </xdr:nvSpPr>
      <xdr:spPr>
        <a:xfrm>
          <a:off x="21272500" y="62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161907</xdr:rowOff>
    </xdr:from>
    <xdr:to>
      <xdr:col>116</xdr:col>
      <xdr:colOff>63500</xdr:colOff>
      <xdr:row>36</xdr:row>
      <xdr:rowOff>116543</xdr:rowOff>
    </xdr:to>
    <xdr:cxnSp macro="">
      <xdr:nvCxnSpPr>
        <xdr:cNvPr id="501" name="直線コネクタ 500"/>
        <xdr:cNvCxnSpPr/>
      </xdr:nvCxnSpPr>
      <xdr:spPr>
        <a:xfrm flipV="1">
          <a:off x="21323300" y="6162657"/>
          <a:ext cx="838200" cy="12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124105</xdr:rowOff>
    </xdr:from>
    <xdr:to>
      <xdr:col>107</xdr:col>
      <xdr:colOff>101600</xdr:colOff>
      <xdr:row>37</xdr:row>
      <xdr:rowOff>54255</xdr:rowOff>
    </xdr:to>
    <xdr:sp macro="" textlink="">
      <xdr:nvSpPr>
        <xdr:cNvPr id="502" name="楕円 501"/>
        <xdr:cNvSpPr/>
      </xdr:nvSpPr>
      <xdr:spPr>
        <a:xfrm>
          <a:off x="20383500" y="629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116543</xdr:rowOff>
    </xdr:from>
    <xdr:to>
      <xdr:col>111</xdr:col>
      <xdr:colOff>177800</xdr:colOff>
      <xdr:row>37</xdr:row>
      <xdr:rowOff>3455</xdr:rowOff>
    </xdr:to>
    <xdr:cxnSp macro="">
      <xdr:nvCxnSpPr>
        <xdr:cNvPr id="503" name="直線コネクタ 502"/>
        <xdr:cNvCxnSpPr/>
      </xdr:nvCxnSpPr>
      <xdr:spPr>
        <a:xfrm flipV="1">
          <a:off x="20434300" y="6288743"/>
          <a:ext cx="889000" cy="5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143570</xdr:rowOff>
    </xdr:from>
    <xdr:ext cx="534377" cy="259045"/>
    <xdr:sp macro="" textlink="">
      <xdr:nvSpPr>
        <xdr:cNvPr id="504" name="n_1aveValue【一般廃棄物処理施設】&#10;一人当たり有形固定資産（償却資産）額"/>
        <xdr:cNvSpPr txBox="1"/>
      </xdr:nvSpPr>
      <xdr:spPr>
        <a:xfrm>
          <a:off x="21043411" y="68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156527</xdr:rowOff>
    </xdr:from>
    <xdr:ext cx="534377" cy="259045"/>
    <xdr:sp macro="" textlink="">
      <xdr:nvSpPr>
        <xdr:cNvPr id="505" name="n_2aveValue【一般廃棄物処理施設】&#10;一人当たり有形固定資産（償却資産）額"/>
        <xdr:cNvSpPr txBox="1"/>
      </xdr:nvSpPr>
      <xdr:spPr>
        <a:xfrm>
          <a:off x="20167111" y="68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12420</xdr:rowOff>
    </xdr:from>
    <xdr:ext cx="599010" cy="259045"/>
    <xdr:sp macro="" textlink="">
      <xdr:nvSpPr>
        <xdr:cNvPr id="506" name="n_1mainValue【一般廃棄物処理施設】&#10;一人当たり有形固定資産（償却資産）額"/>
        <xdr:cNvSpPr txBox="1"/>
      </xdr:nvSpPr>
      <xdr:spPr>
        <a:xfrm>
          <a:off x="21011095" y="601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70782</xdr:rowOff>
    </xdr:from>
    <xdr:ext cx="599010" cy="259045"/>
    <xdr:sp macro="" textlink="">
      <xdr:nvSpPr>
        <xdr:cNvPr id="507" name="n_2mainValue【一般廃棄物処理施設】&#10;一人当たり有形固定資産（償却資産）額"/>
        <xdr:cNvSpPr txBox="1"/>
      </xdr:nvSpPr>
      <xdr:spPr>
        <a:xfrm>
          <a:off x="20134795" y="607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9" name="テキスト ボックス 51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9" name="テキスト ボックス 52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1" name="テキスト ボックス 53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33" name="直線コネクタ 532"/>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34"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35" name="直線コネクタ 534"/>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7" name="直線コネクタ 53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38"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9" name="フローチャート: 判断 538"/>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40" name="フローチャート: 判断 539"/>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41" name="フローチャート: 判断 540"/>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87993</xdr:rowOff>
    </xdr:from>
    <xdr:to>
      <xdr:col>85</xdr:col>
      <xdr:colOff>177800</xdr:colOff>
      <xdr:row>60</xdr:row>
      <xdr:rowOff>18143</xdr:rowOff>
    </xdr:to>
    <xdr:sp macro="" textlink="">
      <xdr:nvSpPr>
        <xdr:cNvPr id="547" name="楕円 546"/>
        <xdr:cNvSpPr/>
      </xdr:nvSpPr>
      <xdr:spPr>
        <a:xfrm>
          <a:off x="162687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110870</xdr:rowOff>
    </xdr:from>
    <xdr:ext cx="405111" cy="259045"/>
    <xdr:sp macro="" textlink="">
      <xdr:nvSpPr>
        <xdr:cNvPr id="548" name="【保健センター・保健所】&#10;有形固定資産減価償却率該当値テキスト"/>
        <xdr:cNvSpPr txBox="1"/>
      </xdr:nvSpPr>
      <xdr:spPr>
        <a:xfrm>
          <a:off x="16357600" y="1005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123916</xdr:rowOff>
    </xdr:from>
    <xdr:to>
      <xdr:col>81</xdr:col>
      <xdr:colOff>101600</xdr:colOff>
      <xdr:row>60</xdr:row>
      <xdr:rowOff>54066</xdr:rowOff>
    </xdr:to>
    <xdr:sp macro="" textlink="">
      <xdr:nvSpPr>
        <xdr:cNvPr id="549" name="楕円 548"/>
        <xdr:cNvSpPr/>
      </xdr:nvSpPr>
      <xdr:spPr>
        <a:xfrm>
          <a:off x="15430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138793</xdr:rowOff>
    </xdr:from>
    <xdr:to>
      <xdr:col>85</xdr:col>
      <xdr:colOff>127000</xdr:colOff>
      <xdr:row>60</xdr:row>
      <xdr:rowOff>3266</xdr:rowOff>
    </xdr:to>
    <xdr:cxnSp macro="">
      <xdr:nvCxnSpPr>
        <xdr:cNvPr id="550" name="直線コネクタ 549"/>
        <xdr:cNvCxnSpPr/>
      </xdr:nvCxnSpPr>
      <xdr:spPr>
        <a:xfrm flipV="1">
          <a:off x="15481300" y="1025434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156573</xdr:rowOff>
    </xdr:from>
    <xdr:to>
      <xdr:col>76</xdr:col>
      <xdr:colOff>165100</xdr:colOff>
      <xdr:row>60</xdr:row>
      <xdr:rowOff>86723</xdr:rowOff>
    </xdr:to>
    <xdr:sp macro="" textlink="">
      <xdr:nvSpPr>
        <xdr:cNvPr id="551" name="楕円 550"/>
        <xdr:cNvSpPr/>
      </xdr:nvSpPr>
      <xdr:spPr>
        <a:xfrm>
          <a:off x="14541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3266</xdr:rowOff>
    </xdr:from>
    <xdr:to>
      <xdr:col>81</xdr:col>
      <xdr:colOff>50800</xdr:colOff>
      <xdr:row>60</xdr:row>
      <xdr:rowOff>35923</xdr:rowOff>
    </xdr:to>
    <xdr:cxnSp macro="">
      <xdr:nvCxnSpPr>
        <xdr:cNvPr id="552" name="直線コネクタ 551"/>
        <xdr:cNvCxnSpPr/>
      </xdr:nvCxnSpPr>
      <xdr:spPr>
        <a:xfrm flipV="1">
          <a:off x="14592300" y="102902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553" name="n_1aveValue【保健センター・保健所】&#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554"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70593</xdr:rowOff>
    </xdr:from>
    <xdr:ext cx="405111" cy="259045"/>
    <xdr:sp macro="" textlink="">
      <xdr:nvSpPr>
        <xdr:cNvPr id="555" name="n_1mainValue【保健センター・保健所】&#10;有形固定資産減価償却率"/>
        <xdr:cNvSpPr txBox="1"/>
      </xdr:nvSpPr>
      <xdr:spPr>
        <a:xfrm>
          <a:off x="15266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77850</xdr:rowOff>
    </xdr:from>
    <xdr:ext cx="405111" cy="259045"/>
    <xdr:sp macro="" textlink="">
      <xdr:nvSpPr>
        <xdr:cNvPr id="556" name="n_2mainValue【保健センター・保健所】&#10;有形固定資産減価償却率"/>
        <xdr:cNvSpPr txBox="1"/>
      </xdr:nvSpPr>
      <xdr:spPr>
        <a:xfrm>
          <a:off x="14389744"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7" name="直線コネクタ 5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8" name="テキスト ボックス 5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9" name="直線コネクタ 5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0" name="テキスト ボックス 5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1" name="直線コネクタ 5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2" name="テキスト ボックス 5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3" name="直線コネクタ 5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4" name="テキスト ボックス 5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5" name="直線コネクタ 5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6" name="テキスト ボックス 5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80" name="直線コネクタ 579"/>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81"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82" name="直線コネクタ 581"/>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83"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84" name="直線コネクタ 583"/>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130827</xdr:rowOff>
    </xdr:from>
    <xdr:ext cx="469744" cy="259045"/>
    <xdr:sp macro="" textlink="">
      <xdr:nvSpPr>
        <xdr:cNvPr id="585" name="【保健センター・保健所】&#10;一人当たり面積平均値テキスト"/>
        <xdr:cNvSpPr txBox="1"/>
      </xdr:nvSpPr>
      <xdr:spPr>
        <a:xfrm>
          <a:off x="22199600" y="1041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86" name="フローチャート: 判断 585"/>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87" name="フローチャート: 判断 586"/>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88" name="フローチャート: 判断 587"/>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107950</xdr:rowOff>
    </xdr:from>
    <xdr:to>
      <xdr:col>116</xdr:col>
      <xdr:colOff>114300</xdr:colOff>
      <xdr:row>58</xdr:row>
      <xdr:rowOff>38100</xdr:rowOff>
    </xdr:to>
    <xdr:sp macro="" textlink="">
      <xdr:nvSpPr>
        <xdr:cNvPr id="594" name="楕円 593"/>
        <xdr:cNvSpPr/>
      </xdr:nvSpPr>
      <xdr:spPr>
        <a:xfrm>
          <a:off x="221107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130827</xdr:rowOff>
    </xdr:from>
    <xdr:ext cx="469744" cy="259045"/>
    <xdr:sp macro="" textlink="">
      <xdr:nvSpPr>
        <xdr:cNvPr id="595" name="【保健センター・保健所】&#10;一人当たり面積該当値テキスト"/>
        <xdr:cNvSpPr txBox="1"/>
      </xdr:nvSpPr>
      <xdr:spPr>
        <a:xfrm>
          <a:off x="22199600" y="973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120650</xdr:rowOff>
    </xdr:from>
    <xdr:to>
      <xdr:col>112</xdr:col>
      <xdr:colOff>38100</xdr:colOff>
      <xdr:row>58</xdr:row>
      <xdr:rowOff>50800</xdr:rowOff>
    </xdr:to>
    <xdr:sp macro="" textlink="">
      <xdr:nvSpPr>
        <xdr:cNvPr id="596" name="楕円 595"/>
        <xdr:cNvSpPr/>
      </xdr:nvSpPr>
      <xdr:spPr>
        <a:xfrm>
          <a:off x="21272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158750</xdr:rowOff>
    </xdr:from>
    <xdr:to>
      <xdr:col>116</xdr:col>
      <xdr:colOff>63500</xdr:colOff>
      <xdr:row>58</xdr:row>
      <xdr:rowOff>0</xdr:rowOff>
    </xdr:to>
    <xdr:cxnSp macro="">
      <xdr:nvCxnSpPr>
        <xdr:cNvPr id="597" name="直線コネクタ 596"/>
        <xdr:cNvCxnSpPr/>
      </xdr:nvCxnSpPr>
      <xdr:spPr>
        <a:xfrm flipV="1">
          <a:off x="21323300" y="9931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133350</xdr:rowOff>
    </xdr:from>
    <xdr:to>
      <xdr:col>107</xdr:col>
      <xdr:colOff>101600</xdr:colOff>
      <xdr:row>58</xdr:row>
      <xdr:rowOff>63500</xdr:rowOff>
    </xdr:to>
    <xdr:sp macro="" textlink="">
      <xdr:nvSpPr>
        <xdr:cNvPr id="598" name="楕円 597"/>
        <xdr:cNvSpPr/>
      </xdr:nvSpPr>
      <xdr:spPr>
        <a:xfrm>
          <a:off x="203835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0</xdr:rowOff>
    </xdr:from>
    <xdr:to>
      <xdr:col>111</xdr:col>
      <xdr:colOff>177800</xdr:colOff>
      <xdr:row>58</xdr:row>
      <xdr:rowOff>12700</xdr:rowOff>
    </xdr:to>
    <xdr:cxnSp macro="">
      <xdr:nvCxnSpPr>
        <xdr:cNvPr id="599" name="直線コネクタ 598"/>
        <xdr:cNvCxnSpPr/>
      </xdr:nvCxnSpPr>
      <xdr:spPr>
        <a:xfrm flipV="1">
          <a:off x="20434300" y="9944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124477</xdr:rowOff>
    </xdr:from>
    <xdr:ext cx="469744" cy="259045"/>
    <xdr:sp macro="" textlink="">
      <xdr:nvSpPr>
        <xdr:cNvPr id="600" name="n_1aveValue【保健センター・保健所】&#10;一人当たり面積"/>
        <xdr:cNvSpPr txBox="1"/>
      </xdr:nvSpPr>
      <xdr:spPr>
        <a:xfrm>
          <a:off x="21075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111777</xdr:rowOff>
    </xdr:from>
    <xdr:ext cx="469744" cy="259045"/>
    <xdr:sp macro="" textlink="">
      <xdr:nvSpPr>
        <xdr:cNvPr id="601" name="n_2aveValue【保健センター・保健所】&#10;一人当たり面積"/>
        <xdr:cNvSpPr txBox="1"/>
      </xdr:nvSpPr>
      <xdr:spPr>
        <a:xfrm>
          <a:off x="20199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67327</xdr:rowOff>
    </xdr:from>
    <xdr:ext cx="469744" cy="259045"/>
    <xdr:sp macro="" textlink="">
      <xdr:nvSpPr>
        <xdr:cNvPr id="602" name="n_1mainValue【保健センター・保健所】&#10;一人当たり面積"/>
        <xdr:cNvSpPr txBox="1"/>
      </xdr:nvSpPr>
      <xdr:spPr>
        <a:xfrm>
          <a:off x="21075727" y="96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80027</xdr:rowOff>
    </xdr:from>
    <xdr:ext cx="469744" cy="259045"/>
    <xdr:sp macro="" textlink="">
      <xdr:nvSpPr>
        <xdr:cNvPr id="603" name="n_2mainValue【保健センター・保健所】&#10;一人当たり面積"/>
        <xdr:cNvSpPr txBox="1"/>
      </xdr:nvSpPr>
      <xdr:spPr>
        <a:xfrm>
          <a:off x="20199427" y="968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4" name="テキスト ボックス 61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5" name="直線コネクタ 61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6" name="テキスト ボックス 61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7" name="直線コネクタ 61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8" name="テキスト ボックス 61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9" name="直線コネクタ 61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0" name="テキスト ボックス 61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1" name="直線コネクタ 62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2" name="テキスト ボックス 62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3" name="直線コネクタ 62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4" name="テキスト ボックス 62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6" name="テキスト ボックス 62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628" name="直線コネクタ 627"/>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29"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30" name="直線コネクタ 629"/>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631"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632" name="直線コネクタ 631"/>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33"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34" name="フローチャート: 判断 633"/>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635" name="フローチャート: 判断 634"/>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36" name="フローチャート: 判断 635"/>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101600</xdr:rowOff>
    </xdr:from>
    <xdr:to>
      <xdr:col>85</xdr:col>
      <xdr:colOff>177800</xdr:colOff>
      <xdr:row>80</xdr:row>
      <xdr:rowOff>31750</xdr:rowOff>
    </xdr:to>
    <xdr:sp macro="" textlink="">
      <xdr:nvSpPr>
        <xdr:cNvPr id="642" name="楕円 641"/>
        <xdr:cNvSpPr/>
      </xdr:nvSpPr>
      <xdr:spPr>
        <a:xfrm>
          <a:off x="162687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124477</xdr:rowOff>
    </xdr:from>
    <xdr:ext cx="405111" cy="259045"/>
    <xdr:sp macro="" textlink="">
      <xdr:nvSpPr>
        <xdr:cNvPr id="643" name="【消防施設】&#10;有形固定資産減価償却率該当値テキスト"/>
        <xdr:cNvSpPr txBox="1"/>
      </xdr:nvSpPr>
      <xdr:spPr>
        <a:xfrm>
          <a:off x="16357600"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111125</xdr:rowOff>
    </xdr:from>
    <xdr:to>
      <xdr:col>81</xdr:col>
      <xdr:colOff>101600</xdr:colOff>
      <xdr:row>80</xdr:row>
      <xdr:rowOff>41275</xdr:rowOff>
    </xdr:to>
    <xdr:sp macro="" textlink="">
      <xdr:nvSpPr>
        <xdr:cNvPr id="644" name="楕円 643"/>
        <xdr:cNvSpPr/>
      </xdr:nvSpPr>
      <xdr:spPr>
        <a:xfrm>
          <a:off x="154305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152400</xdr:rowOff>
    </xdr:from>
    <xdr:to>
      <xdr:col>85</xdr:col>
      <xdr:colOff>127000</xdr:colOff>
      <xdr:row>79</xdr:row>
      <xdr:rowOff>161925</xdr:rowOff>
    </xdr:to>
    <xdr:cxnSp macro="">
      <xdr:nvCxnSpPr>
        <xdr:cNvPr id="645" name="直線コネクタ 644"/>
        <xdr:cNvCxnSpPr/>
      </xdr:nvCxnSpPr>
      <xdr:spPr>
        <a:xfrm flipV="1">
          <a:off x="15481300" y="136969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122555</xdr:rowOff>
    </xdr:from>
    <xdr:to>
      <xdr:col>76</xdr:col>
      <xdr:colOff>165100</xdr:colOff>
      <xdr:row>80</xdr:row>
      <xdr:rowOff>52705</xdr:rowOff>
    </xdr:to>
    <xdr:sp macro="" textlink="">
      <xdr:nvSpPr>
        <xdr:cNvPr id="646" name="楕円 645"/>
        <xdr:cNvSpPr/>
      </xdr:nvSpPr>
      <xdr:spPr>
        <a:xfrm>
          <a:off x="145415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161925</xdr:rowOff>
    </xdr:from>
    <xdr:to>
      <xdr:col>81</xdr:col>
      <xdr:colOff>50800</xdr:colOff>
      <xdr:row>80</xdr:row>
      <xdr:rowOff>1905</xdr:rowOff>
    </xdr:to>
    <xdr:cxnSp macro="">
      <xdr:nvCxnSpPr>
        <xdr:cNvPr id="647" name="直線コネクタ 646"/>
        <xdr:cNvCxnSpPr/>
      </xdr:nvCxnSpPr>
      <xdr:spPr>
        <a:xfrm flipV="1">
          <a:off x="14592300" y="137064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70502</xdr:rowOff>
    </xdr:from>
    <xdr:ext cx="405111" cy="259045"/>
    <xdr:sp macro="" textlink="">
      <xdr:nvSpPr>
        <xdr:cNvPr id="648" name="n_1aveValue【消防施設】&#10;有形固定資産減価償却率"/>
        <xdr:cNvSpPr txBox="1"/>
      </xdr:nvSpPr>
      <xdr:spPr>
        <a:xfrm>
          <a:off x="15266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11447</xdr:rowOff>
    </xdr:from>
    <xdr:ext cx="405111" cy="259045"/>
    <xdr:sp macro="" textlink="">
      <xdr:nvSpPr>
        <xdr:cNvPr id="649" name="n_2aveValue【消防施設】&#10;有形固定資産減価償却率"/>
        <xdr:cNvSpPr txBox="1"/>
      </xdr:nvSpPr>
      <xdr:spPr>
        <a:xfrm>
          <a:off x="14389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57802</xdr:rowOff>
    </xdr:from>
    <xdr:ext cx="405111" cy="259045"/>
    <xdr:sp macro="" textlink="">
      <xdr:nvSpPr>
        <xdr:cNvPr id="650" name="n_1mainValue【消防施設】&#10;有形固定資産減価償却率"/>
        <xdr:cNvSpPr txBox="1"/>
      </xdr:nvSpPr>
      <xdr:spPr>
        <a:xfrm>
          <a:off x="15266044"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69232</xdr:rowOff>
    </xdr:from>
    <xdr:ext cx="405111" cy="259045"/>
    <xdr:sp macro="" textlink="">
      <xdr:nvSpPr>
        <xdr:cNvPr id="651" name="n_2mainValue【消防施設】&#10;有形固定資産減価償却率"/>
        <xdr:cNvSpPr txBox="1"/>
      </xdr:nvSpPr>
      <xdr:spPr>
        <a:xfrm>
          <a:off x="14389744"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3" name="正方形/長方形 6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4" name="正方形/長方形 6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5" name="正方形/長方形 6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6" name="正方形/長方形 6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7" name="正方形/長方形 6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8" name="正方形/長方形 6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9" name="正方形/長方形 6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0" name="テキスト ボックス 6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1" name="直線コネクタ 6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2" name="直線コネクタ 66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3" name="テキスト ボックス 66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4" name="直線コネクタ 66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5" name="テキスト ボックス 66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6" name="直線コネクタ 66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7" name="テキスト ボックス 66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8" name="直線コネクタ 66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9" name="テキスト ボックス 66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73" name="直線コネクタ 672"/>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7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5" name="直線コネクタ 67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76"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77" name="直線コネクタ 676"/>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78"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79" name="フローチャート: 判断 678"/>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80" name="フローチャート: 判断 679"/>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81" name="フローチャート: 判断 680"/>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161037</xdr:rowOff>
    </xdr:from>
    <xdr:to>
      <xdr:col>116</xdr:col>
      <xdr:colOff>114300</xdr:colOff>
      <xdr:row>83</xdr:row>
      <xdr:rowOff>91187</xdr:rowOff>
    </xdr:to>
    <xdr:sp macro="" textlink="">
      <xdr:nvSpPr>
        <xdr:cNvPr id="687" name="楕円 686"/>
        <xdr:cNvSpPr/>
      </xdr:nvSpPr>
      <xdr:spPr>
        <a:xfrm>
          <a:off x="221107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12464</xdr:rowOff>
    </xdr:from>
    <xdr:ext cx="469744" cy="259045"/>
    <xdr:sp macro="" textlink="">
      <xdr:nvSpPr>
        <xdr:cNvPr id="688" name="【消防施設】&#10;一人当たり面積該当値テキスト"/>
        <xdr:cNvSpPr txBox="1"/>
      </xdr:nvSpPr>
      <xdr:spPr>
        <a:xfrm>
          <a:off x="22199600" y="1407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170180</xdr:rowOff>
    </xdr:from>
    <xdr:to>
      <xdr:col>112</xdr:col>
      <xdr:colOff>38100</xdr:colOff>
      <xdr:row>83</xdr:row>
      <xdr:rowOff>100330</xdr:rowOff>
    </xdr:to>
    <xdr:sp macro="" textlink="">
      <xdr:nvSpPr>
        <xdr:cNvPr id="689" name="楕円 688"/>
        <xdr:cNvSpPr/>
      </xdr:nvSpPr>
      <xdr:spPr>
        <a:xfrm>
          <a:off x="21272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40387</xdr:rowOff>
    </xdr:from>
    <xdr:to>
      <xdr:col>116</xdr:col>
      <xdr:colOff>63500</xdr:colOff>
      <xdr:row>83</xdr:row>
      <xdr:rowOff>49530</xdr:rowOff>
    </xdr:to>
    <xdr:cxnSp macro="">
      <xdr:nvCxnSpPr>
        <xdr:cNvPr id="690" name="直線コネクタ 689"/>
        <xdr:cNvCxnSpPr/>
      </xdr:nvCxnSpPr>
      <xdr:spPr>
        <a:xfrm flipV="1">
          <a:off x="21323300" y="1427073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12446</xdr:rowOff>
    </xdr:from>
    <xdr:to>
      <xdr:col>107</xdr:col>
      <xdr:colOff>101600</xdr:colOff>
      <xdr:row>83</xdr:row>
      <xdr:rowOff>114046</xdr:rowOff>
    </xdr:to>
    <xdr:sp macro="" textlink="">
      <xdr:nvSpPr>
        <xdr:cNvPr id="691" name="楕円 690"/>
        <xdr:cNvSpPr/>
      </xdr:nvSpPr>
      <xdr:spPr>
        <a:xfrm>
          <a:off x="203835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49530</xdr:rowOff>
    </xdr:from>
    <xdr:to>
      <xdr:col>111</xdr:col>
      <xdr:colOff>177800</xdr:colOff>
      <xdr:row>83</xdr:row>
      <xdr:rowOff>63246</xdr:rowOff>
    </xdr:to>
    <xdr:cxnSp macro="">
      <xdr:nvCxnSpPr>
        <xdr:cNvPr id="692" name="直線コネクタ 691"/>
        <xdr:cNvCxnSpPr/>
      </xdr:nvCxnSpPr>
      <xdr:spPr>
        <a:xfrm flipV="1">
          <a:off x="20434300" y="142798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29735</xdr:rowOff>
    </xdr:from>
    <xdr:ext cx="469744" cy="259045"/>
    <xdr:sp macro="" textlink="">
      <xdr:nvSpPr>
        <xdr:cNvPr id="693" name="n_1aveValue【消防施設】&#10;一人当たり面積"/>
        <xdr:cNvSpPr txBox="1"/>
      </xdr:nvSpPr>
      <xdr:spPr>
        <a:xfrm>
          <a:off x="21075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694" name="n_2ave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116857</xdr:rowOff>
    </xdr:from>
    <xdr:ext cx="469744" cy="259045"/>
    <xdr:sp macro="" textlink="">
      <xdr:nvSpPr>
        <xdr:cNvPr id="695" name="n_1mainValue【消防施設】&#10;一人当たり面積"/>
        <xdr:cNvSpPr txBox="1"/>
      </xdr:nvSpPr>
      <xdr:spPr>
        <a:xfrm>
          <a:off x="21075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130573</xdr:rowOff>
    </xdr:from>
    <xdr:ext cx="469744" cy="259045"/>
    <xdr:sp macro="" textlink="">
      <xdr:nvSpPr>
        <xdr:cNvPr id="696" name="n_2mainValue【消防施設】&#10;一人当たり面積"/>
        <xdr:cNvSpPr txBox="1"/>
      </xdr:nvSpPr>
      <xdr:spPr>
        <a:xfrm>
          <a:off x="20199427" y="140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8" name="正方形/長方形 6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9" name="正方形/長方形 6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0" name="正方形/長方形 6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1" name="正方形/長方形 7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2" name="正方形/長方形 7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3" name="正方形/長方形 7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正方形/長方形 7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5" name="テキスト ボックス 7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6" name="直線コネクタ 7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8" name="テキスト ボックス 70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8" name="テキスト ボックス 71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0" name="テキスト ボックス 7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722" name="直線コネクタ 721"/>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723"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724" name="直線コネクタ 723"/>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6" name="直線コネクタ 72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10721</xdr:rowOff>
    </xdr:from>
    <xdr:ext cx="405111" cy="259045"/>
    <xdr:sp macro="" textlink="">
      <xdr:nvSpPr>
        <xdr:cNvPr id="727" name="【庁舎】&#10;有形固定資産減価償却率平均値テキスト"/>
        <xdr:cNvSpPr txBox="1"/>
      </xdr:nvSpPr>
      <xdr:spPr>
        <a:xfrm>
          <a:off x="16357600" y="17498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728" name="フローチャート: 判断 727"/>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29" name="フローチャート: 判断 728"/>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730" name="フローチャート: 判断 729"/>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167458</xdr:rowOff>
    </xdr:from>
    <xdr:to>
      <xdr:col>85</xdr:col>
      <xdr:colOff>177800</xdr:colOff>
      <xdr:row>103</xdr:row>
      <xdr:rowOff>97608</xdr:rowOff>
    </xdr:to>
    <xdr:sp macro="" textlink="">
      <xdr:nvSpPr>
        <xdr:cNvPr id="736" name="楕円 735"/>
        <xdr:cNvSpPr/>
      </xdr:nvSpPr>
      <xdr:spPr>
        <a:xfrm>
          <a:off x="162687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145885</xdr:rowOff>
    </xdr:from>
    <xdr:ext cx="405111" cy="259045"/>
    <xdr:sp macro="" textlink="">
      <xdr:nvSpPr>
        <xdr:cNvPr id="737" name="【庁舎】&#10;有形固定資産減価償却率該当値テキスト"/>
        <xdr:cNvSpPr txBox="1"/>
      </xdr:nvSpPr>
      <xdr:spPr>
        <a:xfrm>
          <a:off x="16357600" y="17633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116839</xdr:rowOff>
    </xdr:from>
    <xdr:to>
      <xdr:col>81</xdr:col>
      <xdr:colOff>101600</xdr:colOff>
      <xdr:row>103</xdr:row>
      <xdr:rowOff>46989</xdr:rowOff>
    </xdr:to>
    <xdr:sp macro="" textlink="">
      <xdr:nvSpPr>
        <xdr:cNvPr id="738" name="楕円 737"/>
        <xdr:cNvSpPr/>
      </xdr:nvSpPr>
      <xdr:spPr>
        <a:xfrm>
          <a:off x="15430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167639</xdr:rowOff>
    </xdr:from>
    <xdr:to>
      <xdr:col>85</xdr:col>
      <xdr:colOff>127000</xdr:colOff>
      <xdr:row>103</xdr:row>
      <xdr:rowOff>46808</xdr:rowOff>
    </xdr:to>
    <xdr:cxnSp macro="">
      <xdr:nvCxnSpPr>
        <xdr:cNvPr id="739" name="直線コネクタ 738"/>
        <xdr:cNvCxnSpPr/>
      </xdr:nvCxnSpPr>
      <xdr:spPr>
        <a:xfrm>
          <a:off x="15481300" y="17655539"/>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133169</xdr:rowOff>
    </xdr:from>
    <xdr:to>
      <xdr:col>76</xdr:col>
      <xdr:colOff>165100</xdr:colOff>
      <xdr:row>103</xdr:row>
      <xdr:rowOff>63319</xdr:rowOff>
    </xdr:to>
    <xdr:sp macro="" textlink="">
      <xdr:nvSpPr>
        <xdr:cNvPr id="740" name="楕円 739"/>
        <xdr:cNvSpPr/>
      </xdr:nvSpPr>
      <xdr:spPr>
        <a:xfrm>
          <a:off x="14541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167639</xdr:rowOff>
    </xdr:from>
    <xdr:to>
      <xdr:col>81</xdr:col>
      <xdr:colOff>50800</xdr:colOff>
      <xdr:row>103</xdr:row>
      <xdr:rowOff>12519</xdr:rowOff>
    </xdr:to>
    <xdr:cxnSp macro="">
      <xdr:nvCxnSpPr>
        <xdr:cNvPr id="741" name="直線コネクタ 740"/>
        <xdr:cNvCxnSpPr/>
      </xdr:nvCxnSpPr>
      <xdr:spPr>
        <a:xfrm flipV="1">
          <a:off x="14592300" y="17655539"/>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742" name="n_1aveValue【庁舎】&#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167113</xdr:rowOff>
    </xdr:from>
    <xdr:ext cx="405111" cy="259045"/>
    <xdr:sp macro="" textlink="">
      <xdr:nvSpPr>
        <xdr:cNvPr id="743" name="n_2aveValue【庁舎】&#10;有形固定資産減価償却率"/>
        <xdr:cNvSpPr txBox="1"/>
      </xdr:nvSpPr>
      <xdr:spPr>
        <a:xfrm>
          <a:off x="14389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63516</xdr:rowOff>
    </xdr:from>
    <xdr:ext cx="405111" cy="259045"/>
    <xdr:sp macro="" textlink="">
      <xdr:nvSpPr>
        <xdr:cNvPr id="744" name="n_1mainValue【庁舎】&#10;有形固定資産減価償却率"/>
        <xdr:cNvSpPr txBox="1"/>
      </xdr:nvSpPr>
      <xdr:spPr>
        <a:xfrm>
          <a:off x="152660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79846</xdr:rowOff>
    </xdr:from>
    <xdr:ext cx="405111" cy="259045"/>
    <xdr:sp macro="" textlink="">
      <xdr:nvSpPr>
        <xdr:cNvPr id="745" name="n_2mainValue【庁舎】&#10;有形固定資産減価償却率"/>
        <xdr:cNvSpPr txBox="1"/>
      </xdr:nvSpPr>
      <xdr:spPr>
        <a:xfrm>
          <a:off x="143897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6" name="テキスト ボックス 75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7" name="直線コネクタ 7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8" name="テキスト ボックス 7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9" name="直線コネクタ 7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0" name="テキスト ボックス 7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1" name="直線コネクタ 7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2" name="テキスト ボックス 7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3" name="直線コネクタ 7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4" name="テキスト ボックス 7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5" name="直線コネクタ 7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6" name="テキスト ボックス 7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7" name="直線コネクタ 7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8" name="テキスト ボックス 7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72" name="直線コネクタ 771"/>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73"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74" name="直線コネクタ 773"/>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75"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76" name="直線コネクタ 775"/>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777"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78" name="フローチャート: 判断 777"/>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79" name="フローチャート: 判断 778"/>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80" name="フローチャート: 判断 779"/>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59689</xdr:rowOff>
    </xdr:from>
    <xdr:to>
      <xdr:col>116</xdr:col>
      <xdr:colOff>114300</xdr:colOff>
      <xdr:row>103</xdr:row>
      <xdr:rowOff>161289</xdr:rowOff>
    </xdr:to>
    <xdr:sp macro="" textlink="">
      <xdr:nvSpPr>
        <xdr:cNvPr id="786" name="楕円 785"/>
        <xdr:cNvSpPr/>
      </xdr:nvSpPr>
      <xdr:spPr>
        <a:xfrm>
          <a:off x="22110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82566</xdr:rowOff>
    </xdr:from>
    <xdr:ext cx="469744" cy="259045"/>
    <xdr:sp macro="" textlink="">
      <xdr:nvSpPr>
        <xdr:cNvPr id="787" name="【庁舎】&#10;一人当たり面積該当値テキスト"/>
        <xdr:cNvSpPr txBox="1"/>
      </xdr:nvSpPr>
      <xdr:spPr>
        <a:xfrm>
          <a:off x="22199600" y="1757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107043</xdr:rowOff>
    </xdr:from>
    <xdr:to>
      <xdr:col>112</xdr:col>
      <xdr:colOff>38100</xdr:colOff>
      <xdr:row>103</xdr:row>
      <xdr:rowOff>37193</xdr:rowOff>
    </xdr:to>
    <xdr:sp macro="" textlink="">
      <xdr:nvSpPr>
        <xdr:cNvPr id="788" name="楕円 787"/>
        <xdr:cNvSpPr/>
      </xdr:nvSpPr>
      <xdr:spPr>
        <a:xfrm>
          <a:off x="21272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157843</xdr:rowOff>
    </xdr:from>
    <xdr:to>
      <xdr:col>116</xdr:col>
      <xdr:colOff>63500</xdr:colOff>
      <xdr:row>103</xdr:row>
      <xdr:rowOff>110489</xdr:rowOff>
    </xdr:to>
    <xdr:cxnSp macro="">
      <xdr:nvCxnSpPr>
        <xdr:cNvPr id="789" name="直線コネクタ 788"/>
        <xdr:cNvCxnSpPr/>
      </xdr:nvCxnSpPr>
      <xdr:spPr>
        <a:xfrm>
          <a:off x="21323300" y="17645743"/>
          <a:ext cx="8382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126637</xdr:rowOff>
    </xdr:from>
    <xdr:to>
      <xdr:col>107</xdr:col>
      <xdr:colOff>101600</xdr:colOff>
      <xdr:row>103</xdr:row>
      <xdr:rowOff>56787</xdr:rowOff>
    </xdr:to>
    <xdr:sp macro="" textlink="">
      <xdr:nvSpPr>
        <xdr:cNvPr id="790" name="楕円 789"/>
        <xdr:cNvSpPr/>
      </xdr:nvSpPr>
      <xdr:spPr>
        <a:xfrm>
          <a:off x="20383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157843</xdr:rowOff>
    </xdr:from>
    <xdr:to>
      <xdr:col>111</xdr:col>
      <xdr:colOff>177800</xdr:colOff>
      <xdr:row>103</xdr:row>
      <xdr:rowOff>5987</xdr:rowOff>
    </xdr:to>
    <xdr:cxnSp macro="">
      <xdr:nvCxnSpPr>
        <xdr:cNvPr id="791" name="直線コネクタ 790"/>
        <xdr:cNvCxnSpPr/>
      </xdr:nvCxnSpPr>
      <xdr:spPr>
        <a:xfrm flipV="1">
          <a:off x="20434300" y="176457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74040</xdr:rowOff>
    </xdr:from>
    <xdr:ext cx="469744" cy="259045"/>
    <xdr:sp macro="" textlink="">
      <xdr:nvSpPr>
        <xdr:cNvPr id="792" name="n_1aveValue【庁舎】&#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41383</xdr:rowOff>
    </xdr:from>
    <xdr:ext cx="469744" cy="259045"/>
    <xdr:sp macro="" textlink="">
      <xdr:nvSpPr>
        <xdr:cNvPr id="793" name="n_2aveValue【庁舎】&#10;一人当たり面積"/>
        <xdr:cNvSpPr txBox="1"/>
      </xdr:nvSpPr>
      <xdr:spPr>
        <a:xfrm>
          <a:off x="20199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53720</xdr:rowOff>
    </xdr:from>
    <xdr:ext cx="469744" cy="259045"/>
    <xdr:sp macro="" textlink="">
      <xdr:nvSpPr>
        <xdr:cNvPr id="794" name="n_1mainValue【庁舎】&#10;一人当たり面積"/>
        <xdr:cNvSpPr txBox="1"/>
      </xdr:nvSpPr>
      <xdr:spPr>
        <a:xfrm>
          <a:off x="21075727" y="1737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73314</xdr:rowOff>
    </xdr:from>
    <xdr:ext cx="469744" cy="259045"/>
    <xdr:sp macro="" textlink="">
      <xdr:nvSpPr>
        <xdr:cNvPr id="795" name="n_2mainValue【庁舎】&#10;一人当たり面積"/>
        <xdr:cNvSpPr txBox="1"/>
      </xdr:nvSpPr>
      <xdr:spPr>
        <a:xfrm>
          <a:off x="20199427" y="1738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図書館、福祉施設、保健センターにおいては、有形固定資産減価償却率は類似団体平均並みであるが、一人当たり面積が広く、維持管理や更新の負担が大きくなっている。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体育館・プール、市民会館、消防施設においては、有形固定資産減価償却率が類似団体平均より高く老朽化が進んでいる。特に消防施設は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割を超えており、施設更新が目の前にあるといえる。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一般廃棄物処理施設においては、新施設整備の計画中であるが、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団体での運営であるため、一人当たり有形固定資産（償却資産）額が全国平均の約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倍となっており、市民負担が多大となっている。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行財政改革において、施設面積の縮小を進め、施設管理経費の縮減に努める必要がある。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滋賀県高島市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49,628
49,150
693.05
29,498,194
28,322,474
914,461
16,864,184
24,845,508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滋賀県平均は全国平均を大きく上回っており、当市の財政力指数は全国平均および類似団体平均を下回り、毎年徐々に下がっていく傾向で指数が推移しており、地方交付税などの依存財源に頼っているのが現状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市町村合併から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13</a:t>
          </a:r>
          <a:r>
            <a:rPr kumimoji="1" lang="ja-JP" altLang="en-US" sz="1300">
              <a:solidFill>
                <a:schemeClr val="tx1"/>
              </a:solidFill>
              <a:latin typeface="ＭＳ Ｐゴシック" panose="020B0600070205080204" pitchFamily="50" charset="-128"/>
              <a:ea typeface="ＭＳ Ｐゴシック" panose="020B0600070205080204" pitchFamily="50" charset="-128"/>
            </a:rPr>
            <a:t>年が経過し普通交付税の逓減が段階的に進んでいることから、行財政改革による歳出削減の取り組みを通じて財政基盤の強化に努める必要がある。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9" name="直線コネクタ 68"/>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111478</xdr:rowOff>
    </xdr:from>
    <xdr:to>
      <xdr:col>19</xdr:col>
      <xdr:colOff>133350</xdr:colOff>
      <xdr:row>44</xdr:row>
      <xdr:rowOff>124883</xdr:rowOff>
    </xdr:to>
    <xdr:cxnSp macro="">
      <xdr:nvCxnSpPr>
        <xdr:cNvPr id="72" name="直線コネクタ 71"/>
        <xdr:cNvCxnSpPr/>
      </xdr:nvCxnSpPr>
      <xdr:spPr>
        <a:xfrm>
          <a:off x="3225800" y="76552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98072</xdr:rowOff>
    </xdr:from>
    <xdr:to>
      <xdr:col>15</xdr:col>
      <xdr:colOff>82550</xdr:colOff>
      <xdr:row>44</xdr:row>
      <xdr:rowOff>111478</xdr:rowOff>
    </xdr:to>
    <xdr:cxnSp macro="">
      <xdr:nvCxnSpPr>
        <xdr:cNvPr id="75" name="直線コネクタ 74"/>
        <xdr:cNvCxnSpPr/>
      </xdr:nvCxnSpPr>
      <xdr:spPr>
        <a:xfrm>
          <a:off x="2336800" y="76418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98072</xdr:rowOff>
    </xdr:to>
    <xdr:cxnSp macro="">
      <xdr:nvCxnSpPr>
        <xdr:cNvPr id="78" name="直線コネクタ 77"/>
        <xdr:cNvCxnSpPr/>
      </xdr:nvCxnSpPr>
      <xdr:spPr>
        <a:xfrm>
          <a:off x="1447800" y="76284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141410</xdr:rowOff>
    </xdr:from>
    <xdr:ext cx="762000" cy="259045"/>
    <xdr:sp macro="" textlink="">
      <xdr:nvSpPr>
        <xdr:cNvPr id="89" name="財政力該当値テキスト"/>
        <xdr:cNvSpPr txBox="1"/>
      </xdr:nvSpPr>
      <xdr:spPr>
        <a:xfrm>
          <a:off x="5041900" y="751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60678</xdr:rowOff>
    </xdr:from>
    <xdr:to>
      <xdr:col>15</xdr:col>
      <xdr:colOff>133350</xdr:colOff>
      <xdr:row>44</xdr:row>
      <xdr:rowOff>162278</xdr:rowOff>
    </xdr:to>
    <xdr:sp macro="" textlink="">
      <xdr:nvSpPr>
        <xdr:cNvPr id="92" name="楕円 91"/>
        <xdr:cNvSpPr/>
      </xdr:nvSpPr>
      <xdr:spPr>
        <a:xfrm>
          <a:off x="3175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147055</xdr:rowOff>
    </xdr:from>
    <xdr:ext cx="762000" cy="259045"/>
    <xdr:sp macro="" textlink="">
      <xdr:nvSpPr>
        <xdr:cNvPr id="93" name="テキスト ボックス 92"/>
        <xdr:cNvSpPr txBox="1"/>
      </xdr:nvSpPr>
      <xdr:spPr>
        <a:xfrm>
          <a:off x="2844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47272</xdr:rowOff>
    </xdr:from>
    <xdr:to>
      <xdr:col>11</xdr:col>
      <xdr:colOff>82550</xdr:colOff>
      <xdr:row>44</xdr:row>
      <xdr:rowOff>148872</xdr:rowOff>
    </xdr:to>
    <xdr:sp macro="" textlink="">
      <xdr:nvSpPr>
        <xdr:cNvPr id="94" name="楕円 93"/>
        <xdr:cNvSpPr/>
      </xdr:nvSpPr>
      <xdr:spPr>
        <a:xfrm>
          <a:off x="2286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133649</xdr:rowOff>
    </xdr:from>
    <xdr:ext cx="762000" cy="259045"/>
    <xdr:sp macro="" textlink="">
      <xdr:nvSpPr>
        <xdr:cNvPr id="95" name="テキスト ボックス 94"/>
        <xdr:cNvSpPr txBox="1"/>
      </xdr:nvSpPr>
      <xdr:spPr>
        <a:xfrm>
          <a:off x="1955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7" name="テキスト ボックス 96"/>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歳入では、自主財源である市税において普通税全体で増加しているものの、普通交付税は、合併算定替えの段階的縮減などにより減少しており、また扶助費が高齢化の進展や児童福祉施策の充実化により年々増加している。これらの主な要因により、経常収支比率は、年々上昇する傾向にある。</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今後も引き続き、行財政改革への取り組みを推進し、人件費や公債費等の義務的経費や一般行政経費の削減に努める必要がある。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148336</xdr:rowOff>
    </xdr:from>
    <xdr:to>
      <xdr:col>23</xdr:col>
      <xdr:colOff>133350</xdr:colOff>
      <xdr:row>62</xdr:row>
      <xdr:rowOff>136144</xdr:rowOff>
    </xdr:to>
    <xdr:cxnSp macro="">
      <xdr:nvCxnSpPr>
        <xdr:cNvPr id="130" name="直線コネクタ 129"/>
        <xdr:cNvCxnSpPr/>
      </xdr:nvCxnSpPr>
      <xdr:spPr>
        <a:xfrm>
          <a:off x="4114800" y="10606786"/>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75946</xdr:rowOff>
    </xdr:from>
    <xdr:to>
      <xdr:col>19</xdr:col>
      <xdr:colOff>133350</xdr:colOff>
      <xdr:row>61</xdr:row>
      <xdr:rowOff>148336</xdr:rowOff>
    </xdr:to>
    <xdr:cxnSp macro="">
      <xdr:nvCxnSpPr>
        <xdr:cNvPr id="133" name="直線コネクタ 132"/>
        <xdr:cNvCxnSpPr/>
      </xdr:nvCxnSpPr>
      <xdr:spPr>
        <a:xfrm>
          <a:off x="3225800" y="1053439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35" name="テキスト ボックス 134"/>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18034</xdr:rowOff>
    </xdr:from>
    <xdr:to>
      <xdr:col>15</xdr:col>
      <xdr:colOff>82550</xdr:colOff>
      <xdr:row>61</xdr:row>
      <xdr:rowOff>75946</xdr:rowOff>
    </xdr:to>
    <xdr:cxnSp macro="">
      <xdr:nvCxnSpPr>
        <xdr:cNvPr id="136" name="直線コネクタ 135"/>
        <xdr:cNvCxnSpPr/>
      </xdr:nvCxnSpPr>
      <xdr:spPr>
        <a:xfrm>
          <a:off x="2336800" y="1047648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59182</xdr:rowOff>
    </xdr:from>
    <xdr:to>
      <xdr:col>11</xdr:col>
      <xdr:colOff>31750</xdr:colOff>
      <xdr:row>61</xdr:row>
      <xdr:rowOff>18034</xdr:rowOff>
    </xdr:to>
    <xdr:cxnSp macro="">
      <xdr:nvCxnSpPr>
        <xdr:cNvPr id="139" name="直線コネクタ 138"/>
        <xdr:cNvCxnSpPr/>
      </xdr:nvCxnSpPr>
      <xdr:spPr>
        <a:xfrm>
          <a:off x="1447800" y="1034618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111523</xdr:rowOff>
    </xdr:from>
    <xdr:ext cx="762000" cy="259045"/>
    <xdr:sp macro="" textlink="">
      <xdr:nvSpPr>
        <xdr:cNvPr id="143" name="テキスト ボックス 142"/>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85344</xdr:rowOff>
    </xdr:from>
    <xdr:to>
      <xdr:col>23</xdr:col>
      <xdr:colOff>184150</xdr:colOff>
      <xdr:row>63</xdr:row>
      <xdr:rowOff>15494</xdr:rowOff>
    </xdr:to>
    <xdr:sp macro="" textlink="">
      <xdr:nvSpPr>
        <xdr:cNvPr id="149" name="楕円 148"/>
        <xdr:cNvSpPr/>
      </xdr:nvSpPr>
      <xdr:spPr>
        <a:xfrm>
          <a:off x="49022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57421</xdr:rowOff>
    </xdr:from>
    <xdr:ext cx="762000" cy="259045"/>
    <xdr:sp macro="" textlink="">
      <xdr:nvSpPr>
        <xdr:cNvPr id="150" name="財政構造の弾力性該当値テキスト"/>
        <xdr:cNvSpPr txBox="1"/>
      </xdr:nvSpPr>
      <xdr:spPr>
        <a:xfrm>
          <a:off x="5041900" y="106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97536</xdr:rowOff>
    </xdr:from>
    <xdr:to>
      <xdr:col>19</xdr:col>
      <xdr:colOff>184150</xdr:colOff>
      <xdr:row>62</xdr:row>
      <xdr:rowOff>27686</xdr:rowOff>
    </xdr:to>
    <xdr:sp macro="" textlink="">
      <xdr:nvSpPr>
        <xdr:cNvPr id="151" name="楕円 150"/>
        <xdr:cNvSpPr/>
      </xdr:nvSpPr>
      <xdr:spPr>
        <a:xfrm>
          <a:off x="4064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37863</xdr:rowOff>
    </xdr:from>
    <xdr:ext cx="736600" cy="259045"/>
    <xdr:sp macro="" textlink="">
      <xdr:nvSpPr>
        <xdr:cNvPr id="152" name="テキスト ボックス 151"/>
        <xdr:cNvSpPr txBox="1"/>
      </xdr:nvSpPr>
      <xdr:spPr>
        <a:xfrm>
          <a:off x="3733800" y="1032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25146</xdr:rowOff>
    </xdr:from>
    <xdr:to>
      <xdr:col>15</xdr:col>
      <xdr:colOff>133350</xdr:colOff>
      <xdr:row>61</xdr:row>
      <xdr:rowOff>126746</xdr:rowOff>
    </xdr:to>
    <xdr:sp macro="" textlink="">
      <xdr:nvSpPr>
        <xdr:cNvPr id="153" name="楕円 152"/>
        <xdr:cNvSpPr/>
      </xdr:nvSpPr>
      <xdr:spPr>
        <a:xfrm>
          <a:off x="3175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111523</xdr:rowOff>
    </xdr:from>
    <xdr:ext cx="762000" cy="259045"/>
    <xdr:sp macro="" textlink="">
      <xdr:nvSpPr>
        <xdr:cNvPr id="154" name="テキスト ボックス 153"/>
        <xdr:cNvSpPr txBox="1"/>
      </xdr:nvSpPr>
      <xdr:spPr>
        <a:xfrm>
          <a:off x="2844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138684</xdr:rowOff>
    </xdr:from>
    <xdr:to>
      <xdr:col>11</xdr:col>
      <xdr:colOff>82550</xdr:colOff>
      <xdr:row>61</xdr:row>
      <xdr:rowOff>68834</xdr:rowOff>
    </xdr:to>
    <xdr:sp macro="" textlink="">
      <xdr:nvSpPr>
        <xdr:cNvPr id="155" name="楕円 154"/>
        <xdr:cNvSpPr/>
      </xdr:nvSpPr>
      <xdr:spPr>
        <a:xfrm>
          <a:off x="2286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79011</xdr:rowOff>
    </xdr:from>
    <xdr:ext cx="762000" cy="259045"/>
    <xdr:sp macro="" textlink="">
      <xdr:nvSpPr>
        <xdr:cNvPr id="156" name="テキスト ボックス 155"/>
        <xdr:cNvSpPr txBox="1"/>
      </xdr:nvSpPr>
      <xdr:spPr>
        <a:xfrm>
          <a:off x="1955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8382</xdr:rowOff>
    </xdr:from>
    <xdr:to>
      <xdr:col>7</xdr:col>
      <xdr:colOff>31750</xdr:colOff>
      <xdr:row>60</xdr:row>
      <xdr:rowOff>109982</xdr:rowOff>
    </xdr:to>
    <xdr:sp macro="" textlink="">
      <xdr:nvSpPr>
        <xdr:cNvPr id="157" name="楕円 156"/>
        <xdr:cNvSpPr/>
      </xdr:nvSpPr>
      <xdr:spPr>
        <a:xfrm>
          <a:off x="1397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120159</xdr:rowOff>
    </xdr:from>
    <xdr:ext cx="762000" cy="259045"/>
    <xdr:sp macro="" textlink="">
      <xdr:nvSpPr>
        <xdr:cNvPr id="158" name="テキスト ボックス 157"/>
        <xdr:cNvSpPr txBox="1"/>
      </xdr:nvSpPr>
      <xdr:spPr>
        <a:xfrm>
          <a:off x="1066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[175,283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指標の分母となる人口が対前年比で</a:t>
          </a:r>
          <a:r>
            <a:rPr kumimoji="1" lang="en-US" altLang="ja-JP" sz="1300">
              <a:solidFill>
                <a:schemeClr val="tx1"/>
              </a:solidFill>
              <a:latin typeface="ＭＳ Ｐゴシック" panose="020B0600070205080204" pitchFamily="50" charset="-128"/>
              <a:ea typeface="ＭＳ Ｐゴシック" panose="020B0600070205080204" pitchFamily="50" charset="-128"/>
            </a:rPr>
            <a:t>688</a:t>
          </a:r>
          <a:r>
            <a:rPr kumimoji="1" lang="ja-JP" altLang="en-US" sz="1300">
              <a:solidFill>
                <a:schemeClr val="tx1"/>
              </a:solidFill>
              <a:latin typeface="ＭＳ Ｐゴシック" panose="020B0600070205080204" pitchFamily="50" charset="-128"/>
              <a:ea typeface="ＭＳ Ｐゴシック" panose="020B0600070205080204" pitchFamily="50" charset="-128"/>
            </a:rPr>
            <a:t>人の減となり、指標の改善には大幅な経費削減が最低条件である。人件費、物件費ともに類似団体と大きく乖離しており、引き続き人口減に見合う経費削減に努める必要がある。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35999</xdr:rowOff>
    </xdr:from>
    <xdr:to>
      <xdr:col>23</xdr:col>
      <xdr:colOff>133350</xdr:colOff>
      <xdr:row>82</xdr:row>
      <xdr:rowOff>44529</xdr:rowOff>
    </xdr:to>
    <xdr:cxnSp macro="">
      <xdr:nvCxnSpPr>
        <xdr:cNvPr id="193" name="直線コネクタ 192"/>
        <xdr:cNvCxnSpPr/>
      </xdr:nvCxnSpPr>
      <xdr:spPr>
        <a:xfrm>
          <a:off x="4114800" y="14094899"/>
          <a:ext cx="838200" cy="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149660</xdr:rowOff>
    </xdr:from>
    <xdr:ext cx="762000" cy="259045"/>
    <xdr:sp macro="" textlink="">
      <xdr:nvSpPr>
        <xdr:cNvPr id="194" name="人件費・物件費等の状況平均値テキスト"/>
        <xdr:cNvSpPr txBox="1"/>
      </xdr:nvSpPr>
      <xdr:spPr>
        <a:xfrm>
          <a:off x="5041900" y="13694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14159</xdr:rowOff>
    </xdr:from>
    <xdr:to>
      <xdr:col>19</xdr:col>
      <xdr:colOff>133350</xdr:colOff>
      <xdr:row>82</xdr:row>
      <xdr:rowOff>35999</xdr:rowOff>
    </xdr:to>
    <xdr:cxnSp macro="">
      <xdr:nvCxnSpPr>
        <xdr:cNvPr id="196" name="直線コネクタ 195"/>
        <xdr:cNvCxnSpPr/>
      </xdr:nvCxnSpPr>
      <xdr:spPr>
        <a:xfrm>
          <a:off x="3225800" y="14073059"/>
          <a:ext cx="889000" cy="2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90468</xdr:rowOff>
    </xdr:from>
    <xdr:ext cx="736600" cy="259045"/>
    <xdr:sp macro="" textlink="">
      <xdr:nvSpPr>
        <xdr:cNvPr id="198" name="テキスト ボックス 197"/>
        <xdr:cNvSpPr txBox="1"/>
      </xdr:nvSpPr>
      <xdr:spPr>
        <a:xfrm>
          <a:off x="3733800" y="13635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2857</xdr:rowOff>
    </xdr:from>
    <xdr:to>
      <xdr:col>15</xdr:col>
      <xdr:colOff>82550</xdr:colOff>
      <xdr:row>82</xdr:row>
      <xdr:rowOff>14159</xdr:rowOff>
    </xdr:to>
    <xdr:cxnSp macro="">
      <xdr:nvCxnSpPr>
        <xdr:cNvPr id="199" name="直線コネクタ 198"/>
        <xdr:cNvCxnSpPr/>
      </xdr:nvCxnSpPr>
      <xdr:spPr>
        <a:xfrm>
          <a:off x="2336800" y="14061757"/>
          <a:ext cx="889000" cy="1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48683</xdr:rowOff>
    </xdr:from>
    <xdr:ext cx="762000" cy="259045"/>
    <xdr:sp macro="" textlink="">
      <xdr:nvSpPr>
        <xdr:cNvPr id="201" name="テキスト ボックス 200"/>
        <xdr:cNvSpPr txBox="1"/>
      </xdr:nvSpPr>
      <xdr:spPr>
        <a:xfrm>
          <a:off x="2844800" y="1359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133857</xdr:rowOff>
    </xdr:from>
    <xdr:to>
      <xdr:col>11</xdr:col>
      <xdr:colOff>31750</xdr:colOff>
      <xdr:row>82</xdr:row>
      <xdr:rowOff>2857</xdr:rowOff>
    </xdr:to>
    <xdr:cxnSp macro="">
      <xdr:nvCxnSpPr>
        <xdr:cNvPr id="202" name="直線コネクタ 201"/>
        <xdr:cNvCxnSpPr/>
      </xdr:nvCxnSpPr>
      <xdr:spPr>
        <a:xfrm>
          <a:off x="1447800" y="14021307"/>
          <a:ext cx="889000" cy="4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59904</xdr:rowOff>
    </xdr:from>
    <xdr:ext cx="762000" cy="259045"/>
    <xdr:sp macro="" textlink="">
      <xdr:nvSpPr>
        <xdr:cNvPr id="204" name="テキスト ボックス 203"/>
        <xdr:cNvSpPr txBox="1"/>
      </xdr:nvSpPr>
      <xdr:spPr>
        <a:xfrm>
          <a:off x="1955800" y="13604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55942</xdr:rowOff>
    </xdr:from>
    <xdr:ext cx="762000" cy="259045"/>
    <xdr:sp macro="" textlink="">
      <xdr:nvSpPr>
        <xdr:cNvPr id="206" name="テキスト ボックス 205"/>
        <xdr:cNvSpPr txBox="1"/>
      </xdr:nvSpPr>
      <xdr:spPr>
        <a:xfrm>
          <a:off x="1066800" y="13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165179</xdr:rowOff>
    </xdr:from>
    <xdr:to>
      <xdr:col>23</xdr:col>
      <xdr:colOff>184150</xdr:colOff>
      <xdr:row>82</xdr:row>
      <xdr:rowOff>95329</xdr:rowOff>
    </xdr:to>
    <xdr:sp macro="" textlink="">
      <xdr:nvSpPr>
        <xdr:cNvPr id="212" name="楕円 211"/>
        <xdr:cNvSpPr/>
      </xdr:nvSpPr>
      <xdr:spPr>
        <a:xfrm>
          <a:off x="4902200" y="140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137256</xdr:rowOff>
    </xdr:from>
    <xdr:ext cx="762000" cy="259045"/>
    <xdr:sp macro="" textlink="">
      <xdr:nvSpPr>
        <xdr:cNvPr id="213" name="人件費・物件費等の状況該当値テキスト"/>
        <xdr:cNvSpPr txBox="1"/>
      </xdr:nvSpPr>
      <xdr:spPr>
        <a:xfrm>
          <a:off x="5041900" y="1402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156649</xdr:rowOff>
    </xdr:from>
    <xdr:to>
      <xdr:col>19</xdr:col>
      <xdr:colOff>184150</xdr:colOff>
      <xdr:row>82</xdr:row>
      <xdr:rowOff>86799</xdr:rowOff>
    </xdr:to>
    <xdr:sp macro="" textlink="">
      <xdr:nvSpPr>
        <xdr:cNvPr id="214" name="楕円 213"/>
        <xdr:cNvSpPr/>
      </xdr:nvSpPr>
      <xdr:spPr>
        <a:xfrm>
          <a:off x="4064000" y="1404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71576</xdr:rowOff>
    </xdr:from>
    <xdr:ext cx="736600" cy="259045"/>
    <xdr:sp macro="" textlink="">
      <xdr:nvSpPr>
        <xdr:cNvPr id="215" name="テキスト ボックス 214"/>
        <xdr:cNvSpPr txBox="1"/>
      </xdr:nvSpPr>
      <xdr:spPr>
        <a:xfrm>
          <a:off x="3733800" y="14130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134809</xdr:rowOff>
    </xdr:from>
    <xdr:to>
      <xdr:col>15</xdr:col>
      <xdr:colOff>133350</xdr:colOff>
      <xdr:row>82</xdr:row>
      <xdr:rowOff>64959</xdr:rowOff>
    </xdr:to>
    <xdr:sp macro="" textlink="">
      <xdr:nvSpPr>
        <xdr:cNvPr id="216" name="楕円 215"/>
        <xdr:cNvSpPr/>
      </xdr:nvSpPr>
      <xdr:spPr>
        <a:xfrm>
          <a:off x="3175000" y="1402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49736</xdr:rowOff>
    </xdr:from>
    <xdr:ext cx="762000" cy="259045"/>
    <xdr:sp macro="" textlink="">
      <xdr:nvSpPr>
        <xdr:cNvPr id="217" name="テキスト ボックス 216"/>
        <xdr:cNvSpPr txBox="1"/>
      </xdr:nvSpPr>
      <xdr:spPr>
        <a:xfrm>
          <a:off x="2844800" y="14108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123507</xdr:rowOff>
    </xdr:from>
    <xdr:to>
      <xdr:col>11</xdr:col>
      <xdr:colOff>82550</xdr:colOff>
      <xdr:row>82</xdr:row>
      <xdr:rowOff>53657</xdr:rowOff>
    </xdr:to>
    <xdr:sp macro="" textlink="">
      <xdr:nvSpPr>
        <xdr:cNvPr id="218" name="楕円 217"/>
        <xdr:cNvSpPr/>
      </xdr:nvSpPr>
      <xdr:spPr>
        <a:xfrm>
          <a:off x="2286000" y="1401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38434</xdr:rowOff>
    </xdr:from>
    <xdr:ext cx="762000" cy="259045"/>
    <xdr:sp macro="" textlink="">
      <xdr:nvSpPr>
        <xdr:cNvPr id="219" name="テキスト ボックス 218"/>
        <xdr:cNvSpPr txBox="1"/>
      </xdr:nvSpPr>
      <xdr:spPr>
        <a:xfrm>
          <a:off x="1955800" y="1409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83057</xdr:rowOff>
    </xdr:from>
    <xdr:to>
      <xdr:col>7</xdr:col>
      <xdr:colOff>31750</xdr:colOff>
      <xdr:row>82</xdr:row>
      <xdr:rowOff>13207</xdr:rowOff>
    </xdr:to>
    <xdr:sp macro="" textlink="">
      <xdr:nvSpPr>
        <xdr:cNvPr id="220" name="楕円 219"/>
        <xdr:cNvSpPr/>
      </xdr:nvSpPr>
      <xdr:spPr>
        <a:xfrm>
          <a:off x="1397000" y="1397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169434</xdr:rowOff>
    </xdr:from>
    <xdr:ext cx="762000" cy="259045"/>
    <xdr:sp macro="" textlink="">
      <xdr:nvSpPr>
        <xdr:cNvPr id="221" name="テキスト ボックス 220"/>
        <xdr:cNvSpPr txBox="1"/>
      </xdr:nvSpPr>
      <xdr:spPr>
        <a:xfrm>
          <a:off x="1066800" y="140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B0F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さまざまな給与適正化に向けた取り組みを行い、国との比較</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r>
            <a:rPr kumimoji="1" lang="en-US" altLang="ja-JP" sz="1300">
              <a:solidFill>
                <a:schemeClr val="tx1"/>
              </a:solidFill>
              <a:latin typeface="ＭＳ Ｐゴシック" panose="020B0600070205080204" pitchFamily="50" charset="-128"/>
              <a:ea typeface="ＭＳ Ｐゴシック" panose="020B0600070205080204" pitchFamily="50" charset="-128"/>
            </a:rPr>
            <a:t>4</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ポイント低い指数で推移し、類似団体と比較しても低く推移している。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総人件費については人口規模で比較すると高い水準にあるため、更なる人件費の抑制に努める必要がある。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年度については、国の調査結果が未公表のため前年度の数値が表示されています。</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42334</xdr:rowOff>
    </xdr:to>
    <xdr:cxnSp macro="">
      <xdr:nvCxnSpPr>
        <xdr:cNvPr id="255" name="直線コネクタ 254"/>
        <xdr:cNvCxnSpPr/>
      </xdr:nvCxnSpPr>
      <xdr:spPr>
        <a:xfrm>
          <a:off x="16179800" y="144441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6"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85</xdr:row>
      <xdr:rowOff>11641</xdr:rowOff>
    </xdr:to>
    <xdr:cxnSp macro="">
      <xdr:nvCxnSpPr>
        <xdr:cNvPr id="258" name="直線コネクタ 257"/>
        <xdr:cNvCxnSpPr/>
      </xdr:nvCxnSpPr>
      <xdr:spPr>
        <a:xfrm flipV="1">
          <a:off x="15290800" y="14444134"/>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0" name="テキスト ボックス 259"/>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85</xdr:row>
      <xdr:rowOff>11641</xdr:rowOff>
    </xdr:to>
    <xdr:cxnSp macro="">
      <xdr:nvCxnSpPr>
        <xdr:cNvPr id="261" name="直線コネクタ 260"/>
        <xdr:cNvCxnSpPr/>
      </xdr:nvCxnSpPr>
      <xdr:spPr>
        <a:xfrm>
          <a:off x="14401800" y="14403916"/>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3" name="テキスト ボックス 262"/>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73025</xdr:rowOff>
    </xdr:from>
    <xdr:to>
      <xdr:col>68</xdr:col>
      <xdr:colOff>152400</xdr:colOff>
      <xdr:row>84</xdr:row>
      <xdr:rowOff>2116</xdr:rowOff>
    </xdr:to>
    <xdr:cxnSp macro="">
      <xdr:nvCxnSpPr>
        <xdr:cNvPr id="264" name="直線コネクタ 263"/>
        <xdr:cNvCxnSpPr/>
      </xdr:nvCxnSpPr>
      <xdr:spPr>
        <a:xfrm>
          <a:off x="13512800" y="1430337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6" name="テキスト ボックス 265"/>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4" name="楕円 273"/>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75"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76" name="楕円 275"/>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77" name="テキスト ボックス 276"/>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132291</xdr:rowOff>
    </xdr:from>
    <xdr:to>
      <xdr:col>73</xdr:col>
      <xdr:colOff>44450</xdr:colOff>
      <xdr:row>85</xdr:row>
      <xdr:rowOff>62441</xdr:rowOff>
    </xdr:to>
    <xdr:sp macro="" textlink="">
      <xdr:nvSpPr>
        <xdr:cNvPr id="278" name="楕円 277"/>
        <xdr:cNvSpPr/>
      </xdr:nvSpPr>
      <xdr:spPr>
        <a:xfrm>
          <a:off x="15240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79" name="テキスト ボックス 278"/>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0" name="楕円 279"/>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1" name="テキスト ボックス 280"/>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22225</xdr:rowOff>
    </xdr:from>
    <xdr:to>
      <xdr:col>64</xdr:col>
      <xdr:colOff>152400</xdr:colOff>
      <xdr:row>83</xdr:row>
      <xdr:rowOff>123825</xdr:rowOff>
    </xdr:to>
    <xdr:sp macro="" textlink="">
      <xdr:nvSpPr>
        <xdr:cNvPr id="282" name="楕円 281"/>
        <xdr:cNvSpPr/>
      </xdr:nvSpPr>
      <xdr:spPr>
        <a:xfrm>
          <a:off x="13462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134002</xdr:rowOff>
    </xdr:from>
    <xdr:ext cx="762000" cy="259045"/>
    <xdr:sp macro="" textlink="">
      <xdr:nvSpPr>
        <xdr:cNvPr id="283" name="テキスト ボックス 282"/>
        <xdr:cNvSpPr txBox="1"/>
      </xdr:nvSpPr>
      <xdr:spPr>
        <a:xfrm>
          <a:off x="13131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a:t>
          </a:r>
          <a:r>
            <a:rPr kumimoji="1" lang="ja-JP" altLang="en-US" sz="1050">
              <a:solidFill>
                <a:schemeClr val="tx1"/>
              </a:solidFill>
              <a:latin typeface="ＭＳ Ｐゴシック" panose="020B0600070205080204" pitchFamily="50" charset="-128"/>
              <a:ea typeface="ＭＳ Ｐゴシック" panose="020B0600070205080204" pitchFamily="50" charset="-128"/>
            </a:rPr>
            <a:t>平成２８年３月に策定した高島市職員数適正化計画 に基づき、事務事業の見直しや類似施設の統廃合等により適正な人員配置を図りつつ、適正な定員管理に努めるものの、指標の分母となる人口が対前年比で</a:t>
          </a:r>
          <a:r>
            <a:rPr kumimoji="1" lang="en-US" altLang="ja-JP" sz="1050">
              <a:solidFill>
                <a:schemeClr val="tx1"/>
              </a:solidFill>
              <a:latin typeface="ＭＳ Ｐゴシック" panose="020B0600070205080204" pitchFamily="50" charset="-128"/>
              <a:ea typeface="ＭＳ Ｐゴシック" panose="020B0600070205080204" pitchFamily="50" charset="-128"/>
            </a:rPr>
            <a:t>688</a:t>
          </a:r>
          <a:r>
            <a:rPr kumimoji="1" lang="ja-JP" altLang="en-US" sz="1050">
              <a:solidFill>
                <a:schemeClr val="tx1"/>
              </a:solidFill>
              <a:latin typeface="ＭＳ Ｐゴシック" panose="020B0600070205080204" pitchFamily="50" charset="-128"/>
              <a:ea typeface="ＭＳ Ｐゴシック" panose="020B0600070205080204" pitchFamily="50" charset="-128"/>
            </a:rPr>
            <a:t>人の減となり、指標の改善には至っておらず、類似団体と比較して大きく乖離する状況である。</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r>
            <a:rPr kumimoji="1" lang="ja-JP" altLang="en-US" sz="1050">
              <a:solidFill>
                <a:schemeClr val="tx1"/>
              </a:solidFill>
              <a:latin typeface="ＭＳ Ｐゴシック" panose="020B0600070205080204" pitchFamily="50" charset="-128"/>
              <a:ea typeface="ＭＳ Ｐゴシック" panose="020B0600070205080204" pitchFamily="50" charset="-128"/>
            </a:rPr>
            <a:t>　管轄する面積が大きい本市において、合併以前からの地域との結びつきの深い公共施設では再編化事業が進んでおらず、これらの施設管理に携わる職員も多い状況であるため、引き続き組織機構の合理化や選択と集中に基づく事務事業の見直しを図るとともに、人材の有効活用のため職員の適材配置に努める。</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年度については、国の調査結果が未公表のため前年度の数値が表示されています。</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77999</xdr:rowOff>
    </xdr:from>
    <xdr:to>
      <xdr:col>81</xdr:col>
      <xdr:colOff>44450</xdr:colOff>
      <xdr:row>67</xdr:row>
      <xdr:rowOff>110172</xdr:rowOff>
    </xdr:to>
    <xdr:cxnSp macro="">
      <xdr:nvCxnSpPr>
        <xdr:cNvPr id="318" name="直線コネクタ 317"/>
        <xdr:cNvCxnSpPr/>
      </xdr:nvCxnSpPr>
      <xdr:spPr>
        <a:xfrm>
          <a:off x="16179800" y="11565149"/>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149454</xdr:rowOff>
    </xdr:from>
    <xdr:ext cx="762000" cy="259045"/>
    <xdr:sp macro="" textlink="">
      <xdr:nvSpPr>
        <xdr:cNvPr id="319" name="定員管理の状況平均値テキスト"/>
        <xdr:cNvSpPr txBox="1"/>
      </xdr:nvSpPr>
      <xdr:spPr>
        <a:xfrm>
          <a:off x="17106900" y="1043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47837</xdr:rowOff>
    </xdr:from>
    <xdr:to>
      <xdr:col>77</xdr:col>
      <xdr:colOff>44450</xdr:colOff>
      <xdr:row>67</xdr:row>
      <xdr:rowOff>77999</xdr:rowOff>
    </xdr:to>
    <xdr:cxnSp macro="">
      <xdr:nvCxnSpPr>
        <xdr:cNvPr id="321" name="直線コネクタ 320"/>
        <xdr:cNvCxnSpPr/>
      </xdr:nvCxnSpPr>
      <xdr:spPr>
        <a:xfrm>
          <a:off x="15290800" y="11534987"/>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69232</xdr:rowOff>
    </xdr:from>
    <xdr:ext cx="736600" cy="259045"/>
    <xdr:sp macro="" textlink="">
      <xdr:nvSpPr>
        <xdr:cNvPr id="323" name="テキスト ボックス 322"/>
        <xdr:cNvSpPr txBox="1"/>
      </xdr:nvSpPr>
      <xdr:spPr>
        <a:xfrm>
          <a:off x="15798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33761</xdr:rowOff>
    </xdr:from>
    <xdr:to>
      <xdr:col>72</xdr:col>
      <xdr:colOff>203200</xdr:colOff>
      <xdr:row>67</xdr:row>
      <xdr:rowOff>47837</xdr:rowOff>
    </xdr:to>
    <xdr:cxnSp macro="">
      <xdr:nvCxnSpPr>
        <xdr:cNvPr id="324" name="直線コネクタ 323"/>
        <xdr:cNvCxnSpPr/>
      </xdr:nvCxnSpPr>
      <xdr:spPr>
        <a:xfrm>
          <a:off x="14401800" y="1152091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26" name="テキスト ボックス 325"/>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158962</xdr:rowOff>
    </xdr:from>
    <xdr:to>
      <xdr:col>68</xdr:col>
      <xdr:colOff>152400</xdr:colOff>
      <xdr:row>67</xdr:row>
      <xdr:rowOff>33761</xdr:rowOff>
    </xdr:to>
    <xdr:cxnSp macro="">
      <xdr:nvCxnSpPr>
        <xdr:cNvPr id="327" name="直線コネクタ 326"/>
        <xdr:cNvCxnSpPr/>
      </xdr:nvCxnSpPr>
      <xdr:spPr>
        <a:xfrm>
          <a:off x="13512800" y="11474662"/>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51134</xdr:rowOff>
    </xdr:from>
    <xdr:ext cx="762000" cy="259045"/>
    <xdr:sp macro="" textlink="">
      <xdr:nvSpPr>
        <xdr:cNvPr id="329" name="テキスト ボックス 328"/>
        <xdr:cNvSpPr txBox="1"/>
      </xdr:nvSpPr>
      <xdr:spPr>
        <a:xfrm>
          <a:off x="14020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59178</xdr:rowOff>
    </xdr:from>
    <xdr:ext cx="762000" cy="259045"/>
    <xdr:sp macro="" textlink="">
      <xdr:nvSpPr>
        <xdr:cNvPr id="331" name="テキスト ボックス 330"/>
        <xdr:cNvSpPr txBox="1"/>
      </xdr:nvSpPr>
      <xdr:spPr>
        <a:xfrm>
          <a:off x="13131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59372</xdr:rowOff>
    </xdr:from>
    <xdr:to>
      <xdr:col>81</xdr:col>
      <xdr:colOff>95250</xdr:colOff>
      <xdr:row>67</xdr:row>
      <xdr:rowOff>160972</xdr:rowOff>
    </xdr:to>
    <xdr:sp macro="" textlink="">
      <xdr:nvSpPr>
        <xdr:cNvPr id="337" name="楕円 336"/>
        <xdr:cNvSpPr/>
      </xdr:nvSpPr>
      <xdr:spPr>
        <a:xfrm>
          <a:off x="16967200" y="115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126699</xdr:rowOff>
    </xdr:from>
    <xdr:ext cx="762000" cy="259045"/>
    <xdr:sp macro="" textlink="">
      <xdr:nvSpPr>
        <xdr:cNvPr id="338" name="定員管理の状況該当値テキスト"/>
        <xdr:cNvSpPr txBox="1"/>
      </xdr:nvSpPr>
      <xdr:spPr>
        <a:xfrm>
          <a:off x="17106900" y="1144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67</xdr:row>
      <xdr:rowOff>27199</xdr:rowOff>
    </xdr:from>
    <xdr:to>
      <xdr:col>77</xdr:col>
      <xdr:colOff>95250</xdr:colOff>
      <xdr:row>67</xdr:row>
      <xdr:rowOff>128799</xdr:rowOff>
    </xdr:to>
    <xdr:sp macro="" textlink="">
      <xdr:nvSpPr>
        <xdr:cNvPr id="339" name="楕円 338"/>
        <xdr:cNvSpPr/>
      </xdr:nvSpPr>
      <xdr:spPr>
        <a:xfrm>
          <a:off x="16129000" y="1151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113576</xdr:rowOff>
    </xdr:from>
    <xdr:ext cx="736600" cy="259045"/>
    <xdr:sp macro="" textlink="">
      <xdr:nvSpPr>
        <xdr:cNvPr id="340" name="テキスト ボックス 339"/>
        <xdr:cNvSpPr txBox="1"/>
      </xdr:nvSpPr>
      <xdr:spPr>
        <a:xfrm>
          <a:off x="15798800" y="11600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168487</xdr:rowOff>
    </xdr:from>
    <xdr:to>
      <xdr:col>73</xdr:col>
      <xdr:colOff>44450</xdr:colOff>
      <xdr:row>67</xdr:row>
      <xdr:rowOff>98637</xdr:rowOff>
    </xdr:to>
    <xdr:sp macro="" textlink="">
      <xdr:nvSpPr>
        <xdr:cNvPr id="341" name="楕円 340"/>
        <xdr:cNvSpPr/>
      </xdr:nvSpPr>
      <xdr:spPr>
        <a:xfrm>
          <a:off x="15240000" y="114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83414</xdr:rowOff>
    </xdr:from>
    <xdr:ext cx="762000" cy="259045"/>
    <xdr:sp macro="" textlink="">
      <xdr:nvSpPr>
        <xdr:cNvPr id="342" name="テキスト ボックス 341"/>
        <xdr:cNvSpPr txBox="1"/>
      </xdr:nvSpPr>
      <xdr:spPr>
        <a:xfrm>
          <a:off x="14909800" y="1157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154411</xdr:rowOff>
    </xdr:from>
    <xdr:to>
      <xdr:col>68</xdr:col>
      <xdr:colOff>203200</xdr:colOff>
      <xdr:row>67</xdr:row>
      <xdr:rowOff>84561</xdr:rowOff>
    </xdr:to>
    <xdr:sp macro="" textlink="">
      <xdr:nvSpPr>
        <xdr:cNvPr id="343" name="楕円 342"/>
        <xdr:cNvSpPr/>
      </xdr:nvSpPr>
      <xdr:spPr>
        <a:xfrm>
          <a:off x="14351000" y="1147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69338</xdr:rowOff>
    </xdr:from>
    <xdr:ext cx="762000" cy="259045"/>
    <xdr:sp macro="" textlink="">
      <xdr:nvSpPr>
        <xdr:cNvPr id="344" name="テキスト ボックス 343"/>
        <xdr:cNvSpPr txBox="1"/>
      </xdr:nvSpPr>
      <xdr:spPr>
        <a:xfrm>
          <a:off x="14020800" y="1155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108162</xdr:rowOff>
    </xdr:from>
    <xdr:to>
      <xdr:col>64</xdr:col>
      <xdr:colOff>152400</xdr:colOff>
      <xdr:row>67</xdr:row>
      <xdr:rowOff>38312</xdr:rowOff>
    </xdr:to>
    <xdr:sp macro="" textlink="">
      <xdr:nvSpPr>
        <xdr:cNvPr id="345" name="楕円 344"/>
        <xdr:cNvSpPr/>
      </xdr:nvSpPr>
      <xdr:spPr>
        <a:xfrm>
          <a:off x="13462000" y="1142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23089</xdr:rowOff>
    </xdr:from>
    <xdr:ext cx="762000" cy="259045"/>
    <xdr:sp macro="" textlink="">
      <xdr:nvSpPr>
        <xdr:cNvPr id="346" name="テキスト ボックス 345"/>
        <xdr:cNvSpPr txBox="1"/>
      </xdr:nvSpPr>
      <xdr:spPr>
        <a:xfrm>
          <a:off x="13131800" y="11510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　市債の発行額抑制および繰上げ償還による公債費の減などにより、指標は</a:t>
          </a:r>
          <a:r>
            <a:rPr kumimoji="1" lang="en-US" altLang="ja-JP" sz="1200">
              <a:solidFill>
                <a:schemeClr val="tx1"/>
              </a:solidFill>
              <a:latin typeface="ＭＳ Ｐゴシック" panose="020B0600070205080204" pitchFamily="50" charset="-128"/>
              <a:ea typeface="ＭＳ Ｐゴシック" panose="020B0600070205080204" pitchFamily="50" charset="-128"/>
            </a:rPr>
            <a:t>0.3</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ポイント改善しているものの、全国や類似団体平均には及ばない。</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地域活性化基金造成に係る借入償還の終了などにより、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近年は減少傾向となって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合併特例事業債など財政優遇措置のある地方債を活用した事業を推進するため、平成３２年度以降は上昇する見込みである。市債発行については、事業内容を十分に精査するとともに交付税算入率の高いものを借入することとし、公債費の縮減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162378</xdr:rowOff>
    </xdr:from>
    <xdr:to>
      <xdr:col>81</xdr:col>
      <xdr:colOff>44450</xdr:colOff>
      <xdr:row>42</xdr:row>
      <xdr:rowOff>11612</xdr:rowOff>
    </xdr:to>
    <xdr:cxnSp macro="">
      <xdr:nvCxnSpPr>
        <xdr:cNvPr id="381" name="直線コネクタ 380"/>
        <xdr:cNvCxnSpPr/>
      </xdr:nvCxnSpPr>
      <xdr:spPr>
        <a:xfrm flipV="1">
          <a:off x="16179800" y="7191828"/>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72044</xdr:rowOff>
    </xdr:from>
    <xdr:ext cx="762000" cy="259045"/>
    <xdr:sp macro="" textlink="">
      <xdr:nvSpPr>
        <xdr:cNvPr id="382" name="公債費負担の状況平均値テキスト"/>
        <xdr:cNvSpPr txBox="1"/>
      </xdr:nvSpPr>
      <xdr:spPr>
        <a:xfrm>
          <a:off x="17106900" y="6758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11612</xdr:rowOff>
    </xdr:from>
    <xdr:to>
      <xdr:col>77</xdr:col>
      <xdr:colOff>44450</xdr:colOff>
      <xdr:row>42</xdr:row>
      <xdr:rowOff>46083</xdr:rowOff>
    </xdr:to>
    <xdr:cxnSp macro="">
      <xdr:nvCxnSpPr>
        <xdr:cNvPr id="384" name="直線コネクタ 383"/>
        <xdr:cNvCxnSpPr/>
      </xdr:nvCxnSpPr>
      <xdr:spPr>
        <a:xfrm flipV="1">
          <a:off x="15290800" y="721251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46083</xdr:rowOff>
    </xdr:from>
    <xdr:to>
      <xdr:col>72</xdr:col>
      <xdr:colOff>203200</xdr:colOff>
      <xdr:row>42</xdr:row>
      <xdr:rowOff>101237</xdr:rowOff>
    </xdr:to>
    <xdr:cxnSp macro="">
      <xdr:nvCxnSpPr>
        <xdr:cNvPr id="387" name="直線コネクタ 386"/>
        <xdr:cNvCxnSpPr/>
      </xdr:nvCxnSpPr>
      <xdr:spPr>
        <a:xfrm flipV="1">
          <a:off x="14401800" y="724698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37210</xdr:rowOff>
    </xdr:from>
    <xdr:ext cx="762000" cy="259045"/>
    <xdr:sp macro="" textlink="">
      <xdr:nvSpPr>
        <xdr:cNvPr id="389" name="テキスト ボックス 388"/>
        <xdr:cNvSpPr txBox="1"/>
      </xdr:nvSpPr>
      <xdr:spPr>
        <a:xfrm>
          <a:off x="14909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101237</xdr:rowOff>
    </xdr:from>
    <xdr:to>
      <xdr:col>68</xdr:col>
      <xdr:colOff>152400</xdr:colOff>
      <xdr:row>43</xdr:row>
      <xdr:rowOff>19413</xdr:rowOff>
    </xdr:to>
    <xdr:cxnSp macro="">
      <xdr:nvCxnSpPr>
        <xdr:cNvPr id="390" name="直線コネクタ 389"/>
        <xdr:cNvCxnSpPr/>
      </xdr:nvCxnSpPr>
      <xdr:spPr>
        <a:xfrm flipV="1">
          <a:off x="13512800" y="730213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106153</xdr:rowOff>
    </xdr:from>
    <xdr:ext cx="762000" cy="259045"/>
    <xdr:sp macro="" textlink="">
      <xdr:nvSpPr>
        <xdr:cNvPr id="392" name="テキスト ボックス 391"/>
        <xdr:cNvSpPr txBox="1"/>
      </xdr:nvSpPr>
      <xdr:spPr>
        <a:xfrm>
          <a:off x="14020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111578</xdr:rowOff>
    </xdr:from>
    <xdr:to>
      <xdr:col>81</xdr:col>
      <xdr:colOff>95250</xdr:colOff>
      <xdr:row>42</xdr:row>
      <xdr:rowOff>41728</xdr:rowOff>
    </xdr:to>
    <xdr:sp macro="" textlink="">
      <xdr:nvSpPr>
        <xdr:cNvPr id="400" name="楕円 399"/>
        <xdr:cNvSpPr/>
      </xdr:nvSpPr>
      <xdr:spPr>
        <a:xfrm>
          <a:off x="16967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83655</xdr:rowOff>
    </xdr:from>
    <xdr:ext cx="762000" cy="259045"/>
    <xdr:sp macro="" textlink="">
      <xdr:nvSpPr>
        <xdr:cNvPr id="401" name="公債費負担の状況該当値テキスト"/>
        <xdr:cNvSpPr txBox="1"/>
      </xdr:nvSpPr>
      <xdr:spPr>
        <a:xfrm>
          <a:off x="17106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132262</xdr:rowOff>
    </xdr:from>
    <xdr:to>
      <xdr:col>77</xdr:col>
      <xdr:colOff>95250</xdr:colOff>
      <xdr:row>42</xdr:row>
      <xdr:rowOff>62412</xdr:rowOff>
    </xdr:to>
    <xdr:sp macro="" textlink="">
      <xdr:nvSpPr>
        <xdr:cNvPr id="402" name="楕円 401"/>
        <xdr:cNvSpPr/>
      </xdr:nvSpPr>
      <xdr:spPr>
        <a:xfrm>
          <a:off x="16129000" y="71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47189</xdr:rowOff>
    </xdr:from>
    <xdr:ext cx="736600" cy="259045"/>
    <xdr:sp macro="" textlink="">
      <xdr:nvSpPr>
        <xdr:cNvPr id="403" name="テキスト ボックス 402"/>
        <xdr:cNvSpPr txBox="1"/>
      </xdr:nvSpPr>
      <xdr:spPr>
        <a:xfrm>
          <a:off x="15798800" y="7248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166733</xdr:rowOff>
    </xdr:from>
    <xdr:to>
      <xdr:col>73</xdr:col>
      <xdr:colOff>44450</xdr:colOff>
      <xdr:row>42</xdr:row>
      <xdr:rowOff>96883</xdr:rowOff>
    </xdr:to>
    <xdr:sp macro="" textlink="">
      <xdr:nvSpPr>
        <xdr:cNvPr id="404" name="楕円 403"/>
        <xdr:cNvSpPr/>
      </xdr:nvSpPr>
      <xdr:spPr>
        <a:xfrm>
          <a:off x="15240000" y="71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81660</xdr:rowOff>
    </xdr:from>
    <xdr:ext cx="762000" cy="259045"/>
    <xdr:sp macro="" textlink="">
      <xdr:nvSpPr>
        <xdr:cNvPr id="405" name="テキスト ボックス 404"/>
        <xdr:cNvSpPr txBox="1"/>
      </xdr:nvSpPr>
      <xdr:spPr>
        <a:xfrm>
          <a:off x="14909800" y="728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50437</xdr:rowOff>
    </xdr:from>
    <xdr:to>
      <xdr:col>68</xdr:col>
      <xdr:colOff>203200</xdr:colOff>
      <xdr:row>42</xdr:row>
      <xdr:rowOff>152037</xdr:rowOff>
    </xdr:to>
    <xdr:sp macro="" textlink="">
      <xdr:nvSpPr>
        <xdr:cNvPr id="406" name="楕円 405"/>
        <xdr:cNvSpPr/>
      </xdr:nvSpPr>
      <xdr:spPr>
        <a:xfrm>
          <a:off x="14351000" y="72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136814</xdr:rowOff>
    </xdr:from>
    <xdr:ext cx="762000" cy="259045"/>
    <xdr:sp macro="" textlink="">
      <xdr:nvSpPr>
        <xdr:cNvPr id="407" name="テキスト ボックス 406"/>
        <xdr:cNvSpPr txBox="1"/>
      </xdr:nvSpPr>
      <xdr:spPr>
        <a:xfrm>
          <a:off x="14020800" y="733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140063</xdr:rowOff>
    </xdr:from>
    <xdr:to>
      <xdr:col>64</xdr:col>
      <xdr:colOff>152400</xdr:colOff>
      <xdr:row>43</xdr:row>
      <xdr:rowOff>70213</xdr:rowOff>
    </xdr:to>
    <xdr:sp macro="" textlink="">
      <xdr:nvSpPr>
        <xdr:cNvPr id="408" name="楕円 407"/>
        <xdr:cNvSpPr/>
      </xdr:nvSpPr>
      <xdr:spPr>
        <a:xfrm>
          <a:off x="13462000" y="73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54990</xdr:rowOff>
    </xdr:from>
    <xdr:ext cx="762000" cy="259045"/>
    <xdr:sp macro="" textlink="">
      <xdr:nvSpPr>
        <xdr:cNvPr id="409" name="テキスト ボックス 408"/>
        <xdr:cNvSpPr txBox="1"/>
      </xdr:nvSpPr>
      <xdr:spPr>
        <a:xfrm>
          <a:off x="13131800" y="742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新たな市債の発行額が償還額を上回ったが、基金の積み立て等により指標改善が進んでいる。しかし、全国平均や類似団体平均を大きく上回っている。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については、市債発行が伴う事業の増加を予定していることから、一時的には指数の悪化が見込まれる。長期的には市債の発行額抑制のほか、公営企業債も含めた起債残高が毎年減少することにより、改善傾向になることを見込んでい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149606</xdr:rowOff>
    </xdr:from>
    <xdr:to>
      <xdr:col>81</xdr:col>
      <xdr:colOff>44450</xdr:colOff>
      <xdr:row>16</xdr:row>
      <xdr:rowOff>63415</xdr:rowOff>
    </xdr:to>
    <xdr:cxnSp macro="">
      <xdr:nvCxnSpPr>
        <xdr:cNvPr id="443" name="直線コネクタ 442"/>
        <xdr:cNvCxnSpPr/>
      </xdr:nvCxnSpPr>
      <xdr:spPr>
        <a:xfrm flipV="1">
          <a:off x="16179800" y="2721356"/>
          <a:ext cx="838200" cy="8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16400</xdr:rowOff>
    </xdr:from>
    <xdr:ext cx="762000" cy="259045"/>
    <xdr:sp macro="" textlink="">
      <xdr:nvSpPr>
        <xdr:cNvPr id="444" name="将来負担の状況平均値テキスト"/>
        <xdr:cNvSpPr txBox="1"/>
      </xdr:nvSpPr>
      <xdr:spPr>
        <a:xfrm>
          <a:off x="17106900" y="2416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63415</xdr:rowOff>
    </xdr:from>
    <xdr:to>
      <xdr:col>77</xdr:col>
      <xdr:colOff>44450</xdr:colOff>
      <xdr:row>17</xdr:row>
      <xdr:rowOff>34332</xdr:rowOff>
    </xdr:to>
    <xdr:cxnSp macro="">
      <xdr:nvCxnSpPr>
        <xdr:cNvPr id="446" name="直線コネクタ 445"/>
        <xdr:cNvCxnSpPr/>
      </xdr:nvCxnSpPr>
      <xdr:spPr>
        <a:xfrm flipV="1">
          <a:off x="15290800" y="2806615"/>
          <a:ext cx="8890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8" name="テキスト ボックス 447"/>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34332</xdr:rowOff>
    </xdr:from>
    <xdr:to>
      <xdr:col>72</xdr:col>
      <xdr:colOff>203200</xdr:colOff>
      <xdr:row>18</xdr:row>
      <xdr:rowOff>14097</xdr:rowOff>
    </xdr:to>
    <xdr:cxnSp macro="">
      <xdr:nvCxnSpPr>
        <xdr:cNvPr id="449" name="直線コネクタ 448"/>
        <xdr:cNvCxnSpPr/>
      </xdr:nvCxnSpPr>
      <xdr:spPr>
        <a:xfrm flipV="1">
          <a:off x="14401800" y="2948982"/>
          <a:ext cx="889000" cy="15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1" name="テキスト ボックス 450"/>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14097</xdr:rowOff>
    </xdr:from>
    <xdr:to>
      <xdr:col>68</xdr:col>
      <xdr:colOff>152400</xdr:colOff>
      <xdr:row>19</xdr:row>
      <xdr:rowOff>26839</xdr:rowOff>
    </xdr:to>
    <xdr:cxnSp macro="">
      <xdr:nvCxnSpPr>
        <xdr:cNvPr id="452" name="直線コネクタ 451"/>
        <xdr:cNvCxnSpPr/>
      </xdr:nvCxnSpPr>
      <xdr:spPr>
        <a:xfrm flipV="1">
          <a:off x="13512800" y="3100197"/>
          <a:ext cx="889000" cy="18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3" name="フローチャート: 判断 452"/>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4" name="テキスト ボックス 453"/>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5" name="フローチャート: 判断 454"/>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6" name="テキスト ボックス 455"/>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98806</xdr:rowOff>
    </xdr:from>
    <xdr:to>
      <xdr:col>81</xdr:col>
      <xdr:colOff>95250</xdr:colOff>
      <xdr:row>16</xdr:row>
      <xdr:rowOff>28956</xdr:rowOff>
    </xdr:to>
    <xdr:sp macro="" textlink="">
      <xdr:nvSpPr>
        <xdr:cNvPr id="462" name="楕円 461"/>
        <xdr:cNvSpPr/>
      </xdr:nvSpPr>
      <xdr:spPr>
        <a:xfrm>
          <a:off x="16967200" y="267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70883</xdr:rowOff>
    </xdr:from>
    <xdr:ext cx="762000" cy="259045"/>
    <xdr:sp macro="" textlink="">
      <xdr:nvSpPr>
        <xdr:cNvPr id="463" name="将来負担の状況該当値テキスト"/>
        <xdr:cNvSpPr txBox="1"/>
      </xdr:nvSpPr>
      <xdr:spPr>
        <a:xfrm>
          <a:off x="17106900" y="264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12615</xdr:rowOff>
    </xdr:from>
    <xdr:to>
      <xdr:col>77</xdr:col>
      <xdr:colOff>95250</xdr:colOff>
      <xdr:row>16</xdr:row>
      <xdr:rowOff>114215</xdr:rowOff>
    </xdr:to>
    <xdr:sp macro="" textlink="">
      <xdr:nvSpPr>
        <xdr:cNvPr id="464" name="楕円 463"/>
        <xdr:cNvSpPr/>
      </xdr:nvSpPr>
      <xdr:spPr>
        <a:xfrm>
          <a:off x="16129000" y="27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98992</xdr:rowOff>
    </xdr:from>
    <xdr:ext cx="736600" cy="259045"/>
    <xdr:sp macro="" textlink="">
      <xdr:nvSpPr>
        <xdr:cNvPr id="465" name="テキスト ボックス 464"/>
        <xdr:cNvSpPr txBox="1"/>
      </xdr:nvSpPr>
      <xdr:spPr>
        <a:xfrm>
          <a:off x="15798800" y="2842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154982</xdr:rowOff>
    </xdr:from>
    <xdr:to>
      <xdr:col>73</xdr:col>
      <xdr:colOff>44450</xdr:colOff>
      <xdr:row>17</xdr:row>
      <xdr:rowOff>85132</xdr:rowOff>
    </xdr:to>
    <xdr:sp macro="" textlink="">
      <xdr:nvSpPr>
        <xdr:cNvPr id="466" name="楕円 465"/>
        <xdr:cNvSpPr/>
      </xdr:nvSpPr>
      <xdr:spPr>
        <a:xfrm>
          <a:off x="15240000" y="289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69909</xdr:rowOff>
    </xdr:from>
    <xdr:ext cx="762000" cy="259045"/>
    <xdr:sp macro="" textlink="">
      <xdr:nvSpPr>
        <xdr:cNvPr id="467" name="テキスト ボックス 466"/>
        <xdr:cNvSpPr txBox="1"/>
      </xdr:nvSpPr>
      <xdr:spPr>
        <a:xfrm>
          <a:off x="14909800" y="298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134747</xdr:rowOff>
    </xdr:from>
    <xdr:to>
      <xdr:col>68</xdr:col>
      <xdr:colOff>203200</xdr:colOff>
      <xdr:row>18</xdr:row>
      <xdr:rowOff>64897</xdr:rowOff>
    </xdr:to>
    <xdr:sp macro="" textlink="">
      <xdr:nvSpPr>
        <xdr:cNvPr id="468" name="楕円 467"/>
        <xdr:cNvSpPr/>
      </xdr:nvSpPr>
      <xdr:spPr>
        <a:xfrm>
          <a:off x="14351000" y="30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49674</xdr:rowOff>
    </xdr:from>
    <xdr:ext cx="762000" cy="259045"/>
    <xdr:sp macro="" textlink="">
      <xdr:nvSpPr>
        <xdr:cNvPr id="469" name="テキスト ボックス 468"/>
        <xdr:cNvSpPr txBox="1"/>
      </xdr:nvSpPr>
      <xdr:spPr>
        <a:xfrm>
          <a:off x="14020800" y="313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147489</xdr:rowOff>
    </xdr:from>
    <xdr:to>
      <xdr:col>64</xdr:col>
      <xdr:colOff>152400</xdr:colOff>
      <xdr:row>19</xdr:row>
      <xdr:rowOff>77639</xdr:rowOff>
    </xdr:to>
    <xdr:sp macro="" textlink="">
      <xdr:nvSpPr>
        <xdr:cNvPr id="470" name="楕円 469"/>
        <xdr:cNvSpPr/>
      </xdr:nvSpPr>
      <xdr:spPr>
        <a:xfrm>
          <a:off x="13462000" y="32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62416</xdr:rowOff>
    </xdr:from>
    <xdr:ext cx="762000" cy="259045"/>
    <xdr:sp macro="" textlink="">
      <xdr:nvSpPr>
        <xdr:cNvPr id="471" name="テキスト ボックス 470"/>
        <xdr:cNvSpPr txBox="1"/>
      </xdr:nvSpPr>
      <xdr:spPr>
        <a:xfrm>
          <a:off x="13131800" y="331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滋賀県高島市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49,628
49,150
693.05
29,498,194
28,322,474
914,461
16,864,184
24,845,508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平成２９年度において類似団体平均と比べて高い水準にある。本市の職員数は、「類似団体別職員数」との比較では超過しているものの、人口・面積比による「定員回帰指標」との比較では、職員数が不足している状況である。このため、職員適正化計画では急激なサービスの低下を招くことがないよう将来展望人口等に見合った職員数を検討し、年次別削減目標に基づき正規職員の削減を進めており、決算額では減少している状況であ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今後、会計年度任用職員制度の施行に伴い人件費の増加が見込まれることから、指定管理者制度の推進や更なる人員削減など、適正な定員管理を通して人件費の抑制に努める必要がある。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37</xdr:row>
      <xdr:rowOff>1270</xdr:rowOff>
    </xdr:to>
    <xdr:cxnSp macro="">
      <xdr:nvCxnSpPr>
        <xdr:cNvPr id="66" name="直線コネクタ 65"/>
        <xdr:cNvCxnSpPr/>
      </xdr:nvCxnSpPr>
      <xdr:spPr>
        <a:xfrm>
          <a:off x="3987800" y="62839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111760</xdr:rowOff>
    </xdr:to>
    <xdr:cxnSp macro="">
      <xdr:nvCxnSpPr>
        <xdr:cNvPr id="69" name="直線コネクタ 68"/>
        <xdr:cNvCxnSpPr/>
      </xdr:nvCxnSpPr>
      <xdr:spPr>
        <a:xfrm>
          <a:off x="3098800" y="6253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81280</xdr:rowOff>
    </xdr:to>
    <xdr:cxnSp macro="">
      <xdr:nvCxnSpPr>
        <xdr:cNvPr id="72" name="直線コネクタ 71"/>
        <xdr:cNvCxnSpPr/>
      </xdr:nvCxnSpPr>
      <xdr:spPr>
        <a:xfrm>
          <a:off x="2209800" y="6207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37</xdr:row>
      <xdr:rowOff>69850</xdr:rowOff>
    </xdr:to>
    <xdr:cxnSp macro="">
      <xdr:nvCxnSpPr>
        <xdr:cNvPr id="75" name="直線コネクタ 74"/>
        <xdr:cNvCxnSpPr/>
      </xdr:nvCxnSpPr>
      <xdr:spPr>
        <a:xfrm flipV="1">
          <a:off x="1320800" y="62077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6" name="人件費該当値テキスト"/>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88" name="テキスト ボックス 87"/>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116857</xdr:rowOff>
    </xdr:from>
    <xdr:ext cx="762000" cy="259045"/>
    <xdr:sp macro="" textlink="">
      <xdr:nvSpPr>
        <xdr:cNvPr id="90" name="テキスト ボックス 89"/>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2" name="テキスト ボックス 91"/>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物件費に係る経常収支比率については、昨年度から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0.8</a:t>
          </a:r>
          <a:r>
            <a:rPr kumimoji="1" lang="ja-JP" altLang="en-US" sz="1300">
              <a:solidFill>
                <a:schemeClr val="tx1"/>
              </a:solidFill>
              <a:latin typeface="ＭＳ Ｐゴシック" panose="020B0600070205080204" pitchFamily="50" charset="-128"/>
              <a:ea typeface="ＭＳ Ｐゴシック" panose="020B0600070205080204" pitchFamily="50" charset="-128"/>
            </a:rPr>
            <a:t>％上昇しているおり、県平均や類似団体よりも上回っている状況である。これは、当市は保有する施設が多いためである。また、決算額では前年度より減少しているものの、決算額構成比では</a:t>
          </a:r>
          <a:r>
            <a:rPr kumimoji="1" lang="en-US" altLang="ja-JP" sz="1300">
              <a:solidFill>
                <a:schemeClr val="tx1"/>
              </a:solidFill>
              <a:latin typeface="ＭＳ Ｐゴシック" panose="020B0600070205080204" pitchFamily="50" charset="-128"/>
              <a:ea typeface="ＭＳ Ｐゴシック" panose="020B0600070205080204" pitchFamily="50" charset="-128"/>
            </a:rPr>
            <a:t>0.6</a:t>
          </a:r>
          <a:r>
            <a:rPr kumimoji="1" lang="ja-JP" altLang="en-US" sz="1300">
              <a:solidFill>
                <a:schemeClr val="tx1"/>
              </a:solidFill>
              <a:latin typeface="ＭＳ Ｐゴシック" panose="020B0600070205080204" pitchFamily="50" charset="-128"/>
              <a:ea typeface="ＭＳ Ｐゴシック" panose="020B0600070205080204" pitchFamily="50" charset="-128"/>
            </a:rPr>
            <a:t>％上昇している状況である。今後も引き続き、事務事業の見直し等により、公共施設の再編整備を推進し、臨時職員賃金の削減や委託事業の見直しを進める必要がある。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30662</xdr:rowOff>
    </xdr:from>
    <xdr:to>
      <xdr:col>82</xdr:col>
      <xdr:colOff>107950</xdr:colOff>
      <xdr:row>17</xdr:row>
      <xdr:rowOff>82913</xdr:rowOff>
    </xdr:to>
    <xdr:cxnSp macro="">
      <xdr:nvCxnSpPr>
        <xdr:cNvPr id="129" name="直線コネクタ 128"/>
        <xdr:cNvCxnSpPr/>
      </xdr:nvCxnSpPr>
      <xdr:spPr>
        <a:xfrm>
          <a:off x="15671800" y="2945312"/>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3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11067</xdr:rowOff>
    </xdr:from>
    <xdr:to>
      <xdr:col>78</xdr:col>
      <xdr:colOff>69850</xdr:colOff>
      <xdr:row>17</xdr:row>
      <xdr:rowOff>30662</xdr:rowOff>
    </xdr:to>
    <xdr:cxnSp macro="">
      <xdr:nvCxnSpPr>
        <xdr:cNvPr id="132" name="直線コネクタ 131"/>
        <xdr:cNvCxnSpPr/>
      </xdr:nvCxnSpPr>
      <xdr:spPr>
        <a:xfrm>
          <a:off x="14782800" y="292571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11067</xdr:rowOff>
    </xdr:from>
    <xdr:to>
      <xdr:col>73</xdr:col>
      <xdr:colOff>180975</xdr:colOff>
      <xdr:row>17</xdr:row>
      <xdr:rowOff>11067</xdr:rowOff>
    </xdr:to>
    <xdr:cxnSp macro="">
      <xdr:nvCxnSpPr>
        <xdr:cNvPr id="135" name="直線コネクタ 134"/>
        <xdr:cNvCxnSpPr/>
      </xdr:nvCxnSpPr>
      <xdr:spPr>
        <a:xfrm>
          <a:off x="13893800" y="29257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20864</xdr:rowOff>
    </xdr:from>
    <xdr:to>
      <xdr:col>69</xdr:col>
      <xdr:colOff>92075</xdr:colOff>
      <xdr:row>17</xdr:row>
      <xdr:rowOff>11067</xdr:rowOff>
    </xdr:to>
    <xdr:cxnSp macro="">
      <xdr:nvCxnSpPr>
        <xdr:cNvPr id="138" name="直線コネクタ 137"/>
        <xdr:cNvCxnSpPr/>
      </xdr:nvCxnSpPr>
      <xdr:spPr>
        <a:xfrm>
          <a:off x="13004800" y="2592614"/>
          <a:ext cx="889000" cy="33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112865</xdr:rowOff>
    </xdr:from>
    <xdr:ext cx="762000" cy="259045"/>
    <xdr:sp macro="" textlink="">
      <xdr:nvSpPr>
        <xdr:cNvPr id="140" name="テキスト ボックス 139"/>
        <xdr:cNvSpPr txBox="1"/>
      </xdr:nvSpPr>
      <xdr:spPr>
        <a:xfrm>
          <a:off x="13512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41746</xdr:rowOff>
    </xdr:from>
    <xdr:ext cx="762000" cy="259045"/>
    <xdr:sp macro="" textlink="">
      <xdr:nvSpPr>
        <xdr:cNvPr id="142" name="テキスト ボックス 141"/>
        <xdr:cNvSpPr txBox="1"/>
      </xdr:nvSpPr>
      <xdr:spPr>
        <a:xfrm>
          <a:off x="12623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32113</xdr:rowOff>
    </xdr:from>
    <xdr:to>
      <xdr:col>82</xdr:col>
      <xdr:colOff>158750</xdr:colOff>
      <xdr:row>17</xdr:row>
      <xdr:rowOff>133713</xdr:rowOff>
    </xdr:to>
    <xdr:sp macro="" textlink="">
      <xdr:nvSpPr>
        <xdr:cNvPr id="148" name="楕円 147"/>
        <xdr:cNvSpPr/>
      </xdr:nvSpPr>
      <xdr:spPr>
        <a:xfrm>
          <a:off x="16459200" y="294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4190</xdr:rowOff>
    </xdr:from>
    <xdr:ext cx="762000" cy="259045"/>
    <xdr:sp macro="" textlink="">
      <xdr:nvSpPr>
        <xdr:cNvPr id="149" name="物件費該当値テキスト"/>
        <xdr:cNvSpPr txBox="1"/>
      </xdr:nvSpPr>
      <xdr:spPr>
        <a:xfrm>
          <a:off x="16598900" y="2918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151312</xdr:rowOff>
    </xdr:from>
    <xdr:to>
      <xdr:col>78</xdr:col>
      <xdr:colOff>120650</xdr:colOff>
      <xdr:row>17</xdr:row>
      <xdr:rowOff>81462</xdr:rowOff>
    </xdr:to>
    <xdr:sp macro="" textlink="">
      <xdr:nvSpPr>
        <xdr:cNvPr id="150" name="楕円 149"/>
        <xdr:cNvSpPr/>
      </xdr:nvSpPr>
      <xdr:spPr>
        <a:xfrm>
          <a:off x="15621000" y="289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66239</xdr:rowOff>
    </xdr:from>
    <xdr:ext cx="736600" cy="259045"/>
    <xdr:sp macro="" textlink="">
      <xdr:nvSpPr>
        <xdr:cNvPr id="151" name="テキスト ボックス 150"/>
        <xdr:cNvSpPr txBox="1"/>
      </xdr:nvSpPr>
      <xdr:spPr>
        <a:xfrm>
          <a:off x="15290800" y="2980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131717</xdr:rowOff>
    </xdr:from>
    <xdr:to>
      <xdr:col>74</xdr:col>
      <xdr:colOff>31750</xdr:colOff>
      <xdr:row>17</xdr:row>
      <xdr:rowOff>61867</xdr:rowOff>
    </xdr:to>
    <xdr:sp macro="" textlink="">
      <xdr:nvSpPr>
        <xdr:cNvPr id="152" name="楕円 151"/>
        <xdr:cNvSpPr/>
      </xdr:nvSpPr>
      <xdr:spPr>
        <a:xfrm>
          <a:off x="14732000" y="28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46644</xdr:rowOff>
    </xdr:from>
    <xdr:ext cx="762000" cy="259045"/>
    <xdr:sp macro="" textlink="">
      <xdr:nvSpPr>
        <xdr:cNvPr id="153" name="テキスト ボックス 152"/>
        <xdr:cNvSpPr txBox="1"/>
      </xdr:nvSpPr>
      <xdr:spPr>
        <a:xfrm>
          <a:off x="14401800" y="296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131717</xdr:rowOff>
    </xdr:from>
    <xdr:to>
      <xdr:col>69</xdr:col>
      <xdr:colOff>142875</xdr:colOff>
      <xdr:row>17</xdr:row>
      <xdr:rowOff>61867</xdr:rowOff>
    </xdr:to>
    <xdr:sp macro="" textlink="">
      <xdr:nvSpPr>
        <xdr:cNvPr id="154" name="楕円 153"/>
        <xdr:cNvSpPr/>
      </xdr:nvSpPr>
      <xdr:spPr>
        <a:xfrm>
          <a:off x="13843000" y="28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46644</xdr:rowOff>
    </xdr:from>
    <xdr:ext cx="762000" cy="259045"/>
    <xdr:sp macro="" textlink="">
      <xdr:nvSpPr>
        <xdr:cNvPr id="155" name="テキスト ボックス 154"/>
        <xdr:cNvSpPr txBox="1"/>
      </xdr:nvSpPr>
      <xdr:spPr>
        <a:xfrm>
          <a:off x="13512800" y="296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141514</xdr:rowOff>
    </xdr:from>
    <xdr:to>
      <xdr:col>65</xdr:col>
      <xdr:colOff>53975</xdr:colOff>
      <xdr:row>15</xdr:row>
      <xdr:rowOff>71664</xdr:rowOff>
    </xdr:to>
    <xdr:sp macro="" textlink="">
      <xdr:nvSpPr>
        <xdr:cNvPr id="156" name="楕円 155"/>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81841</xdr:rowOff>
    </xdr:from>
    <xdr:ext cx="762000" cy="259045"/>
    <xdr:sp macro="" textlink="">
      <xdr:nvSpPr>
        <xdr:cNvPr id="157" name="テキスト ボックス 156"/>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県や類似団体平均と比較して低い水準であるが、扶助費の伸びは前年度比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1.9</a:t>
          </a:r>
          <a:r>
            <a:rPr kumimoji="1" lang="ja-JP" altLang="en-US" sz="1300">
              <a:solidFill>
                <a:schemeClr val="tx1"/>
              </a:solidFill>
              <a:latin typeface="ＭＳ Ｐゴシック" panose="020B0600070205080204" pitchFamily="50" charset="-128"/>
              <a:ea typeface="ＭＳ Ｐゴシック" panose="020B0600070205080204" pitchFamily="50" charset="-128"/>
            </a:rPr>
            <a:t>％増で、決算額構成比の</a:t>
          </a:r>
          <a:r>
            <a:rPr kumimoji="1" lang="en-US" altLang="ja-JP" sz="1300">
              <a:solidFill>
                <a:schemeClr val="tx1"/>
              </a:solidFill>
              <a:latin typeface="ＭＳ Ｐゴシック" panose="020B0600070205080204" pitchFamily="50" charset="-128"/>
              <a:ea typeface="ＭＳ Ｐゴシック" panose="020B0600070205080204" pitchFamily="50" charset="-128"/>
            </a:rPr>
            <a:t>15.6%</a:t>
          </a:r>
          <a:r>
            <a:rPr kumimoji="1" lang="ja-JP" altLang="en-US" sz="1300">
              <a:solidFill>
                <a:schemeClr val="tx1"/>
              </a:solidFill>
              <a:latin typeface="ＭＳ Ｐゴシック" panose="020B0600070205080204" pitchFamily="50" charset="-128"/>
              <a:ea typeface="ＭＳ Ｐゴシック" panose="020B0600070205080204" pitchFamily="50" charset="-128"/>
            </a:rPr>
            <a:t>と大きなウエイトを占めている。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今後も、生活保護や児童・高齢者福祉に伴う経費は高い水準で推移し、義務的経費の硬直化が予想されることから、事務事業の精査とともに給付の適正化に努める必要がある。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1270</xdr:rowOff>
    </xdr:to>
    <xdr:cxnSp macro="">
      <xdr:nvCxnSpPr>
        <xdr:cNvPr id="188" name="直線コネクタ 187"/>
        <xdr:cNvCxnSpPr/>
      </xdr:nvCxnSpPr>
      <xdr:spPr>
        <a:xfrm>
          <a:off x="3987800" y="9385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160291</xdr:rowOff>
    </xdr:from>
    <xdr:ext cx="762000" cy="259045"/>
    <xdr:sp macro="" textlink="">
      <xdr:nvSpPr>
        <xdr:cNvPr id="189" name="扶助費平均値テキスト"/>
        <xdr:cNvSpPr txBox="1"/>
      </xdr:nvSpPr>
      <xdr:spPr>
        <a:xfrm>
          <a:off x="4914900" y="9590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19558</xdr:rowOff>
    </xdr:to>
    <xdr:cxnSp macro="">
      <xdr:nvCxnSpPr>
        <xdr:cNvPr id="191" name="直線コネクタ 190"/>
        <xdr:cNvCxnSpPr/>
      </xdr:nvCxnSpPr>
      <xdr:spPr>
        <a:xfrm flipV="1">
          <a:off x="3098800" y="93853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3" name="テキスト ボックス 192"/>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117856</xdr:rowOff>
    </xdr:from>
    <xdr:to>
      <xdr:col>15</xdr:col>
      <xdr:colOff>98425</xdr:colOff>
      <xdr:row>55</xdr:row>
      <xdr:rowOff>19558</xdr:rowOff>
    </xdr:to>
    <xdr:cxnSp macro="">
      <xdr:nvCxnSpPr>
        <xdr:cNvPr id="194" name="直線コネクタ 193"/>
        <xdr:cNvCxnSpPr/>
      </xdr:nvCxnSpPr>
      <xdr:spPr>
        <a:xfrm>
          <a:off x="2209800" y="93761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39133</xdr:rowOff>
    </xdr:from>
    <xdr:ext cx="762000" cy="259045"/>
    <xdr:sp macro="" textlink="">
      <xdr:nvSpPr>
        <xdr:cNvPr id="196" name="テキスト ボックス 195"/>
        <xdr:cNvSpPr txBox="1"/>
      </xdr:nvSpPr>
      <xdr:spPr>
        <a:xfrm>
          <a:off x="2717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62992</xdr:rowOff>
    </xdr:from>
    <xdr:to>
      <xdr:col>11</xdr:col>
      <xdr:colOff>9525</xdr:colOff>
      <xdr:row>54</xdr:row>
      <xdr:rowOff>117856</xdr:rowOff>
    </xdr:to>
    <xdr:cxnSp macro="">
      <xdr:nvCxnSpPr>
        <xdr:cNvPr id="197" name="直線コネクタ 196"/>
        <xdr:cNvCxnSpPr/>
      </xdr:nvCxnSpPr>
      <xdr:spPr>
        <a:xfrm>
          <a:off x="1320800" y="93212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57421</xdr:rowOff>
    </xdr:from>
    <xdr:ext cx="762000" cy="259045"/>
    <xdr:sp macro="" textlink="">
      <xdr:nvSpPr>
        <xdr:cNvPr id="199" name="テキスト ボックス 198"/>
        <xdr:cNvSpPr txBox="1"/>
      </xdr:nvSpPr>
      <xdr:spPr>
        <a:xfrm>
          <a:off x="1828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20845</xdr:rowOff>
    </xdr:from>
    <xdr:ext cx="762000" cy="259045"/>
    <xdr:sp macro="" textlink="">
      <xdr:nvSpPr>
        <xdr:cNvPr id="201" name="テキスト ボックス 200"/>
        <xdr:cNvSpPr txBox="1"/>
      </xdr:nvSpPr>
      <xdr:spPr>
        <a:xfrm>
          <a:off x="939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121920</xdr:rowOff>
    </xdr:from>
    <xdr:to>
      <xdr:col>24</xdr:col>
      <xdr:colOff>76200</xdr:colOff>
      <xdr:row>55</xdr:row>
      <xdr:rowOff>52070</xdr:rowOff>
    </xdr:to>
    <xdr:sp macro="" textlink="">
      <xdr:nvSpPr>
        <xdr:cNvPr id="207" name="楕円 206"/>
        <xdr:cNvSpPr/>
      </xdr:nvSpPr>
      <xdr:spPr>
        <a:xfrm>
          <a:off x="4775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138447</xdr:rowOff>
    </xdr:from>
    <xdr:ext cx="762000" cy="259045"/>
    <xdr:sp macro="" textlink="">
      <xdr:nvSpPr>
        <xdr:cNvPr id="208" name="扶助費該当値テキスト"/>
        <xdr:cNvSpPr txBox="1"/>
      </xdr:nvSpPr>
      <xdr:spPr>
        <a:xfrm>
          <a:off x="4914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9" name="楕円 208"/>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0" name="テキスト ボックス 209"/>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140208</xdr:rowOff>
    </xdr:from>
    <xdr:to>
      <xdr:col>15</xdr:col>
      <xdr:colOff>149225</xdr:colOff>
      <xdr:row>55</xdr:row>
      <xdr:rowOff>70358</xdr:rowOff>
    </xdr:to>
    <xdr:sp macro="" textlink="">
      <xdr:nvSpPr>
        <xdr:cNvPr id="211" name="楕円 210"/>
        <xdr:cNvSpPr/>
      </xdr:nvSpPr>
      <xdr:spPr>
        <a:xfrm>
          <a:off x="3048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80535</xdr:rowOff>
    </xdr:from>
    <xdr:ext cx="762000" cy="259045"/>
    <xdr:sp macro="" textlink="">
      <xdr:nvSpPr>
        <xdr:cNvPr id="212" name="テキスト ボックス 211"/>
        <xdr:cNvSpPr txBox="1"/>
      </xdr:nvSpPr>
      <xdr:spPr>
        <a:xfrm>
          <a:off x="2717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67056</xdr:rowOff>
    </xdr:from>
    <xdr:to>
      <xdr:col>11</xdr:col>
      <xdr:colOff>60325</xdr:colOff>
      <xdr:row>54</xdr:row>
      <xdr:rowOff>168656</xdr:rowOff>
    </xdr:to>
    <xdr:sp macro="" textlink="">
      <xdr:nvSpPr>
        <xdr:cNvPr id="213" name="楕円 212"/>
        <xdr:cNvSpPr/>
      </xdr:nvSpPr>
      <xdr:spPr>
        <a:xfrm>
          <a:off x="2159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7383</xdr:rowOff>
    </xdr:from>
    <xdr:ext cx="762000" cy="259045"/>
    <xdr:sp macro="" textlink="">
      <xdr:nvSpPr>
        <xdr:cNvPr id="214" name="テキスト ボックス 213"/>
        <xdr:cNvSpPr txBox="1"/>
      </xdr:nvSpPr>
      <xdr:spPr>
        <a:xfrm>
          <a:off x="1828800" y="90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12192</xdr:rowOff>
    </xdr:from>
    <xdr:to>
      <xdr:col>6</xdr:col>
      <xdr:colOff>171450</xdr:colOff>
      <xdr:row>54</xdr:row>
      <xdr:rowOff>113792</xdr:rowOff>
    </xdr:to>
    <xdr:sp macro="" textlink="">
      <xdr:nvSpPr>
        <xdr:cNvPr id="215" name="楕円 214"/>
        <xdr:cNvSpPr/>
      </xdr:nvSpPr>
      <xdr:spPr>
        <a:xfrm>
          <a:off x="1270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123969</xdr:rowOff>
    </xdr:from>
    <xdr:ext cx="762000" cy="259045"/>
    <xdr:sp macro="" textlink="">
      <xdr:nvSpPr>
        <xdr:cNvPr id="216" name="テキスト ボックス 215"/>
        <xdr:cNvSpPr txBox="1"/>
      </xdr:nvSpPr>
      <xdr:spPr>
        <a:xfrm>
          <a:off x="939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繰出金において、下水道事業の企業会計への移行に伴い、下水道事業会計への一般会計繰出分を負担金支出することにより大きく減少している。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これにより、類似団体の平均よりの下回る状況ではあるが、国民健康保険や後期高齢者医療、介護保険などの社会保障に関する特別会計への繰出金が慢性的に高止まりしているため、高齢者福祉対策が急務となっ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39370</xdr:rowOff>
    </xdr:from>
    <xdr:to>
      <xdr:col>82</xdr:col>
      <xdr:colOff>107950</xdr:colOff>
      <xdr:row>58</xdr:row>
      <xdr:rowOff>157480</xdr:rowOff>
    </xdr:to>
    <xdr:cxnSp macro="">
      <xdr:nvCxnSpPr>
        <xdr:cNvPr id="249" name="直線コネクタ 248"/>
        <xdr:cNvCxnSpPr/>
      </xdr:nvCxnSpPr>
      <xdr:spPr>
        <a:xfrm flipV="1">
          <a:off x="15671800" y="9469120"/>
          <a:ext cx="838200" cy="6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134620</xdr:rowOff>
    </xdr:from>
    <xdr:to>
      <xdr:col>78</xdr:col>
      <xdr:colOff>69850</xdr:colOff>
      <xdr:row>58</xdr:row>
      <xdr:rowOff>157480</xdr:rowOff>
    </xdr:to>
    <xdr:cxnSp macro="">
      <xdr:nvCxnSpPr>
        <xdr:cNvPr id="252" name="直線コネクタ 251"/>
        <xdr:cNvCxnSpPr/>
      </xdr:nvCxnSpPr>
      <xdr:spPr>
        <a:xfrm>
          <a:off x="14782800" y="1007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4" name="テキスト ボックス 253"/>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134620</xdr:rowOff>
    </xdr:from>
    <xdr:to>
      <xdr:col>73</xdr:col>
      <xdr:colOff>180975</xdr:colOff>
      <xdr:row>58</xdr:row>
      <xdr:rowOff>157480</xdr:rowOff>
    </xdr:to>
    <xdr:cxnSp macro="">
      <xdr:nvCxnSpPr>
        <xdr:cNvPr id="255" name="直線コネクタ 254"/>
        <xdr:cNvCxnSpPr/>
      </xdr:nvCxnSpPr>
      <xdr:spPr>
        <a:xfrm flipV="1">
          <a:off x="13893800" y="1007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7" name="テキスト ボックス 256"/>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104140</xdr:rowOff>
    </xdr:from>
    <xdr:to>
      <xdr:col>69</xdr:col>
      <xdr:colOff>92075</xdr:colOff>
      <xdr:row>58</xdr:row>
      <xdr:rowOff>157480</xdr:rowOff>
    </xdr:to>
    <xdr:cxnSp macro="">
      <xdr:nvCxnSpPr>
        <xdr:cNvPr id="258" name="直線コネクタ 257"/>
        <xdr:cNvCxnSpPr/>
      </xdr:nvCxnSpPr>
      <xdr:spPr>
        <a:xfrm>
          <a:off x="13004800" y="10048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60" name="テキスト ボックス 259"/>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160020</xdr:rowOff>
    </xdr:from>
    <xdr:to>
      <xdr:col>82</xdr:col>
      <xdr:colOff>158750</xdr:colOff>
      <xdr:row>55</xdr:row>
      <xdr:rowOff>90170</xdr:rowOff>
    </xdr:to>
    <xdr:sp macro="" textlink="">
      <xdr:nvSpPr>
        <xdr:cNvPr id="268" name="楕円 267"/>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5097</xdr:rowOff>
    </xdr:from>
    <xdr:ext cx="762000" cy="259045"/>
    <xdr:sp macro="" textlink="">
      <xdr:nvSpPr>
        <xdr:cNvPr id="269" name="その他該当値テキスト"/>
        <xdr:cNvSpPr txBox="1"/>
      </xdr:nvSpPr>
      <xdr:spPr>
        <a:xfrm>
          <a:off x="16598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106680</xdr:rowOff>
    </xdr:from>
    <xdr:to>
      <xdr:col>78</xdr:col>
      <xdr:colOff>120650</xdr:colOff>
      <xdr:row>59</xdr:row>
      <xdr:rowOff>36830</xdr:rowOff>
    </xdr:to>
    <xdr:sp macro="" textlink="">
      <xdr:nvSpPr>
        <xdr:cNvPr id="270" name="楕円 269"/>
        <xdr:cNvSpPr/>
      </xdr:nvSpPr>
      <xdr:spPr>
        <a:xfrm>
          <a:off x="15621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71" name="テキスト ボックス 270"/>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83820</xdr:rowOff>
    </xdr:from>
    <xdr:to>
      <xdr:col>74</xdr:col>
      <xdr:colOff>31750</xdr:colOff>
      <xdr:row>59</xdr:row>
      <xdr:rowOff>13970</xdr:rowOff>
    </xdr:to>
    <xdr:sp macro="" textlink="">
      <xdr:nvSpPr>
        <xdr:cNvPr id="272" name="楕円 271"/>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170197</xdr:rowOff>
    </xdr:from>
    <xdr:ext cx="762000" cy="259045"/>
    <xdr:sp macro="" textlink="">
      <xdr:nvSpPr>
        <xdr:cNvPr id="273" name="テキスト ボックス 272"/>
        <xdr:cNvSpPr txBox="1"/>
      </xdr:nvSpPr>
      <xdr:spPr>
        <a:xfrm>
          <a:off x="14401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106680</xdr:rowOff>
    </xdr:from>
    <xdr:to>
      <xdr:col>69</xdr:col>
      <xdr:colOff>142875</xdr:colOff>
      <xdr:row>59</xdr:row>
      <xdr:rowOff>36830</xdr:rowOff>
    </xdr:to>
    <xdr:sp macro="" textlink="">
      <xdr:nvSpPr>
        <xdr:cNvPr id="274" name="楕円 273"/>
        <xdr:cNvSpPr/>
      </xdr:nvSpPr>
      <xdr:spPr>
        <a:xfrm>
          <a:off x="13843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21607</xdr:rowOff>
    </xdr:from>
    <xdr:ext cx="762000" cy="259045"/>
    <xdr:sp macro="" textlink="">
      <xdr:nvSpPr>
        <xdr:cNvPr id="275" name="テキスト ボックス 274"/>
        <xdr:cNvSpPr txBox="1"/>
      </xdr:nvSpPr>
      <xdr:spPr>
        <a:xfrm>
          <a:off x="13512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53340</xdr:rowOff>
    </xdr:from>
    <xdr:to>
      <xdr:col>65</xdr:col>
      <xdr:colOff>53975</xdr:colOff>
      <xdr:row>58</xdr:row>
      <xdr:rowOff>154940</xdr:rowOff>
    </xdr:to>
    <xdr:sp macro="" textlink="">
      <xdr:nvSpPr>
        <xdr:cNvPr id="276" name="楕円 275"/>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139717</xdr:rowOff>
    </xdr:from>
    <xdr:ext cx="762000" cy="259045"/>
    <xdr:sp macro="" textlink="">
      <xdr:nvSpPr>
        <xdr:cNvPr id="277" name="テキスト ボックス 276"/>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補助費等については、大きく上昇し前年度比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10.9</a:t>
          </a:r>
          <a:r>
            <a:rPr kumimoji="1" lang="ja-JP" altLang="en-US" sz="1300">
              <a:solidFill>
                <a:schemeClr val="tx1"/>
              </a:solidFill>
              <a:latin typeface="ＭＳ Ｐゴシック" panose="020B0600070205080204" pitchFamily="50" charset="-128"/>
              <a:ea typeface="ＭＳ Ｐゴシック" panose="020B0600070205080204" pitchFamily="50" charset="-128"/>
            </a:rPr>
            <a:t>％増となっている。これは下水道事業の企業会計への移行に伴い、下水道事業会計への一般会計繰出分を負担金支出することによるものである。このことから滋賀県平均および類似団体の平均を大きく上回る状況となっている。主に上・下水道や病院事業会計等への負担金のほか、市内を循環するコミュニティバスの運行経費等が大きなウエイトを占め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今後も、事務事業の見直しに加え、各種団体への補助金の見直しも含めて補助金支出の適正な執行に務める必要がある。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86995</xdr:rowOff>
    </xdr:from>
    <xdr:to>
      <xdr:col>82</xdr:col>
      <xdr:colOff>107950</xdr:colOff>
      <xdr:row>40</xdr:row>
      <xdr:rowOff>24130</xdr:rowOff>
    </xdr:to>
    <xdr:cxnSp macro="">
      <xdr:nvCxnSpPr>
        <xdr:cNvPr id="305" name="直線コネクタ 304"/>
        <xdr:cNvCxnSpPr/>
      </xdr:nvCxnSpPr>
      <xdr:spPr>
        <a:xfrm>
          <a:off x="15671800" y="6259195"/>
          <a:ext cx="838200" cy="62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46990</xdr:rowOff>
    </xdr:from>
    <xdr:to>
      <xdr:col>78</xdr:col>
      <xdr:colOff>69850</xdr:colOff>
      <xdr:row>36</xdr:row>
      <xdr:rowOff>86995</xdr:rowOff>
    </xdr:to>
    <xdr:cxnSp macro="">
      <xdr:nvCxnSpPr>
        <xdr:cNvPr id="308" name="直線コネクタ 307"/>
        <xdr:cNvCxnSpPr/>
      </xdr:nvCxnSpPr>
      <xdr:spPr>
        <a:xfrm>
          <a:off x="14782800" y="62191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10" name="テキスト ボックス 309"/>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46990</xdr:rowOff>
    </xdr:to>
    <xdr:cxnSp macro="">
      <xdr:nvCxnSpPr>
        <xdr:cNvPr id="311" name="直線コネクタ 310"/>
        <xdr:cNvCxnSpPr/>
      </xdr:nvCxnSpPr>
      <xdr:spPr>
        <a:xfrm>
          <a:off x="13893800" y="61849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156862</xdr:rowOff>
    </xdr:from>
    <xdr:ext cx="762000" cy="259045"/>
    <xdr:sp macro="" textlink="">
      <xdr:nvSpPr>
        <xdr:cNvPr id="313" name="テキスト ボックス 312"/>
        <xdr:cNvSpPr txBox="1"/>
      </xdr:nvSpPr>
      <xdr:spPr>
        <a:xfrm>
          <a:off x="14401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24130</xdr:rowOff>
    </xdr:to>
    <xdr:cxnSp macro="">
      <xdr:nvCxnSpPr>
        <xdr:cNvPr id="314" name="直線コネクタ 313"/>
        <xdr:cNvCxnSpPr/>
      </xdr:nvCxnSpPr>
      <xdr:spPr>
        <a:xfrm flipV="1">
          <a:off x="13004800" y="61849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122572</xdr:rowOff>
    </xdr:from>
    <xdr:ext cx="762000" cy="259045"/>
    <xdr:sp macro="" textlink="">
      <xdr:nvSpPr>
        <xdr:cNvPr id="316" name="テキスト ボックス 315"/>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18" name="テキスト ボックス 317"/>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144780</xdr:rowOff>
    </xdr:from>
    <xdr:to>
      <xdr:col>82</xdr:col>
      <xdr:colOff>158750</xdr:colOff>
      <xdr:row>40</xdr:row>
      <xdr:rowOff>74930</xdr:rowOff>
    </xdr:to>
    <xdr:sp macro="" textlink="">
      <xdr:nvSpPr>
        <xdr:cNvPr id="324" name="楕円 323"/>
        <xdr:cNvSpPr/>
      </xdr:nvSpPr>
      <xdr:spPr>
        <a:xfrm>
          <a:off x="16459200" y="68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116857</xdr:rowOff>
    </xdr:from>
    <xdr:ext cx="762000" cy="259045"/>
    <xdr:sp macro="" textlink="">
      <xdr:nvSpPr>
        <xdr:cNvPr id="325" name="補助費等該当値テキスト"/>
        <xdr:cNvSpPr txBox="1"/>
      </xdr:nvSpPr>
      <xdr:spPr>
        <a:xfrm>
          <a:off x="16598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36195</xdr:rowOff>
    </xdr:from>
    <xdr:to>
      <xdr:col>78</xdr:col>
      <xdr:colOff>120650</xdr:colOff>
      <xdr:row>36</xdr:row>
      <xdr:rowOff>137795</xdr:rowOff>
    </xdr:to>
    <xdr:sp macro="" textlink="">
      <xdr:nvSpPr>
        <xdr:cNvPr id="326" name="楕円 325"/>
        <xdr:cNvSpPr/>
      </xdr:nvSpPr>
      <xdr:spPr>
        <a:xfrm>
          <a:off x="156210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147972</xdr:rowOff>
    </xdr:from>
    <xdr:ext cx="736600" cy="259045"/>
    <xdr:sp macro="" textlink="">
      <xdr:nvSpPr>
        <xdr:cNvPr id="327" name="テキスト ボックス 326"/>
        <xdr:cNvSpPr txBox="1"/>
      </xdr:nvSpPr>
      <xdr:spPr>
        <a:xfrm>
          <a:off x="15290800" y="5977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167640</xdr:rowOff>
    </xdr:from>
    <xdr:to>
      <xdr:col>74</xdr:col>
      <xdr:colOff>31750</xdr:colOff>
      <xdr:row>36</xdr:row>
      <xdr:rowOff>97790</xdr:rowOff>
    </xdr:to>
    <xdr:sp macro="" textlink="">
      <xdr:nvSpPr>
        <xdr:cNvPr id="328" name="楕円 327"/>
        <xdr:cNvSpPr/>
      </xdr:nvSpPr>
      <xdr:spPr>
        <a:xfrm>
          <a:off x="14732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107967</xdr:rowOff>
    </xdr:from>
    <xdr:ext cx="762000" cy="259045"/>
    <xdr:sp macro="" textlink="">
      <xdr:nvSpPr>
        <xdr:cNvPr id="329" name="テキスト ボックス 328"/>
        <xdr:cNvSpPr txBox="1"/>
      </xdr:nvSpPr>
      <xdr:spPr>
        <a:xfrm>
          <a:off x="14401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0" name="楕円 329"/>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31" name="テキスト ボックス 330"/>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144780</xdr:rowOff>
    </xdr:from>
    <xdr:to>
      <xdr:col>65</xdr:col>
      <xdr:colOff>53975</xdr:colOff>
      <xdr:row>36</xdr:row>
      <xdr:rowOff>74930</xdr:rowOff>
    </xdr:to>
    <xdr:sp macro="" textlink="">
      <xdr:nvSpPr>
        <xdr:cNvPr id="332" name="楕円 331"/>
        <xdr:cNvSpPr/>
      </xdr:nvSpPr>
      <xdr:spPr>
        <a:xfrm>
          <a:off x="12954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85107</xdr:rowOff>
    </xdr:from>
    <xdr:ext cx="762000" cy="259045"/>
    <xdr:sp macro="" textlink="">
      <xdr:nvSpPr>
        <xdr:cNvPr id="333" name="テキスト ボックス 332"/>
        <xdr:cNvSpPr txBox="1"/>
      </xdr:nvSpPr>
      <xdr:spPr>
        <a:xfrm>
          <a:off x="12623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市債発行については、事業内容を十分に精査するとともに交付税算入率の高いものを借入することとし、繰上償還を積極的に進め公債費の縮減に努めた結果、公債費に係る経常収支比率は前年度比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1.4%</a:t>
          </a:r>
          <a:r>
            <a:rPr kumimoji="1" lang="ja-JP" altLang="en-US" sz="1300">
              <a:solidFill>
                <a:schemeClr val="tx1"/>
              </a:solidFill>
              <a:latin typeface="ＭＳ Ｐゴシック" panose="020B0600070205080204" pitchFamily="50" charset="-128"/>
              <a:ea typeface="ＭＳ Ｐゴシック" panose="020B0600070205080204" pitchFamily="50" charset="-128"/>
            </a:rPr>
            <a:t>の改善が見られた。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今後は、庁舎整備や後継ごみ処理施設整備事業などの大型事業をはじめ、合併特例事業債を活用した公共事業の増進に伴い、公債費は平成３２年度から上昇することを見込んでいる。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129287</xdr:rowOff>
    </xdr:from>
    <xdr:to>
      <xdr:col>24</xdr:col>
      <xdr:colOff>25400</xdr:colOff>
      <xdr:row>78</xdr:row>
      <xdr:rowOff>21844</xdr:rowOff>
    </xdr:to>
    <xdr:cxnSp macro="">
      <xdr:nvCxnSpPr>
        <xdr:cNvPr id="363" name="直線コネクタ 362"/>
        <xdr:cNvCxnSpPr/>
      </xdr:nvCxnSpPr>
      <xdr:spPr>
        <a:xfrm flipV="1">
          <a:off x="3987800" y="13330937"/>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4"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170435</xdr:rowOff>
    </xdr:from>
    <xdr:to>
      <xdr:col>19</xdr:col>
      <xdr:colOff>187325</xdr:colOff>
      <xdr:row>78</xdr:row>
      <xdr:rowOff>21844</xdr:rowOff>
    </xdr:to>
    <xdr:cxnSp macro="">
      <xdr:nvCxnSpPr>
        <xdr:cNvPr id="366" name="直線コネクタ 365"/>
        <xdr:cNvCxnSpPr/>
      </xdr:nvCxnSpPr>
      <xdr:spPr>
        <a:xfrm>
          <a:off x="3098800" y="133720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68" name="テキスト ボックス 367"/>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170435</xdr:rowOff>
    </xdr:from>
    <xdr:to>
      <xdr:col>15</xdr:col>
      <xdr:colOff>98425</xdr:colOff>
      <xdr:row>78</xdr:row>
      <xdr:rowOff>21844</xdr:rowOff>
    </xdr:to>
    <xdr:cxnSp macro="">
      <xdr:nvCxnSpPr>
        <xdr:cNvPr id="369" name="直線コネクタ 368"/>
        <xdr:cNvCxnSpPr/>
      </xdr:nvCxnSpPr>
      <xdr:spPr>
        <a:xfrm flipV="1">
          <a:off x="2209800" y="133720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1" name="テキスト ボックス 370"/>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21844</xdr:rowOff>
    </xdr:from>
    <xdr:to>
      <xdr:col>11</xdr:col>
      <xdr:colOff>9525</xdr:colOff>
      <xdr:row>78</xdr:row>
      <xdr:rowOff>58420</xdr:rowOff>
    </xdr:to>
    <xdr:cxnSp macro="">
      <xdr:nvCxnSpPr>
        <xdr:cNvPr id="372" name="直線コネクタ 371"/>
        <xdr:cNvCxnSpPr/>
      </xdr:nvCxnSpPr>
      <xdr:spPr>
        <a:xfrm flipV="1">
          <a:off x="1320800" y="133949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4" name="テキスト ボックス 373"/>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6" name="テキスト ボックス 375"/>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78487</xdr:rowOff>
    </xdr:from>
    <xdr:to>
      <xdr:col>24</xdr:col>
      <xdr:colOff>76200</xdr:colOff>
      <xdr:row>78</xdr:row>
      <xdr:rowOff>8637</xdr:rowOff>
    </xdr:to>
    <xdr:sp macro="" textlink="">
      <xdr:nvSpPr>
        <xdr:cNvPr id="382" name="楕円 381"/>
        <xdr:cNvSpPr/>
      </xdr:nvSpPr>
      <xdr:spPr>
        <a:xfrm>
          <a:off x="4775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50564</xdr:rowOff>
    </xdr:from>
    <xdr:ext cx="762000" cy="259045"/>
    <xdr:sp macro="" textlink="">
      <xdr:nvSpPr>
        <xdr:cNvPr id="383" name="公債費該当値テキスト"/>
        <xdr:cNvSpPr txBox="1"/>
      </xdr:nvSpPr>
      <xdr:spPr>
        <a:xfrm>
          <a:off x="4914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142494</xdr:rowOff>
    </xdr:from>
    <xdr:to>
      <xdr:col>20</xdr:col>
      <xdr:colOff>38100</xdr:colOff>
      <xdr:row>78</xdr:row>
      <xdr:rowOff>72644</xdr:rowOff>
    </xdr:to>
    <xdr:sp macro="" textlink="">
      <xdr:nvSpPr>
        <xdr:cNvPr id="384" name="楕円 383"/>
        <xdr:cNvSpPr/>
      </xdr:nvSpPr>
      <xdr:spPr>
        <a:xfrm>
          <a:off x="3937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57421</xdr:rowOff>
    </xdr:from>
    <xdr:ext cx="736600" cy="259045"/>
    <xdr:sp macro="" textlink="">
      <xdr:nvSpPr>
        <xdr:cNvPr id="385" name="テキスト ボックス 384"/>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119635</xdr:rowOff>
    </xdr:from>
    <xdr:to>
      <xdr:col>15</xdr:col>
      <xdr:colOff>149225</xdr:colOff>
      <xdr:row>78</xdr:row>
      <xdr:rowOff>49785</xdr:rowOff>
    </xdr:to>
    <xdr:sp macro="" textlink="">
      <xdr:nvSpPr>
        <xdr:cNvPr id="386" name="楕円 385"/>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87" name="テキスト ボックス 386"/>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142494</xdr:rowOff>
    </xdr:from>
    <xdr:to>
      <xdr:col>11</xdr:col>
      <xdr:colOff>60325</xdr:colOff>
      <xdr:row>78</xdr:row>
      <xdr:rowOff>72644</xdr:rowOff>
    </xdr:to>
    <xdr:sp macro="" textlink="">
      <xdr:nvSpPr>
        <xdr:cNvPr id="388" name="楕円 387"/>
        <xdr:cNvSpPr/>
      </xdr:nvSpPr>
      <xdr:spPr>
        <a:xfrm>
          <a:off x="2159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57421</xdr:rowOff>
    </xdr:from>
    <xdr:ext cx="762000" cy="259045"/>
    <xdr:sp macro="" textlink="">
      <xdr:nvSpPr>
        <xdr:cNvPr id="389" name="テキスト ボックス 388"/>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90" name="楕円 389"/>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91" name="テキスト ボックス 390"/>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人件費は職員削減が進む反面、施設の統廃合や組織のスリム化が進んでいない状況である。扶助費と介護保険事業等への繰出にかかる社会保障費は、年々増加傾向にある。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住民サービスを維持しながら事務の効率化を進めるとともに、更なる経費削減に努める必要がある。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53848</xdr:rowOff>
    </xdr:from>
    <xdr:to>
      <xdr:col>82</xdr:col>
      <xdr:colOff>107950</xdr:colOff>
      <xdr:row>75</xdr:row>
      <xdr:rowOff>97282</xdr:rowOff>
    </xdr:to>
    <xdr:cxnSp macro="">
      <xdr:nvCxnSpPr>
        <xdr:cNvPr id="422" name="直線コネクタ 421"/>
        <xdr:cNvCxnSpPr/>
      </xdr:nvCxnSpPr>
      <xdr:spPr>
        <a:xfrm>
          <a:off x="15671800" y="12741148"/>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8128</xdr:rowOff>
    </xdr:from>
    <xdr:to>
      <xdr:col>78</xdr:col>
      <xdr:colOff>69850</xdr:colOff>
      <xdr:row>74</xdr:row>
      <xdr:rowOff>53848</xdr:rowOff>
    </xdr:to>
    <xdr:cxnSp macro="">
      <xdr:nvCxnSpPr>
        <xdr:cNvPr id="425" name="直線コネクタ 424"/>
        <xdr:cNvCxnSpPr/>
      </xdr:nvCxnSpPr>
      <xdr:spPr>
        <a:xfrm>
          <a:off x="14782800" y="126954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27" name="テキスト ボックス 426"/>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101854</xdr:rowOff>
    </xdr:from>
    <xdr:to>
      <xdr:col>73</xdr:col>
      <xdr:colOff>180975</xdr:colOff>
      <xdr:row>74</xdr:row>
      <xdr:rowOff>8128</xdr:rowOff>
    </xdr:to>
    <xdr:cxnSp macro="">
      <xdr:nvCxnSpPr>
        <xdr:cNvPr id="428" name="直線コネクタ 427"/>
        <xdr:cNvCxnSpPr/>
      </xdr:nvCxnSpPr>
      <xdr:spPr>
        <a:xfrm>
          <a:off x="13893800" y="126177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57421</xdr:rowOff>
    </xdr:from>
    <xdr:ext cx="762000" cy="259045"/>
    <xdr:sp macro="" textlink="">
      <xdr:nvSpPr>
        <xdr:cNvPr id="430" name="テキスト ボックス 429"/>
        <xdr:cNvSpPr txBox="1"/>
      </xdr:nvSpPr>
      <xdr:spPr>
        <a:xfrm>
          <a:off x="14401800" y="1274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113284</xdr:rowOff>
    </xdr:from>
    <xdr:to>
      <xdr:col>69</xdr:col>
      <xdr:colOff>92075</xdr:colOff>
      <xdr:row>73</xdr:row>
      <xdr:rowOff>101854</xdr:rowOff>
    </xdr:to>
    <xdr:cxnSp macro="">
      <xdr:nvCxnSpPr>
        <xdr:cNvPr id="431" name="直線コネクタ 430"/>
        <xdr:cNvCxnSpPr/>
      </xdr:nvCxnSpPr>
      <xdr:spPr>
        <a:xfrm>
          <a:off x="13004800" y="1245768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3048</xdr:rowOff>
    </xdr:from>
    <xdr:to>
      <xdr:col>69</xdr:col>
      <xdr:colOff>142875</xdr:colOff>
      <xdr:row>74</xdr:row>
      <xdr:rowOff>104648</xdr:rowOff>
    </xdr:to>
    <xdr:sp macro="" textlink="">
      <xdr:nvSpPr>
        <xdr:cNvPr id="432" name="フローチャート: 判断 431"/>
        <xdr:cNvSpPr/>
      </xdr:nvSpPr>
      <xdr:spPr>
        <a:xfrm>
          <a:off x="13843000" y="1269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89425</xdr:rowOff>
    </xdr:from>
    <xdr:ext cx="762000" cy="259045"/>
    <xdr:sp macro="" textlink="">
      <xdr:nvSpPr>
        <xdr:cNvPr id="433" name="テキスト ボックス 432"/>
        <xdr:cNvSpPr txBox="1"/>
      </xdr:nvSpPr>
      <xdr:spPr>
        <a:xfrm>
          <a:off x="13512800" y="12776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25417</xdr:rowOff>
    </xdr:from>
    <xdr:ext cx="762000" cy="259045"/>
    <xdr:sp macro="" textlink="">
      <xdr:nvSpPr>
        <xdr:cNvPr id="435" name="テキスト ボックス 434"/>
        <xdr:cNvSpPr txBox="1"/>
      </xdr:nvSpPr>
      <xdr:spPr>
        <a:xfrm>
          <a:off x="12623800" y="1271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46482</xdr:rowOff>
    </xdr:from>
    <xdr:to>
      <xdr:col>82</xdr:col>
      <xdr:colOff>158750</xdr:colOff>
      <xdr:row>75</xdr:row>
      <xdr:rowOff>148081</xdr:rowOff>
    </xdr:to>
    <xdr:sp macro="" textlink="">
      <xdr:nvSpPr>
        <xdr:cNvPr id="441" name="楕円 440"/>
        <xdr:cNvSpPr/>
      </xdr:nvSpPr>
      <xdr:spPr>
        <a:xfrm>
          <a:off x="164592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18559</xdr:rowOff>
    </xdr:from>
    <xdr:ext cx="762000" cy="259045"/>
    <xdr:sp macro="" textlink="">
      <xdr:nvSpPr>
        <xdr:cNvPr id="442" name="公債費以外該当値テキスト"/>
        <xdr:cNvSpPr txBox="1"/>
      </xdr:nvSpPr>
      <xdr:spPr>
        <a:xfrm>
          <a:off x="16598900" y="1287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3048</xdr:rowOff>
    </xdr:from>
    <xdr:to>
      <xdr:col>78</xdr:col>
      <xdr:colOff>120650</xdr:colOff>
      <xdr:row>74</xdr:row>
      <xdr:rowOff>104648</xdr:rowOff>
    </xdr:to>
    <xdr:sp macro="" textlink="">
      <xdr:nvSpPr>
        <xdr:cNvPr id="443" name="楕円 442"/>
        <xdr:cNvSpPr/>
      </xdr:nvSpPr>
      <xdr:spPr>
        <a:xfrm>
          <a:off x="15621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114825</xdr:rowOff>
    </xdr:from>
    <xdr:ext cx="736600" cy="259045"/>
    <xdr:sp macro="" textlink="">
      <xdr:nvSpPr>
        <xdr:cNvPr id="444" name="テキスト ボックス 443"/>
        <xdr:cNvSpPr txBox="1"/>
      </xdr:nvSpPr>
      <xdr:spPr>
        <a:xfrm>
          <a:off x="15290800" y="1245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128778</xdr:rowOff>
    </xdr:from>
    <xdr:to>
      <xdr:col>74</xdr:col>
      <xdr:colOff>31750</xdr:colOff>
      <xdr:row>74</xdr:row>
      <xdr:rowOff>58928</xdr:rowOff>
    </xdr:to>
    <xdr:sp macro="" textlink="">
      <xdr:nvSpPr>
        <xdr:cNvPr id="445" name="楕円 444"/>
        <xdr:cNvSpPr/>
      </xdr:nvSpPr>
      <xdr:spPr>
        <a:xfrm>
          <a:off x="14732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69105</xdr:rowOff>
    </xdr:from>
    <xdr:ext cx="762000" cy="259045"/>
    <xdr:sp macro="" textlink="">
      <xdr:nvSpPr>
        <xdr:cNvPr id="446" name="テキスト ボックス 445"/>
        <xdr:cNvSpPr txBox="1"/>
      </xdr:nvSpPr>
      <xdr:spPr>
        <a:xfrm>
          <a:off x="14401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51054</xdr:rowOff>
    </xdr:from>
    <xdr:to>
      <xdr:col>69</xdr:col>
      <xdr:colOff>142875</xdr:colOff>
      <xdr:row>73</xdr:row>
      <xdr:rowOff>152654</xdr:rowOff>
    </xdr:to>
    <xdr:sp macro="" textlink="">
      <xdr:nvSpPr>
        <xdr:cNvPr id="447" name="楕円 446"/>
        <xdr:cNvSpPr/>
      </xdr:nvSpPr>
      <xdr:spPr>
        <a:xfrm>
          <a:off x="13843000" y="1256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162831</xdr:rowOff>
    </xdr:from>
    <xdr:ext cx="762000" cy="259045"/>
    <xdr:sp macro="" textlink="">
      <xdr:nvSpPr>
        <xdr:cNvPr id="448" name="テキスト ボックス 447"/>
        <xdr:cNvSpPr txBox="1"/>
      </xdr:nvSpPr>
      <xdr:spPr>
        <a:xfrm>
          <a:off x="13512800" y="1233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62484</xdr:rowOff>
    </xdr:from>
    <xdr:to>
      <xdr:col>65</xdr:col>
      <xdr:colOff>53975</xdr:colOff>
      <xdr:row>72</xdr:row>
      <xdr:rowOff>164084</xdr:rowOff>
    </xdr:to>
    <xdr:sp macro="" textlink="">
      <xdr:nvSpPr>
        <xdr:cNvPr id="449" name="楕円 448"/>
        <xdr:cNvSpPr/>
      </xdr:nvSpPr>
      <xdr:spPr>
        <a:xfrm>
          <a:off x="12954000" y="1240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2811</xdr:rowOff>
    </xdr:from>
    <xdr:ext cx="762000" cy="259045"/>
    <xdr:sp macro="" textlink="">
      <xdr:nvSpPr>
        <xdr:cNvPr id="450" name="テキスト ボックス 449"/>
        <xdr:cNvSpPr txBox="1"/>
      </xdr:nvSpPr>
      <xdr:spPr>
        <a:xfrm>
          <a:off x="12623800" y="1217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滋賀県高島市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60439</xdr:rowOff>
    </xdr:from>
    <xdr:to>
      <xdr:col>29</xdr:col>
      <xdr:colOff>127000</xdr:colOff>
      <xdr:row>12</xdr:row>
      <xdr:rowOff>102578</xdr:rowOff>
    </xdr:to>
    <xdr:cxnSp macro="">
      <xdr:nvCxnSpPr>
        <xdr:cNvPr id="50" name="直線コネクタ 49"/>
        <xdr:cNvCxnSpPr/>
      </xdr:nvCxnSpPr>
      <xdr:spPr bwMode="auto">
        <a:xfrm flipV="1">
          <a:off x="5003800" y="2165464"/>
          <a:ext cx="647700" cy="42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47363</xdr:rowOff>
    </xdr:from>
    <xdr:ext cx="762000" cy="259045"/>
    <xdr:sp macro="" textlink="">
      <xdr:nvSpPr>
        <xdr:cNvPr id="51" name="人口1人当たり決算額の推移平均値テキスト130"/>
        <xdr:cNvSpPr txBox="1"/>
      </xdr:nvSpPr>
      <xdr:spPr>
        <a:xfrm>
          <a:off x="5740400" y="283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86481</xdr:rowOff>
    </xdr:from>
    <xdr:to>
      <xdr:col>26</xdr:col>
      <xdr:colOff>50800</xdr:colOff>
      <xdr:row>12</xdr:row>
      <xdr:rowOff>102578</xdr:rowOff>
    </xdr:to>
    <xdr:cxnSp macro="">
      <xdr:nvCxnSpPr>
        <xdr:cNvPr id="53" name="直線コネクタ 52"/>
        <xdr:cNvCxnSpPr/>
      </xdr:nvCxnSpPr>
      <xdr:spPr bwMode="auto">
        <a:xfrm>
          <a:off x="4305300" y="2191506"/>
          <a:ext cx="698500" cy="16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7034</xdr:rowOff>
    </xdr:from>
    <xdr:ext cx="736600" cy="259045"/>
    <xdr:sp macro="" textlink="">
      <xdr:nvSpPr>
        <xdr:cNvPr id="55" name="テキスト ボックス 54"/>
        <xdr:cNvSpPr txBox="1"/>
      </xdr:nvSpPr>
      <xdr:spPr>
        <a:xfrm>
          <a:off x="4622800" y="296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86481</xdr:rowOff>
    </xdr:from>
    <xdr:to>
      <xdr:col>22</xdr:col>
      <xdr:colOff>114300</xdr:colOff>
      <xdr:row>12</xdr:row>
      <xdr:rowOff>134182</xdr:rowOff>
    </xdr:to>
    <xdr:cxnSp macro="">
      <xdr:nvCxnSpPr>
        <xdr:cNvPr id="56" name="直線コネクタ 55"/>
        <xdr:cNvCxnSpPr/>
      </xdr:nvCxnSpPr>
      <xdr:spPr bwMode="auto">
        <a:xfrm flipV="1">
          <a:off x="3606800" y="2191506"/>
          <a:ext cx="698500" cy="47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18578</xdr:rowOff>
    </xdr:from>
    <xdr:ext cx="762000" cy="259045"/>
    <xdr:sp macro="" textlink="">
      <xdr:nvSpPr>
        <xdr:cNvPr id="58" name="テキスト ボックス 57"/>
        <xdr:cNvSpPr txBox="1"/>
      </xdr:nvSpPr>
      <xdr:spPr>
        <a:xfrm>
          <a:off x="3924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134182</xdr:rowOff>
    </xdr:from>
    <xdr:to>
      <xdr:col>18</xdr:col>
      <xdr:colOff>177800</xdr:colOff>
      <xdr:row>13</xdr:row>
      <xdr:rowOff>69564</xdr:rowOff>
    </xdr:to>
    <xdr:cxnSp macro="">
      <xdr:nvCxnSpPr>
        <xdr:cNvPr id="59" name="直線コネクタ 58"/>
        <xdr:cNvCxnSpPr/>
      </xdr:nvCxnSpPr>
      <xdr:spPr bwMode="auto">
        <a:xfrm flipV="1">
          <a:off x="2908300" y="2239207"/>
          <a:ext cx="698500" cy="106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159053</xdr:rowOff>
    </xdr:from>
    <xdr:ext cx="762000" cy="259045"/>
    <xdr:sp macro="" textlink="">
      <xdr:nvSpPr>
        <xdr:cNvPr id="61" name="テキスト ボックス 60"/>
        <xdr:cNvSpPr txBox="1"/>
      </xdr:nvSpPr>
      <xdr:spPr>
        <a:xfrm>
          <a:off x="32258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13739</xdr:rowOff>
    </xdr:from>
    <xdr:ext cx="762000" cy="259045"/>
    <xdr:sp macro="" textlink="">
      <xdr:nvSpPr>
        <xdr:cNvPr id="63" name="テキスト ボックス 62"/>
        <xdr:cNvSpPr txBox="1"/>
      </xdr:nvSpPr>
      <xdr:spPr>
        <a:xfrm>
          <a:off x="2527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9639</xdr:rowOff>
    </xdr:from>
    <xdr:to>
      <xdr:col>29</xdr:col>
      <xdr:colOff>177800</xdr:colOff>
      <xdr:row>12</xdr:row>
      <xdr:rowOff>111239</xdr:rowOff>
    </xdr:to>
    <xdr:sp macro="" textlink="">
      <xdr:nvSpPr>
        <xdr:cNvPr id="69" name="楕円 68"/>
        <xdr:cNvSpPr/>
      </xdr:nvSpPr>
      <xdr:spPr bwMode="auto">
        <a:xfrm>
          <a:off x="5600700" y="2114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26166</xdr:rowOff>
    </xdr:from>
    <xdr:ext cx="762000" cy="259045"/>
    <xdr:sp macro="" textlink="">
      <xdr:nvSpPr>
        <xdr:cNvPr id="70" name="人口1人当たり決算額の推移該当値テキスト130"/>
        <xdr:cNvSpPr txBox="1"/>
      </xdr:nvSpPr>
      <xdr:spPr>
        <a:xfrm>
          <a:off x="5740400" y="195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51778</xdr:rowOff>
    </xdr:from>
    <xdr:to>
      <xdr:col>26</xdr:col>
      <xdr:colOff>101600</xdr:colOff>
      <xdr:row>12</xdr:row>
      <xdr:rowOff>153378</xdr:rowOff>
    </xdr:to>
    <xdr:sp macro="" textlink="">
      <xdr:nvSpPr>
        <xdr:cNvPr id="71" name="楕円 70"/>
        <xdr:cNvSpPr/>
      </xdr:nvSpPr>
      <xdr:spPr bwMode="auto">
        <a:xfrm>
          <a:off x="4953000" y="2156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163555</xdr:rowOff>
    </xdr:from>
    <xdr:ext cx="736600" cy="259045"/>
    <xdr:sp macro="" textlink="">
      <xdr:nvSpPr>
        <xdr:cNvPr id="72" name="テキスト ボックス 71"/>
        <xdr:cNvSpPr txBox="1"/>
      </xdr:nvSpPr>
      <xdr:spPr>
        <a:xfrm>
          <a:off x="4622800" y="1925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35681</xdr:rowOff>
    </xdr:from>
    <xdr:to>
      <xdr:col>22</xdr:col>
      <xdr:colOff>165100</xdr:colOff>
      <xdr:row>12</xdr:row>
      <xdr:rowOff>137281</xdr:rowOff>
    </xdr:to>
    <xdr:sp macro="" textlink="">
      <xdr:nvSpPr>
        <xdr:cNvPr id="73" name="楕円 72"/>
        <xdr:cNvSpPr/>
      </xdr:nvSpPr>
      <xdr:spPr bwMode="auto">
        <a:xfrm>
          <a:off x="4254500" y="2140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147458</xdr:rowOff>
    </xdr:from>
    <xdr:ext cx="762000" cy="259045"/>
    <xdr:sp macro="" textlink="">
      <xdr:nvSpPr>
        <xdr:cNvPr id="74" name="テキスト ボックス 73"/>
        <xdr:cNvSpPr txBox="1"/>
      </xdr:nvSpPr>
      <xdr:spPr>
        <a:xfrm>
          <a:off x="3924300" y="190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83382</xdr:rowOff>
    </xdr:from>
    <xdr:to>
      <xdr:col>19</xdr:col>
      <xdr:colOff>38100</xdr:colOff>
      <xdr:row>13</xdr:row>
      <xdr:rowOff>13532</xdr:rowOff>
    </xdr:to>
    <xdr:sp macro="" textlink="">
      <xdr:nvSpPr>
        <xdr:cNvPr id="75" name="楕円 74"/>
        <xdr:cNvSpPr/>
      </xdr:nvSpPr>
      <xdr:spPr bwMode="auto">
        <a:xfrm>
          <a:off x="3556000" y="2188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23709</xdr:rowOff>
    </xdr:from>
    <xdr:ext cx="762000" cy="259045"/>
    <xdr:sp macro="" textlink="">
      <xdr:nvSpPr>
        <xdr:cNvPr id="76" name="テキスト ボックス 75"/>
        <xdr:cNvSpPr txBox="1"/>
      </xdr:nvSpPr>
      <xdr:spPr>
        <a:xfrm>
          <a:off x="3225800" y="195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18764</xdr:rowOff>
    </xdr:from>
    <xdr:to>
      <xdr:col>15</xdr:col>
      <xdr:colOff>101600</xdr:colOff>
      <xdr:row>13</xdr:row>
      <xdr:rowOff>120364</xdr:rowOff>
    </xdr:to>
    <xdr:sp macro="" textlink="">
      <xdr:nvSpPr>
        <xdr:cNvPr id="77" name="楕円 76"/>
        <xdr:cNvSpPr/>
      </xdr:nvSpPr>
      <xdr:spPr bwMode="auto">
        <a:xfrm>
          <a:off x="2857500" y="2295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130541</xdr:rowOff>
    </xdr:from>
    <xdr:ext cx="762000" cy="259045"/>
    <xdr:sp macro="" textlink="">
      <xdr:nvSpPr>
        <xdr:cNvPr id="78" name="テキスト ボックス 77"/>
        <xdr:cNvSpPr txBox="1"/>
      </xdr:nvSpPr>
      <xdr:spPr>
        <a:xfrm>
          <a:off x="2527300" y="206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13124</xdr:rowOff>
    </xdr:from>
    <xdr:to>
      <xdr:col>29</xdr:col>
      <xdr:colOff>127000</xdr:colOff>
      <xdr:row>34</xdr:row>
      <xdr:rowOff>133923</xdr:rowOff>
    </xdr:to>
    <xdr:cxnSp macro="">
      <xdr:nvCxnSpPr>
        <xdr:cNvPr id="113" name="直線コネクタ 112"/>
        <xdr:cNvCxnSpPr/>
      </xdr:nvCxnSpPr>
      <xdr:spPr bwMode="auto">
        <a:xfrm>
          <a:off x="5003800" y="6280574"/>
          <a:ext cx="647700" cy="120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128189</xdr:rowOff>
    </xdr:from>
    <xdr:ext cx="762000" cy="259045"/>
    <xdr:sp macro="" textlink="">
      <xdr:nvSpPr>
        <xdr:cNvPr id="114" name="人口1人当たり決算額の推移平均値テキスト445"/>
        <xdr:cNvSpPr txBox="1"/>
      </xdr:nvSpPr>
      <xdr:spPr>
        <a:xfrm>
          <a:off x="5740400" y="6738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335614</xdr:rowOff>
    </xdr:from>
    <xdr:to>
      <xdr:col>26</xdr:col>
      <xdr:colOff>50800</xdr:colOff>
      <xdr:row>34</xdr:row>
      <xdr:rowOff>13124</xdr:rowOff>
    </xdr:to>
    <xdr:cxnSp macro="">
      <xdr:nvCxnSpPr>
        <xdr:cNvPr id="116" name="直線コネクタ 115"/>
        <xdr:cNvCxnSpPr/>
      </xdr:nvCxnSpPr>
      <xdr:spPr bwMode="auto">
        <a:xfrm>
          <a:off x="4305300" y="6260164"/>
          <a:ext cx="698500" cy="20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230896</xdr:rowOff>
    </xdr:from>
    <xdr:ext cx="736600" cy="259045"/>
    <xdr:sp macro="" textlink="">
      <xdr:nvSpPr>
        <xdr:cNvPr id="118" name="テキスト ボックス 117"/>
        <xdr:cNvSpPr txBox="1"/>
      </xdr:nvSpPr>
      <xdr:spPr>
        <a:xfrm>
          <a:off x="4622800" y="6841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335614</xdr:rowOff>
    </xdr:from>
    <xdr:to>
      <xdr:col>22</xdr:col>
      <xdr:colOff>114300</xdr:colOff>
      <xdr:row>34</xdr:row>
      <xdr:rowOff>22530</xdr:rowOff>
    </xdr:to>
    <xdr:cxnSp macro="">
      <xdr:nvCxnSpPr>
        <xdr:cNvPr id="119" name="直線コネクタ 118"/>
        <xdr:cNvCxnSpPr/>
      </xdr:nvCxnSpPr>
      <xdr:spPr bwMode="auto">
        <a:xfrm flipV="1">
          <a:off x="3606800" y="6260164"/>
          <a:ext cx="698500" cy="29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221294</xdr:rowOff>
    </xdr:from>
    <xdr:ext cx="762000" cy="259045"/>
    <xdr:sp macro="" textlink="">
      <xdr:nvSpPr>
        <xdr:cNvPr id="121" name="テキスト ボックス 120"/>
        <xdr:cNvSpPr txBox="1"/>
      </xdr:nvSpPr>
      <xdr:spPr>
        <a:xfrm>
          <a:off x="3924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198454</xdr:rowOff>
    </xdr:from>
    <xdr:to>
      <xdr:col>18</xdr:col>
      <xdr:colOff>177800</xdr:colOff>
      <xdr:row>34</xdr:row>
      <xdr:rowOff>22530</xdr:rowOff>
    </xdr:to>
    <xdr:cxnSp macro="">
      <xdr:nvCxnSpPr>
        <xdr:cNvPr id="122" name="直線コネクタ 121"/>
        <xdr:cNvCxnSpPr/>
      </xdr:nvCxnSpPr>
      <xdr:spPr bwMode="auto">
        <a:xfrm>
          <a:off x="2908300" y="6123004"/>
          <a:ext cx="698500" cy="166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189781</xdr:rowOff>
    </xdr:from>
    <xdr:ext cx="762000" cy="259045"/>
    <xdr:sp macro="" textlink="">
      <xdr:nvSpPr>
        <xdr:cNvPr id="124" name="テキスト ボックス 123"/>
        <xdr:cNvSpPr txBox="1"/>
      </xdr:nvSpPr>
      <xdr:spPr>
        <a:xfrm>
          <a:off x="32258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125120</xdr:rowOff>
    </xdr:from>
    <xdr:ext cx="762000" cy="259045"/>
    <xdr:sp macro="" textlink="">
      <xdr:nvSpPr>
        <xdr:cNvPr id="126" name="テキスト ボックス 125"/>
        <xdr:cNvSpPr txBox="1"/>
      </xdr:nvSpPr>
      <xdr:spPr>
        <a:xfrm>
          <a:off x="2527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83123</xdr:rowOff>
    </xdr:from>
    <xdr:to>
      <xdr:col>29</xdr:col>
      <xdr:colOff>177800</xdr:colOff>
      <xdr:row>34</xdr:row>
      <xdr:rowOff>184723</xdr:rowOff>
    </xdr:to>
    <xdr:sp macro="" textlink="">
      <xdr:nvSpPr>
        <xdr:cNvPr id="132" name="楕円 131"/>
        <xdr:cNvSpPr/>
      </xdr:nvSpPr>
      <xdr:spPr bwMode="auto">
        <a:xfrm>
          <a:off x="5600700" y="6350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271100</xdr:rowOff>
    </xdr:from>
    <xdr:ext cx="762000" cy="259045"/>
    <xdr:sp macro="" textlink="">
      <xdr:nvSpPr>
        <xdr:cNvPr id="133" name="人口1人当たり決算額の推移該当値テキスト445"/>
        <xdr:cNvSpPr txBox="1"/>
      </xdr:nvSpPr>
      <xdr:spPr>
        <a:xfrm>
          <a:off x="5740400" y="619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305224</xdr:rowOff>
    </xdr:from>
    <xdr:to>
      <xdr:col>26</xdr:col>
      <xdr:colOff>101600</xdr:colOff>
      <xdr:row>34</xdr:row>
      <xdr:rowOff>63924</xdr:rowOff>
    </xdr:to>
    <xdr:sp macro="" textlink="">
      <xdr:nvSpPr>
        <xdr:cNvPr id="134" name="楕円 133"/>
        <xdr:cNvSpPr/>
      </xdr:nvSpPr>
      <xdr:spPr bwMode="auto">
        <a:xfrm>
          <a:off x="4953000" y="6229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74101</xdr:rowOff>
    </xdr:from>
    <xdr:ext cx="736600" cy="259045"/>
    <xdr:sp macro="" textlink="">
      <xdr:nvSpPr>
        <xdr:cNvPr id="135" name="テキスト ボックス 134"/>
        <xdr:cNvSpPr txBox="1"/>
      </xdr:nvSpPr>
      <xdr:spPr>
        <a:xfrm>
          <a:off x="4622800" y="5998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284814</xdr:rowOff>
    </xdr:from>
    <xdr:to>
      <xdr:col>22</xdr:col>
      <xdr:colOff>165100</xdr:colOff>
      <xdr:row>34</xdr:row>
      <xdr:rowOff>43514</xdr:rowOff>
    </xdr:to>
    <xdr:sp macro="" textlink="">
      <xdr:nvSpPr>
        <xdr:cNvPr id="136" name="楕円 135"/>
        <xdr:cNvSpPr/>
      </xdr:nvSpPr>
      <xdr:spPr bwMode="auto">
        <a:xfrm>
          <a:off x="4254500" y="6209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53691</xdr:rowOff>
    </xdr:from>
    <xdr:ext cx="762000" cy="259045"/>
    <xdr:sp macro="" textlink="">
      <xdr:nvSpPr>
        <xdr:cNvPr id="137" name="テキスト ボックス 136"/>
        <xdr:cNvSpPr txBox="1"/>
      </xdr:nvSpPr>
      <xdr:spPr>
        <a:xfrm>
          <a:off x="3924300" y="597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314630</xdr:rowOff>
    </xdr:from>
    <xdr:to>
      <xdr:col>19</xdr:col>
      <xdr:colOff>38100</xdr:colOff>
      <xdr:row>34</xdr:row>
      <xdr:rowOff>73330</xdr:rowOff>
    </xdr:to>
    <xdr:sp macro="" textlink="">
      <xdr:nvSpPr>
        <xdr:cNvPr id="138" name="楕円 137"/>
        <xdr:cNvSpPr/>
      </xdr:nvSpPr>
      <xdr:spPr bwMode="auto">
        <a:xfrm>
          <a:off x="3556000" y="6239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83507</xdr:rowOff>
    </xdr:from>
    <xdr:ext cx="762000" cy="259045"/>
    <xdr:sp macro="" textlink="">
      <xdr:nvSpPr>
        <xdr:cNvPr id="139" name="テキスト ボックス 138"/>
        <xdr:cNvSpPr txBox="1"/>
      </xdr:nvSpPr>
      <xdr:spPr>
        <a:xfrm>
          <a:off x="3225800" y="60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147654</xdr:rowOff>
    </xdr:from>
    <xdr:to>
      <xdr:col>15</xdr:col>
      <xdr:colOff>101600</xdr:colOff>
      <xdr:row>33</xdr:row>
      <xdr:rowOff>249254</xdr:rowOff>
    </xdr:to>
    <xdr:sp macro="" textlink="">
      <xdr:nvSpPr>
        <xdr:cNvPr id="140" name="楕円 139"/>
        <xdr:cNvSpPr/>
      </xdr:nvSpPr>
      <xdr:spPr bwMode="auto">
        <a:xfrm>
          <a:off x="2857500" y="6072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87981</xdr:rowOff>
    </xdr:from>
    <xdr:ext cx="762000" cy="259045"/>
    <xdr:sp macro="" textlink="">
      <xdr:nvSpPr>
        <xdr:cNvPr id="141" name="テキスト ボックス 140"/>
        <xdr:cNvSpPr txBox="1"/>
      </xdr:nvSpPr>
      <xdr:spPr>
        <a:xfrm>
          <a:off x="2527300" y="584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滋賀県高島市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49,628
49,150
693.05
29,498,194
28,322,474
914,461
16,864,184
24,845,508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40328</xdr:rowOff>
    </xdr:from>
    <xdr:to>
      <xdr:col>24</xdr:col>
      <xdr:colOff>63500</xdr:colOff>
      <xdr:row>32</xdr:row>
      <xdr:rowOff>43642</xdr:rowOff>
    </xdr:to>
    <xdr:cxnSp macro="">
      <xdr:nvCxnSpPr>
        <xdr:cNvPr id="59" name="直線コネクタ 58"/>
        <xdr:cNvCxnSpPr/>
      </xdr:nvCxnSpPr>
      <xdr:spPr>
        <a:xfrm>
          <a:off x="3797300" y="5526728"/>
          <a:ext cx="8382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82277</xdr:rowOff>
    </xdr:from>
    <xdr:ext cx="534377" cy="259045"/>
    <xdr:sp macro="" textlink="">
      <xdr:nvSpPr>
        <xdr:cNvPr id="60" name="人件費平均値テキスト"/>
        <xdr:cNvSpPr txBox="1"/>
      </xdr:nvSpPr>
      <xdr:spPr>
        <a:xfrm>
          <a:off x="4686300" y="608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163200</xdr:rowOff>
    </xdr:from>
    <xdr:to>
      <xdr:col>19</xdr:col>
      <xdr:colOff>177800</xdr:colOff>
      <xdr:row>32</xdr:row>
      <xdr:rowOff>40328</xdr:rowOff>
    </xdr:to>
    <xdr:cxnSp macro="">
      <xdr:nvCxnSpPr>
        <xdr:cNvPr id="62" name="直線コネクタ 61"/>
        <xdr:cNvCxnSpPr/>
      </xdr:nvCxnSpPr>
      <xdr:spPr>
        <a:xfrm>
          <a:off x="2908300" y="5478150"/>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20441</xdr:rowOff>
    </xdr:from>
    <xdr:ext cx="534377" cy="259045"/>
    <xdr:sp macro="" textlink="">
      <xdr:nvSpPr>
        <xdr:cNvPr id="64" name="テキスト ボックス 63"/>
        <xdr:cNvSpPr txBox="1"/>
      </xdr:nvSpPr>
      <xdr:spPr>
        <a:xfrm>
          <a:off x="3530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163200</xdr:rowOff>
    </xdr:from>
    <xdr:to>
      <xdr:col>15</xdr:col>
      <xdr:colOff>50800</xdr:colOff>
      <xdr:row>32</xdr:row>
      <xdr:rowOff>75417</xdr:rowOff>
    </xdr:to>
    <xdr:cxnSp macro="">
      <xdr:nvCxnSpPr>
        <xdr:cNvPr id="65" name="直線コネクタ 64"/>
        <xdr:cNvCxnSpPr/>
      </xdr:nvCxnSpPr>
      <xdr:spPr>
        <a:xfrm flipV="1">
          <a:off x="2019300" y="5478150"/>
          <a:ext cx="889000" cy="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12097</xdr:rowOff>
    </xdr:from>
    <xdr:ext cx="534377" cy="259045"/>
    <xdr:sp macro="" textlink="">
      <xdr:nvSpPr>
        <xdr:cNvPr id="67" name="テキスト ボックス 66"/>
        <xdr:cNvSpPr txBox="1"/>
      </xdr:nvSpPr>
      <xdr:spPr>
        <a:xfrm>
          <a:off x="2641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41242</xdr:rowOff>
    </xdr:from>
    <xdr:to>
      <xdr:col>10</xdr:col>
      <xdr:colOff>114300</xdr:colOff>
      <xdr:row>32</xdr:row>
      <xdr:rowOff>75417</xdr:rowOff>
    </xdr:to>
    <xdr:cxnSp macro="">
      <xdr:nvCxnSpPr>
        <xdr:cNvPr id="68" name="直線コネクタ 67"/>
        <xdr:cNvCxnSpPr/>
      </xdr:nvCxnSpPr>
      <xdr:spPr>
        <a:xfrm>
          <a:off x="1130300" y="5356192"/>
          <a:ext cx="889000" cy="20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121871</xdr:rowOff>
    </xdr:from>
    <xdr:ext cx="534377" cy="259045"/>
    <xdr:sp macro="" textlink="">
      <xdr:nvSpPr>
        <xdr:cNvPr id="70" name="テキスト ボックス 69"/>
        <xdr:cNvSpPr txBox="1"/>
      </xdr:nvSpPr>
      <xdr:spPr>
        <a:xfrm>
          <a:off x="1752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130489</xdr:rowOff>
    </xdr:from>
    <xdr:ext cx="534377" cy="259045"/>
    <xdr:sp macro="" textlink="">
      <xdr:nvSpPr>
        <xdr:cNvPr id="72" name="テキスト ボックス 71"/>
        <xdr:cNvSpPr txBox="1"/>
      </xdr:nvSpPr>
      <xdr:spPr>
        <a:xfrm>
          <a:off x="863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164292</xdr:rowOff>
    </xdr:from>
    <xdr:to>
      <xdr:col>24</xdr:col>
      <xdr:colOff>114300</xdr:colOff>
      <xdr:row>32</xdr:row>
      <xdr:rowOff>94442</xdr:rowOff>
    </xdr:to>
    <xdr:sp macro="" textlink="">
      <xdr:nvSpPr>
        <xdr:cNvPr id="78" name="楕円 77"/>
        <xdr:cNvSpPr/>
      </xdr:nvSpPr>
      <xdr:spPr>
        <a:xfrm>
          <a:off x="4584700" y="547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15719</xdr:rowOff>
    </xdr:from>
    <xdr:ext cx="534377" cy="259045"/>
    <xdr:sp macro="" textlink="">
      <xdr:nvSpPr>
        <xdr:cNvPr id="79" name="人件費該当値テキスト"/>
        <xdr:cNvSpPr txBox="1"/>
      </xdr:nvSpPr>
      <xdr:spPr>
        <a:xfrm>
          <a:off x="4686300" y="53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160978</xdr:rowOff>
    </xdr:from>
    <xdr:to>
      <xdr:col>20</xdr:col>
      <xdr:colOff>38100</xdr:colOff>
      <xdr:row>32</xdr:row>
      <xdr:rowOff>91128</xdr:rowOff>
    </xdr:to>
    <xdr:sp macro="" textlink="">
      <xdr:nvSpPr>
        <xdr:cNvPr id="80" name="楕円 79"/>
        <xdr:cNvSpPr/>
      </xdr:nvSpPr>
      <xdr:spPr>
        <a:xfrm>
          <a:off x="3746500" y="547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107655</xdr:rowOff>
    </xdr:from>
    <xdr:ext cx="534377" cy="259045"/>
    <xdr:sp macro="" textlink="">
      <xdr:nvSpPr>
        <xdr:cNvPr id="81" name="テキスト ボックス 80"/>
        <xdr:cNvSpPr txBox="1"/>
      </xdr:nvSpPr>
      <xdr:spPr>
        <a:xfrm>
          <a:off x="3530111" y="525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112400</xdr:rowOff>
    </xdr:from>
    <xdr:to>
      <xdr:col>15</xdr:col>
      <xdr:colOff>101600</xdr:colOff>
      <xdr:row>32</xdr:row>
      <xdr:rowOff>42550</xdr:rowOff>
    </xdr:to>
    <xdr:sp macro="" textlink="">
      <xdr:nvSpPr>
        <xdr:cNvPr id="82" name="楕円 81"/>
        <xdr:cNvSpPr/>
      </xdr:nvSpPr>
      <xdr:spPr>
        <a:xfrm>
          <a:off x="2857500" y="54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59077</xdr:rowOff>
    </xdr:from>
    <xdr:ext cx="534377" cy="259045"/>
    <xdr:sp macro="" textlink="">
      <xdr:nvSpPr>
        <xdr:cNvPr id="83" name="テキスト ボックス 82"/>
        <xdr:cNvSpPr txBox="1"/>
      </xdr:nvSpPr>
      <xdr:spPr>
        <a:xfrm>
          <a:off x="2641111" y="520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24617</xdr:rowOff>
    </xdr:from>
    <xdr:to>
      <xdr:col>10</xdr:col>
      <xdr:colOff>165100</xdr:colOff>
      <xdr:row>32</xdr:row>
      <xdr:rowOff>126217</xdr:rowOff>
    </xdr:to>
    <xdr:sp macro="" textlink="">
      <xdr:nvSpPr>
        <xdr:cNvPr id="84" name="楕円 83"/>
        <xdr:cNvSpPr/>
      </xdr:nvSpPr>
      <xdr:spPr>
        <a:xfrm>
          <a:off x="1968500" y="551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142744</xdr:rowOff>
    </xdr:from>
    <xdr:ext cx="534377" cy="259045"/>
    <xdr:sp macro="" textlink="">
      <xdr:nvSpPr>
        <xdr:cNvPr id="85" name="テキスト ボックス 84"/>
        <xdr:cNvSpPr txBox="1"/>
      </xdr:nvSpPr>
      <xdr:spPr>
        <a:xfrm>
          <a:off x="1752111" y="528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161892</xdr:rowOff>
    </xdr:from>
    <xdr:to>
      <xdr:col>6</xdr:col>
      <xdr:colOff>38100</xdr:colOff>
      <xdr:row>31</xdr:row>
      <xdr:rowOff>92042</xdr:rowOff>
    </xdr:to>
    <xdr:sp macro="" textlink="">
      <xdr:nvSpPr>
        <xdr:cNvPr id="86" name="楕円 85"/>
        <xdr:cNvSpPr/>
      </xdr:nvSpPr>
      <xdr:spPr>
        <a:xfrm>
          <a:off x="1079500" y="530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108569</xdr:rowOff>
    </xdr:from>
    <xdr:ext cx="534377" cy="259045"/>
    <xdr:sp macro="" textlink="">
      <xdr:nvSpPr>
        <xdr:cNvPr id="87" name="テキスト ボックス 86"/>
        <xdr:cNvSpPr txBox="1"/>
      </xdr:nvSpPr>
      <xdr:spPr>
        <a:xfrm>
          <a:off x="863111" y="508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51395</xdr:rowOff>
    </xdr:from>
    <xdr:to>
      <xdr:col>24</xdr:col>
      <xdr:colOff>63500</xdr:colOff>
      <xdr:row>57</xdr:row>
      <xdr:rowOff>54444</xdr:rowOff>
    </xdr:to>
    <xdr:cxnSp macro="">
      <xdr:nvCxnSpPr>
        <xdr:cNvPr id="116" name="直線コネクタ 115"/>
        <xdr:cNvCxnSpPr/>
      </xdr:nvCxnSpPr>
      <xdr:spPr>
        <a:xfrm flipV="1">
          <a:off x="3797300" y="9824045"/>
          <a:ext cx="8382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80639</xdr:rowOff>
    </xdr:from>
    <xdr:ext cx="534377" cy="259045"/>
    <xdr:sp macro="" textlink="">
      <xdr:nvSpPr>
        <xdr:cNvPr id="117" name="物件費平均値テキスト"/>
        <xdr:cNvSpPr txBox="1"/>
      </xdr:nvSpPr>
      <xdr:spPr>
        <a:xfrm>
          <a:off x="4686300" y="985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54444</xdr:rowOff>
    </xdr:from>
    <xdr:to>
      <xdr:col>19</xdr:col>
      <xdr:colOff>177800</xdr:colOff>
      <xdr:row>57</xdr:row>
      <xdr:rowOff>77288</xdr:rowOff>
    </xdr:to>
    <xdr:cxnSp macro="">
      <xdr:nvCxnSpPr>
        <xdr:cNvPr id="119" name="直線コネクタ 118"/>
        <xdr:cNvCxnSpPr/>
      </xdr:nvCxnSpPr>
      <xdr:spPr>
        <a:xfrm flipV="1">
          <a:off x="2908300" y="9827094"/>
          <a:ext cx="889000" cy="2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1521</xdr:rowOff>
    </xdr:from>
    <xdr:ext cx="534377" cy="259045"/>
    <xdr:sp macro="" textlink="">
      <xdr:nvSpPr>
        <xdr:cNvPr id="121" name="テキスト ボックス 120"/>
        <xdr:cNvSpPr txBox="1"/>
      </xdr:nvSpPr>
      <xdr:spPr>
        <a:xfrm>
          <a:off x="3530111" y="994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77288</xdr:rowOff>
    </xdr:from>
    <xdr:to>
      <xdr:col>15</xdr:col>
      <xdr:colOff>50800</xdr:colOff>
      <xdr:row>57</xdr:row>
      <xdr:rowOff>82618</xdr:rowOff>
    </xdr:to>
    <xdr:cxnSp macro="">
      <xdr:nvCxnSpPr>
        <xdr:cNvPr id="122" name="直線コネクタ 121"/>
        <xdr:cNvCxnSpPr/>
      </xdr:nvCxnSpPr>
      <xdr:spPr>
        <a:xfrm flipV="1">
          <a:off x="2019300" y="9849938"/>
          <a:ext cx="889000" cy="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40760</xdr:rowOff>
    </xdr:from>
    <xdr:ext cx="534377" cy="259045"/>
    <xdr:sp macro="" textlink="">
      <xdr:nvSpPr>
        <xdr:cNvPr id="124" name="テキスト ボックス 123"/>
        <xdr:cNvSpPr txBox="1"/>
      </xdr:nvSpPr>
      <xdr:spPr>
        <a:xfrm>
          <a:off x="2641111" y="99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82618</xdr:rowOff>
    </xdr:from>
    <xdr:to>
      <xdr:col>10</xdr:col>
      <xdr:colOff>114300</xdr:colOff>
      <xdr:row>57</xdr:row>
      <xdr:rowOff>156521</xdr:rowOff>
    </xdr:to>
    <xdr:cxnSp macro="">
      <xdr:nvCxnSpPr>
        <xdr:cNvPr id="125" name="直線コネクタ 124"/>
        <xdr:cNvCxnSpPr/>
      </xdr:nvCxnSpPr>
      <xdr:spPr>
        <a:xfrm flipV="1">
          <a:off x="1130300" y="9855268"/>
          <a:ext cx="889000" cy="7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40798</xdr:rowOff>
    </xdr:from>
    <xdr:ext cx="534377" cy="259045"/>
    <xdr:sp macro="" textlink="">
      <xdr:nvSpPr>
        <xdr:cNvPr id="127" name="テキスト ボックス 126"/>
        <xdr:cNvSpPr txBox="1"/>
      </xdr:nvSpPr>
      <xdr:spPr>
        <a:xfrm>
          <a:off x="1752111" y="998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39011</xdr:rowOff>
    </xdr:from>
    <xdr:ext cx="534377" cy="259045"/>
    <xdr:sp macro="" textlink="">
      <xdr:nvSpPr>
        <xdr:cNvPr id="129" name="テキスト ボックス 128"/>
        <xdr:cNvSpPr txBox="1"/>
      </xdr:nvSpPr>
      <xdr:spPr>
        <a:xfrm>
          <a:off x="863111" y="998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595</xdr:rowOff>
    </xdr:from>
    <xdr:to>
      <xdr:col>24</xdr:col>
      <xdr:colOff>114300</xdr:colOff>
      <xdr:row>57</xdr:row>
      <xdr:rowOff>102195</xdr:rowOff>
    </xdr:to>
    <xdr:sp macro="" textlink="">
      <xdr:nvSpPr>
        <xdr:cNvPr id="135" name="楕円 134"/>
        <xdr:cNvSpPr/>
      </xdr:nvSpPr>
      <xdr:spPr>
        <a:xfrm>
          <a:off x="4584700" y="977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23472</xdr:rowOff>
    </xdr:from>
    <xdr:ext cx="534377" cy="259045"/>
    <xdr:sp macro="" textlink="">
      <xdr:nvSpPr>
        <xdr:cNvPr id="136" name="物件費該当値テキスト"/>
        <xdr:cNvSpPr txBox="1"/>
      </xdr:nvSpPr>
      <xdr:spPr>
        <a:xfrm>
          <a:off x="4686300" y="962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3644</xdr:rowOff>
    </xdr:from>
    <xdr:to>
      <xdr:col>20</xdr:col>
      <xdr:colOff>38100</xdr:colOff>
      <xdr:row>57</xdr:row>
      <xdr:rowOff>105244</xdr:rowOff>
    </xdr:to>
    <xdr:sp macro="" textlink="">
      <xdr:nvSpPr>
        <xdr:cNvPr id="137" name="楕円 136"/>
        <xdr:cNvSpPr/>
      </xdr:nvSpPr>
      <xdr:spPr>
        <a:xfrm>
          <a:off x="3746500" y="977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121771</xdr:rowOff>
    </xdr:from>
    <xdr:ext cx="534377" cy="259045"/>
    <xdr:sp macro="" textlink="">
      <xdr:nvSpPr>
        <xdr:cNvPr id="138" name="テキスト ボックス 137"/>
        <xdr:cNvSpPr txBox="1"/>
      </xdr:nvSpPr>
      <xdr:spPr>
        <a:xfrm>
          <a:off x="3530111" y="955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26488</xdr:rowOff>
    </xdr:from>
    <xdr:to>
      <xdr:col>15</xdr:col>
      <xdr:colOff>101600</xdr:colOff>
      <xdr:row>57</xdr:row>
      <xdr:rowOff>128088</xdr:rowOff>
    </xdr:to>
    <xdr:sp macro="" textlink="">
      <xdr:nvSpPr>
        <xdr:cNvPr id="139" name="楕円 138"/>
        <xdr:cNvSpPr/>
      </xdr:nvSpPr>
      <xdr:spPr>
        <a:xfrm>
          <a:off x="2857500" y="979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144615</xdr:rowOff>
    </xdr:from>
    <xdr:ext cx="534377" cy="259045"/>
    <xdr:sp macro="" textlink="">
      <xdr:nvSpPr>
        <xdr:cNvPr id="140" name="テキスト ボックス 139"/>
        <xdr:cNvSpPr txBox="1"/>
      </xdr:nvSpPr>
      <xdr:spPr>
        <a:xfrm>
          <a:off x="2641111" y="957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31818</xdr:rowOff>
    </xdr:from>
    <xdr:to>
      <xdr:col>10</xdr:col>
      <xdr:colOff>165100</xdr:colOff>
      <xdr:row>57</xdr:row>
      <xdr:rowOff>133418</xdr:rowOff>
    </xdr:to>
    <xdr:sp macro="" textlink="">
      <xdr:nvSpPr>
        <xdr:cNvPr id="141" name="楕円 140"/>
        <xdr:cNvSpPr/>
      </xdr:nvSpPr>
      <xdr:spPr>
        <a:xfrm>
          <a:off x="1968500" y="980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149945</xdr:rowOff>
    </xdr:from>
    <xdr:ext cx="534377" cy="259045"/>
    <xdr:sp macro="" textlink="">
      <xdr:nvSpPr>
        <xdr:cNvPr id="142" name="テキスト ボックス 141"/>
        <xdr:cNvSpPr txBox="1"/>
      </xdr:nvSpPr>
      <xdr:spPr>
        <a:xfrm>
          <a:off x="1752111" y="957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105721</xdr:rowOff>
    </xdr:from>
    <xdr:to>
      <xdr:col>6</xdr:col>
      <xdr:colOff>38100</xdr:colOff>
      <xdr:row>58</xdr:row>
      <xdr:rowOff>35871</xdr:rowOff>
    </xdr:to>
    <xdr:sp macro="" textlink="">
      <xdr:nvSpPr>
        <xdr:cNvPr id="143" name="楕円 142"/>
        <xdr:cNvSpPr/>
      </xdr:nvSpPr>
      <xdr:spPr>
        <a:xfrm>
          <a:off x="1079500" y="98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52398</xdr:rowOff>
    </xdr:from>
    <xdr:ext cx="534377" cy="259045"/>
    <xdr:sp macro="" textlink="">
      <xdr:nvSpPr>
        <xdr:cNvPr id="144" name="テキスト ボックス 143"/>
        <xdr:cNvSpPr txBox="1"/>
      </xdr:nvSpPr>
      <xdr:spPr>
        <a:xfrm>
          <a:off x="863111" y="965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165703</xdr:rowOff>
    </xdr:from>
    <xdr:to>
      <xdr:col>24</xdr:col>
      <xdr:colOff>63500</xdr:colOff>
      <xdr:row>77</xdr:row>
      <xdr:rowOff>44659</xdr:rowOff>
    </xdr:to>
    <xdr:cxnSp macro="">
      <xdr:nvCxnSpPr>
        <xdr:cNvPr id="169" name="直線コネクタ 168"/>
        <xdr:cNvCxnSpPr/>
      </xdr:nvCxnSpPr>
      <xdr:spPr>
        <a:xfrm flipV="1">
          <a:off x="3797300" y="13195903"/>
          <a:ext cx="838200" cy="5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44659</xdr:rowOff>
    </xdr:from>
    <xdr:to>
      <xdr:col>19</xdr:col>
      <xdr:colOff>177800</xdr:colOff>
      <xdr:row>77</xdr:row>
      <xdr:rowOff>45117</xdr:rowOff>
    </xdr:to>
    <xdr:cxnSp macro="">
      <xdr:nvCxnSpPr>
        <xdr:cNvPr id="172" name="直線コネクタ 171"/>
        <xdr:cNvCxnSpPr/>
      </xdr:nvCxnSpPr>
      <xdr:spPr>
        <a:xfrm flipV="1">
          <a:off x="2908300" y="13246309"/>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37288</xdr:rowOff>
    </xdr:from>
    <xdr:to>
      <xdr:col>15</xdr:col>
      <xdr:colOff>50800</xdr:colOff>
      <xdr:row>77</xdr:row>
      <xdr:rowOff>45117</xdr:rowOff>
    </xdr:to>
    <xdr:cxnSp macro="">
      <xdr:nvCxnSpPr>
        <xdr:cNvPr id="175" name="直線コネクタ 174"/>
        <xdr:cNvCxnSpPr/>
      </xdr:nvCxnSpPr>
      <xdr:spPr>
        <a:xfrm>
          <a:off x="2019300" y="13238938"/>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149186</xdr:rowOff>
    </xdr:from>
    <xdr:to>
      <xdr:col>10</xdr:col>
      <xdr:colOff>114300</xdr:colOff>
      <xdr:row>77</xdr:row>
      <xdr:rowOff>37288</xdr:rowOff>
    </xdr:to>
    <xdr:cxnSp macro="">
      <xdr:nvCxnSpPr>
        <xdr:cNvPr id="178" name="直線コネクタ 177"/>
        <xdr:cNvCxnSpPr/>
      </xdr:nvCxnSpPr>
      <xdr:spPr>
        <a:xfrm>
          <a:off x="1130300" y="13179386"/>
          <a:ext cx="889000" cy="5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3687</xdr:rowOff>
    </xdr:from>
    <xdr:ext cx="469744" cy="259045"/>
    <xdr:sp macro="" textlink="">
      <xdr:nvSpPr>
        <xdr:cNvPr id="180" name="テキスト ボックス 179"/>
        <xdr:cNvSpPr txBox="1"/>
      </xdr:nvSpPr>
      <xdr:spPr>
        <a:xfrm>
          <a:off x="1784428"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14603</xdr:rowOff>
    </xdr:from>
    <xdr:ext cx="469744" cy="259045"/>
    <xdr:sp macro="" textlink="">
      <xdr:nvSpPr>
        <xdr:cNvPr id="182" name="テキスト ボックス 181"/>
        <xdr:cNvSpPr txBox="1"/>
      </xdr:nvSpPr>
      <xdr:spPr>
        <a:xfrm>
          <a:off x="895428"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114903</xdr:rowOff>
    </xdr:from>
    <xdr:to>
      <xdr:col>24</xdr:col>
      <xdr:colOff>114300</xdr:colOff>
      <xdr:row>77</xdr:row>
      <xdr:rowOff>45053</xdr:rowOff>
    </xdr:to>
    <xdr:sp macro="" textlink="">
      <xdr:nvSpPr>
        <xdr:cNvPr id="188" name="楕円 187"/>
        <xdr:cNvSpPr/>
      </xdr:nvSpPr>
      <xdr:spPr>
        <a:xfrm>
          <a:off x="4584700" y="1314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93330</xdr:rowOff>
    </xdr:from>
    <xdr:ext cx="469744" cy="259045"/>
    <xdr:sp macro="" textlink="">
      <xdr:nvSpPr>
        <xdr:cNvPr id="189" name="維持補修費該当値テキスト"/>
        <xdr:cNvSpPr txBox="1"/>
      </xdr:nvSpPr>
      <xdr:spPr>
        <a:xfrm>
          <a:off x="4686300" y="1312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165309</xdr:rowOff>
    </xdr:from>
    <xdr:to>
      <xdr:col>20</xdr:col>
      <xdr:colOff>38100</xdr:colOff>
      <xdr:row>77</xdr:row>
      <xdr:rowOff>95459</xdr:rowOff>
    </xdr:to>
    <xdr:sp macro="" textlink="">
      <xdr:nvSpPr>
        <xdr:cNvPr id="190" name="楕円 189"/>
        <xdr:cNvSpPr/>
      </xdr:nvSpPr>
      <xdr:spPr>
        <a:xfrm>
          <a:off x="3746500" y="1319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86586</xdr:rowOff>
    </xdr:from>
    <xdr:ext cx="469744" cy="259045"/>
    <xdr:sp macro="" textlink="">
      <xdr:nvSpPr>
        <xdr:cNvPr id="191" name="テキスト ボックス 190"/>
        <xdr:cNvSpPr txBox="1"/>
      </xdr:nvSpPr>
      <xdr:spPr>
        <a:xfrm>
          <a:off x="3562428" y="1328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165767</xdr:rowOff>
    </xdr:from>
    <xdr:to>
      <xdr:col>15</xdr:col>
      <xdr:colOff>101600</xdr:colOff>
      <xdr:row>77</xdr:row>
      <xdr:rowOff>95917</xdr:rowOff>
    </xdr:to>
    <xdr:sp macro="" textlink="">
      <xdr:nvSpPr>
        <xdr:cNvPr id="192" name="楕円 191"/>
        <xdr:cNvSpPr/>
      </xdr:nvSpPr>
      <xdr:spPr>
        <a:xfrm>
          <a:off x="2857500" y="131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87044</xdr:rowOff>
    </xdr:from>
    <xdr:ext cx="469744" cy="259045"/>
    <xdr:sp macro="" textlink="">
      <xdr:nvSpPr>
        <xdr:cNvPr id="193" name="テキスト ボックス 192"/>
        <xdr:cNvSpPr txBox="1"/>
      </xdr:nvSpPr>
      <xdr:spPr>
        <a:xfrm>
          <a:off x="2673428" y="1328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157938</xdr:rowOff>
    </xdr:from>
    <xdr:to>
      <xdr:col>10</xdr:col>
      <xdr:colOff>165100</xdr:colOff>
      <xdr:row>77</xdr:row>
      <xdr:rowOff>88088</xdr:rowOff>
    </xdr:to>
    <xdr:sp macro="" textlink="">
      <xdr:nvSpPr>
        <xdr:cNvPr id="194" name="楕円 193"/>
        <xdr:cNvSpPr/>
      </xdr:nvSpPr>
      <xdr:spPr>
        <a:xfrm>
          <a:off x="1968500" y="1318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79215</xdr:rowOff>
    </xdr:from>
    <xdr:ext cx="469744" cy="259045"/>
    <xdr:sp macro="" textlink="">
      <xdr:nvSpPr>
        <xdr:cNvPr id="195" name="テキスト ボックス 194"/>
        <xdr:cNvSpPr txBox="1"/>
      </xdr:nvSpPr>
      <xdr:spPr>
        <a:xfrm>
          <a:off x="1784428" y="1328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98386</xdr:rowOff>
    </xdr:from>
    <xdr:to>
      <xdr:col>6</xdr:col>
      <xdr:colOff>38100</xdr:colOff>
      <xdr:row>77</xdr:row>
      <xdr:rowOff>28536</xdr:rowOff>
    </xdr:to>
    <xdr:sp macro="" textlink="">
      <xdr:nvSpPr>
        <xdr:cNvPr id="196" name="楕円 195"/>
        <xdr:cNvSpPr/>
      </xdr:nvSpPr>
      <xdr:spPr>
        <a:xfrm>
          <a:off x="1079500" y="131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19663</xdr:rowOff>
    </xdr:from>
    <xdr:ext cx="469744" cy="259045"/>
    <xdr:sp macro="" textlink="">
      <xdr:nvSpPr>
        <xdr:cNvPr id="197" name="テキスト ボックス 196"/>
        <xdr:cNvSpPr txBox="1"/>
      </xdr:nvSpPr>
      <xdr:spPr>
        <a:xfrm>
          <a:off x="895428" y="132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151854</xdr:rowOff>
    </xdr:from>
    <xdr:to>
      <xdr:col>24</xdr:col>
      <xdr:colOff>63500</xdr:colOff>
      <xdr:row>95</xdr:row>
      <xdr:rowOff>16751</xdr:rowOff>
    </xdr:to>
    <xdr:cxnSp macro="">
      <xdr:nvCxnSpPr>
        <xdr:cNvPr id="227" name="直線コネクタ 226"/>
        <xdr:cNvCxnSpPr/>
      </xdr:nvCxnSpPr>
      <xdr:spPr>
        <a:xfrm flipV="1">
          <a:off x="3797300" y="16268154"/>
          <a:ext cx="8382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24579</xdr:rowOff>
    </xdr:from>
    <xdr:ext cx="534377" cy="259045"/>
    <xdr:sp macro="" textlink="">
      <xdr:nvSpPr>
        <xdr:cNvPr id="228" name="扶助費平均値テキスト"/>
        <xdr:cNvSpPr txBox="1"/>
      </xdr:nvSpPr>
      <xdr:spPr>
        <a:xfrm>
          <a:off x="4686300" y="16312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16751</xdr:rowOff>
    </xdr:from>
    <xdr:to>
      <xdr:col>19</xdr:col>
      <xdr:colOff>177800</xdr:colOff>
      <xdr:row>95</xdr:row>
      <xdr:rowOff>79693</xdr:rowOff>
    </xdr:to>
    <xdr:cxnSp macro="">
      <xdr:nvCxnSpPr>
        <xdr:cNvPr id="230" name="直線コネクタ 229"/>
        <xdr:cNvCxnSpPr/>
      </xdr:nvCxnSpPr>
      <xdr:spPr>
        <a:xfrm flipV="1">
          <a:off x="2908300" y="16304501"/>
          <a:ext cx="889000" cy="6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147578</xdr:rowOff>
    </xdr:from>
    <xdr:ext cx="534377" cy="259045"/>
    <xdr:sp macro="" textlink="">
      <xdr:nvSpPr>
        <xdr:cNvPr id="232" name="テキスト ボックス 231"/>
        <xdr:cNvSpPr txBox="1"/>
      </xdr:nvSpPr>
      <xdr:spPr>
        <a:xfrm>
          <a:off x="3530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79693</xdr:rowOff>
    </xdr:from>
    <xdr:to>
      <xdr:col>15</xdr:col>
      <xdr:colOff>50800</xdr:colOff>
      <xdr:row>95</xdr:row>
      <xdr:rowOff>136689</xdr:rowOff>
    </xdr:to>
    <xdr:cxnSp macro="">
      <xdr:nvCxnSpPr>
        <xdr:cNvPr id="233" name="直線コネクタ 232"/>
        <xdr:cNvCxnSpPr/>
      </xdr:nvCxnSpPr>
      <xdr:spPr>
        <a:xfrm flipV="1">
          <a:off x="2019300" y="16367443"/>
          <a:ext cx="889000" cy="5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38777</xdr:rowOff>
    </xdr:from>
    <xdr:ext cx="534377" cy="259045"/>
    <xdr:sp macro="" textlink="">
      <xdr:nvSpPr>
        <xdr:cNvPr id="235" name="テキスト ボックス 234"/>
        <xdr:cNvSpPr txBox="1"/>
      </xdr:nvSpPr>
      <xdr:spPr>
        <a:xfrm>
          <a:off x="2641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136689</xdr:rowOff>
    </xdr:from>
    <xdr:to>
      <xdr:col>10</xdr:col>
      <xdr:colOff>114300</xdr:colOff>
      <xdr:row>96</xdr:row>
      <xdr:rowOff>61748</xdr:rowOff>
    </xdr:to>
    <xdr:cxnSp macro="">
      <xdr:nvCxnSpPr>
        <xdr:cNvPr id="236" name="直線コネクタ 235"/>
        <xdr:cNvCxnSpPr/>
      </xdr:nvCxnSpPr>
      <xdr:spPr>
        <a:xfrm flipV="1">
          <a:off x="1130300" y="16424439"/>
          <a:ext cx="889000" cy="9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38" name="テキスト ボックス 237"/>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0" name="テキスト ボックス 239"/>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101054</xdr:rowOff>
    </xdr:from>
    <xdr:to>
      <xdr:col>24</xdr:col>
      <xdr:colOff>114300</xdr:colOff>
      <xdr:row>95</xdr:row>
      <xdr:rowOff>31204</xdr:rowOff>
    </xdr:to>
    <xdr:sp macro="" textlink="">
      <xdr:nvSpPr>
        <xdr:cNvPr id="246" name="楕円 245"/>
        <xdr:cNvSpPr/>
      </xdr:nvSpPr>
      <xdr:spPr>
        <a:xfrm>
          <a:off x="4584700" y="1621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123931</xdr:rowOff>
    </xdr:from>
    <xdr:ext cx="534377" cy="259045"/>
    <xdr:sp macro="" textlink="">
      <xdr:nvSpPr>
        <xdr:cNvPr id="247" name="扶助費該当値テキスト"/>
        <xdr:cNvSpPr txBox="1"/>
      </xdr:nvSpPr>
      <xdr:spPr>
        <a:xfrm>
          <a:off x="4686300" y="1606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137401</xdr:rowOff>
    </xdr:from>
    <xdr:to>
      <xdr:col>20</xdr:col>
      <xdr:colOff>38100</xdr:colOff>
      <xdr:row>95</xdr:row>
      <xdr:rowOff>67551</xdr:rowOff>
    </xdr:to>
    <xdr:sp macro="" textlink="">
      <xdr:nvSpPr>
        <xdr:cNvPr id="248" name="楕円 247"/>
        <xdr:cNvSpPr/>
      </xdr:nvSpPr>
      <xdr:spPr>
        <a:xfrm>
          <a:off x="3746500" y="1625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84078</xdr:rowOff>
    </xdr:from>
    <xdr:ext cx="534377" cy="259045"/>
    <xdr:sp macro="" textlink="">
      <xdr:nvSpPr>
        <xdr:cNvPr id="249" name="テキスト ボックス 248"/>
        <xdr:cNvSpPr txBox="1"/>
      </xdr:nvSpPr>
      <xdr:spPr>
        <a:xfrm>
          <a:off x="3530111" y="1602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28893</xdr:rowOff>
    </xdr:from>
    <xdr:to>
      <xdr:col>15</xdr:col>
      <xdr:colOff>101600</xdr:colOff>
      <xdr:row>95</xdr:row>
      <xdr:rowOff>130493</xdr:rowOff>
    </xdr:to>
    <xdr:sp macro="" textlink="">
      <xdr:nvSpPr>
        <xdr:cNvPr id="250" name="楕円 249"/>
        <xdr:cNvSpPr/>
      </xdr:nvSpPr>
      <xdr:spPr>
        <a:xfrm>
          <a:off x="2857500" y="163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147020</xdr:rowOff>
    </xdr:from>
    <xdr:ext cx="534377" cy="259045"/>
    <xdr:sp macro="" textlink="">
      <xdr:nvSpPr>
        <xdr:cNvPr id="251" name="テキスト ボックス 250"/>
        <xdr:cNvSpPr txBox="1"/>
      </xdr:nvSpPr>
      <xdr:spPr>
        <a:xfrm>
          <a:off x="2641111" y="1609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85889</xdr:rowOff>
    </xdr:from>
    <xdr:to>
      <xdr:col>10</xdr:col>
      <xdr:colOff>165100</xdr:colOff>
      <xdr:row>96</xdr:row>
      <xdr:rowOff>16039</xdr:rowOff>
    </xdr:to>
    <xdr:sp macro="" textlink="">
      <xdr:nvSpPr>
        <xdr:cNvPr id="252" name="楕円 251"/>
        <xdr:cNvSpPr/>
      </xdr:nvSpPr>
      <xdr:spPr>
        <a:xfrm>
          <a:off x="1968500" y="1637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7166</xdr:rowOff>
    </xdr:from>
    <xdr:ext cx="534377" cy="259045"/>
    <xdr:sp macro="" textlink="">
      <xdr:nvSpPr>
        <xdr:cNvPr id="253" name="テキスト ボックス 252"/>
        <xdr:cNvSpPr txBox="1"/>
      </xdr:nvSpPr>
      <xdr:spPr>
        <a:xfrm>
          <a:off x="1752111" y="1646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10948</xdr:rowOff>
    </xdr:from>
    <xdr:to>
      <xdr:col>6</xdr:col>
      <xdr:colOff>38100</xdr:colOff>
      <xdr:row>96</xdr:row>
      <xdr:rowOff>112548</xdr:rowOff>
    </xdr:to>
    <xdr:sp macro="" textlink="">
      <xdr:nvSpPr>
        <xdr:cNvPr id="254" name="楕円 253"/>
        <xdr:cNvSpPr/>
      </xdr:nvSpPr>
      <xdr:spPr>
        <a:xfrm>
          <a:off x="1079500" y="1647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103675</xdr:rowOff>
    </xdr:from>
    <xdr:ext cx="534377" cy="259045"/>
    <xdr:sp macro="" textlink="">
      <xdr:nvSpPr>
        <xdr:cNvPr id="255" name="テキスト ボックス 254"/>
        <xdr:cNvSpPr txBox="1"/>
      </xdr:nvSpPr>
      <xdr:spPr>
        <a:xfrm>
          <a:off x="863111" y="1656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140551</xdr:rowOff>
    </xdr:from>
    <xdr:to>
      <xdr:col>55</xdr:col>
      <xdr:colOff>0</xdr:colOff>
      <xdr:row>35</xdr:row>
      <xdr:rowOff>116091</xdr:rowOff>
    </xdr:to>
    <xdr:cxnSp macro="">
      <xdr:nvCxnSpPr>
        <xdr:cNvPr id="284" name="直線コネクタ 283"/>
        <xdr:cNvCxnSpPr/>
      </xdr:nvCxnSpPr>
      <xdr:spPr>
        <a:xfrm flipV="1">
          <a:off x="9639300" y="5626951"/>
          <a:ext cx="838200" cy="48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100411</xdr:rowOff>
    </xdr:from>
    <xdr:ext cx="534377" cy="259045"/>
    <xdr:sp macro="" textlink="">
      <xdr:nvSpPr>
        <xdr:cNvPr id="285" name="補助費等平均値テキスト"/>
        <xdr:cNvSpPr txBox="1"/>
      </xdr:nvSpPr>
      <xdr:spPr>
        <a:xfrm>
          <a:off x="10528300" y="61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116091</xdr:rowOff>
    </xdr:from>
    <xdr:to>
      <xdr:col>50</xdr:col>
      <xdr:colOff>114300</xdr:colOff>
      <xdr:row>35</xdr:row>
      <xdr:rowOff>117666</xdr:rowOff>
    </xdr:to>
    <xdr:cxnSp macro="">
      <xdr:nvCxnSpPr>
        <xdr:cNvPr id="287" name="直線コネクタ 286"/>
        <xdr:cNvCxnSpPr/>
      </xdr:nvCxnSpPr>
      <xdr:spPr>
        <a:xfrm flipV="1">
          <a:off x="8750300" y="6116841"/>
          <a:ext cx="8890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46309</xdr:rowOff>
    </xdr:from>
    <xdr:ext cx="534377" cy="259045"/>
    <xdr:sp macro="" textlink="">
      <xdr:nvSpPr>
        <xdr:cNvPr id="289" name="テキスト ボックス 288"/>
        <xdr:cNvSpPr txBox="1"/>
      </xdr:nvSpPr>
      <xdr:spPr>
        <a:xfrm>
          <a:off x="9372111" y="62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117666</xdr:rowOff>
    </xdr:from>
    <xdr:to>
      <xdr:col>45</xdr:col>
      <xdr:colOff>177800</xdr:colOff>
      <xdr:row>36</xdr:row>
      <xdr:rowOff>30658</xdr:rowOff>
    </xdr:to>
    <xdr:cxnSp macro="">
      <xdr:nvCxnSpPr>
        <xdr:cNvPr id="290" name="直線コネクタ 289"/>
        <xdr:cNvCxnSpPr/>
      </xdr:nvCxnSpPr>
      <xdr:spPr>
        <a:xfrm flipV="1">
          <a:off x="7861300" y="6118416"/>
          <a:ext cx="889000" cy="8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43743</xdr:rowOff>
    </xdr:from>
    <xdr:ext cx="534377" cy="259045"/>
    <xdr:sp macro="" textlink="">
      <xdr:nvSpPr>
        <xdr:cNvPr id="292" name="テキスト ボックス 291"/>
        <xdr:cNvSpPr txBox="1"/>
      </xdr:nvSpPr>
      <xdr:spPr>
        <a:xfrm>
          <a:off x="8483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30658</xdr:rowOff>
    </xdr:from>
    <xdr:to>
      <xdr:col>41</xdr:col>
      <xdr:colOff>50800</xdr:colOff>
      <xdr:row>36</xdr:row>
      <xdr:rowOff>62992</xdr:rowOff>
    </xdr:to>
    <xdr:cxnSp macro="">
      <xdr:nvCxnSpPr>
        <xdr:cNvPr id="293" name="直線コネクタ 292"/>
        <xdr:cNvCxnSpPr/>
      </xdr:nvCxnSpPr>
      <xdr:spPr>
        <a:xfrm flipV="1">
          <a:off x="6972300" y="6202858"/>
          <a:ext cx="889000" cy="3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295" name="テキスト ボックス 294"/>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297" name="テキスト ボックス 296"/>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89751</xdr:rowOff>
    </xdr:from>
    <xdr:to>
      <xdr:col>55</xdr:col>
      <xdr:colOff>50800</xdr:colOff>
      <xdr:row>33</xdr:row>
      <xdr:rowOff>19901</xdr:rowOff>
    </xdr:to>
    <xdr:sp macro="" textlink="">
      <xdr:nvSpPr>
        <xdr:cNvPr id="303" name="楕円 302"/>
        <xdr:cNvSpPr/>
      </xdr:nvSpPr>
      <xdr:spPr>
        <a:xfrm>
          <a:off x="10426700" y="557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112628</xdr:rowOff>
    </xdr:from>
    <xdr:ext cx="534377" cy="259045"/>
    <xdr:sp macro="" textlink="">
      <xdr:nvSpPr>
        <xdr:cNvPr id="304" name="補助費等該当値テキスト"/>
        <xdr:cNvSpPr txBox="1"/>
      </xdr:nvSpPr>
      <xdr:spPr>
        <a:xfrm>
          <a:off x="10528300" y="542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65291</xdr:rowOff>
    </xdr:from>
    <xdr:to>
      <xdr:col>50</xdr:col>
      <xdr:colOff>165100</xdr:colOff>
      <xdr:row>35</xdr:row>
      <xdr:rowOff>166891</xdr:rowOff>
    </xdr:to>
    <xdr:sp macro="" textlink="">
      <xdr:nvSpPr>
        <xdr:cNvPr id="305" name="楕円 304"/>
        <xdr:cNvSpPr/>
      </xdr:nvSpPr>
      <xdr:spPr>
        <a:xfrm>
          <a:off x="9588500" y="606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11968</xdr:rowOff>
    </xdr:from>
    <xdr:ext cx="534377" cy="259045"/>
    <xdr:sp macro="" textlink="">
      <xdr:nvSpPr>
        <xdr:cNvPr id="306" name="テキスト ボックス 305"/>
        <xdr:cNvSpPr txBox="1"/>
      </xdr:nvSpPr>
      <xdr:spPr>
        <a:xfrm>
          <a:off x="9372111" y="584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66866</xdr:rowOff>
    </xdr:from>
    <xdr:to>
      <xdr:col>46</xdr:col>
      <xdr:colOff>38100</xdr:colOff>
      <xdr:row>35</xdr:row>
      <xdr:rowOff>168466</xdr:rowOff>
    </xdr:to>
    <xdr:sp macro="" textlink="">
      <xdr:nvSpPr>
        <xdr:cNvPr id="307" name="楕円 306"/>
        <xdr:cNvSpPr/>
      </xdr:nvSpPr>
      <xdr:spPr>
        <a:xfrm>
          <a:off x="8699500" y="606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13543</xdr:rowOff>
    </xdr:from>
    <xdr:ext cx="534377" cy="259045"/>
    <xdr:sp macro="" textlink="">
      <xdr:nvSpPr>
        <xdr:cNvPr id="308" name="テキスト ボックス 307"/>
        <xdr:cNvSpPr txBox="1"/>
      </xdr:nvSpPr>
      <xdr:spPr>
        <a:xfrm>
          <a:off x="8483111" y="584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151308</xdr:rowOff>
    </xdr:from>
    <xdr:to>
      <xdr:col>41</xdr:col>
      <xdr:colOff>101600</xdr:colOff>
      <xdr:row>36</xdr:row>
      <xdr:rowOff>81458</xdr:rowOff>
    </xdr:to>
    <xdr:sp macro="" textlink="">
      <xdr:nvSpPr>
        <xdr:cNvPr id="309" name="楕円 308"/>
        <xdr:cNvSpPr/>
      </xdr:nvSpPr>
      <xdr:spPr>
        <a:xfrm>
          <a:off x="7810500" y="615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97985</xdr:rowOff>
    </xdr:from>
    <xdr:ext cx="534377" cy="259045"/>
    <xdr:sp macro="" textlink="">
      <xdr:nvSpPr>
        <xdr:cNvPr id="310" name="テキスト ボックス 309"/>
        <xdr:cNvSpPr txBox="1"/>
      </xdr:nvSpPr>
      <xdr:spPr>
        <a:xfrm>
          <a:off x="7594111" y="592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12192</xdr:rowOff>
    </xdr:from>
    <xdr:to>
      <xdr:col>36</xdr:col>
      <xdr:colOff>165100</xdr:colOff>
      <xdr:row>36</xdr:row>
      <xdr:rowOff>113792</xdr:rowOff>
    </xdr:to>
    <xdr:sp macro="" textlink="">
      <xdr:nvSpPr>
        <xdr:cNvPr id="311" name="楕円 310"/>
        <xdr:cNvSpPr/>
      </xdr:nvSpPr>
      <xdr:spPr>
        <a:xfrm>
          <a:off x="69215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104919</xdr:rowOff>
    </xdr:from>
    <xdr:ext cx="534377" cy="259045"/>
    <xdr:sp macro="" textlink="">
      <xdr:nvSpPr>
        <xdr:cNvPr id="312" name="テキスト ボックス 311"/>
        <xdr:cNvSpPr txBox="1"/>
      </xdr:nvSpPr>
      <xdr:spPr>
        <a:xfrm>
          <a:off x="6705111" y="627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39826</xdr:rowOff>
    </xdr:from>
    <xdr:to>
      <xdr:col>55</xdr:col>
      <xdr:colOff>0</xdr:colOff>
      <xdr:row>58</xdr:row>
      <xdr:rowOff>61606</xdr:rowOff>
    </xdr:to>
    <xdr:cxnSp macro="">
      <xdr:nvCxnSpPr>
        <xdr:cNvPr id="341" name="直線コネクタ 340"/>
        <xdr:cNvCxnSpPr/>
      </xdr:nvCxnSpPr>
      <xdr:spPr>
        <a:xfrm flipV="1">
          <a:off x="9639300" y="9983926"/>
          <a:ext cx="838200" cy="2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40447</xdr:rowOff>
    </xdr:from>
    <xdr:ext cx="534377" cy="259045"/>
    <xdr:sp macro="" textlink="">
      <xdr:nvSpPr>
        <xdr:cNvPr id="342" name="普通建設事業費平均値テキスト"/>
        <xdr:cNvSpPr txBox="1"/>
      </xdr:nvSpPr>
      <xdr:spPr>
        <a:xfrm>
          <a:off x="10528300" y="9984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61606</xdr:rowOff>
    </xdr:from>
    <xdr:to>
      <xdr:col>50</xdr:col>
      <xdr:colOff>114300</xdr:colOff>
      <xdr:row>58</xdr:row>
      <xdr:rowOff>108519</xdr:rowOff>
    </xdr:to>
    <xdr:cxnSp macro="">
      <xdr:nvCxnSpPr>
        <xdr:cNvPr id="344" name="直線コネクタ 343"/>
        <xdr:cNvCxnSpPr/>
      </xdr:nvCxnSpPr>
      <xdr:spPr>
        <a:xfrm flipV="1">
          <a:off x="8750300" y="10005706"/>
          <a:ext cx="889000" cy="4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148680</xdr:rowOff>
    </xdr:from>
    <xdr:ext cx="534377" cy="259045"/>
    <xdr:sp macro="" textlink="">
      <xdr:nvSpPr>
        <xdr:cNvPr id="346" name="テキスト ボックス 345"/>
        <xdr:cNvSpPr txBox="1"/>
      </xdr:nvSpPr>
      <xdr:spPr>
        <a:xfrm>
          <a:off x="9372111" y="100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79180</xdr:rowOff>
    </xdr:from>
    <xdr:to>
      <xdr:col>45</xdr:col>
      <xdr:colOff>177800</xdr:colOff>
      <xdr:row>58</xdr:row>
      <xdr:rowOff>108519</xdr:rowOff>
    </xdr:to>
    <xdr:cxnSp macro="">
      <xdr:nvCxnSpPr>
        <xdr:cNvPr id="347" name="直線コネクタ 346"/>
        <xdr:cNvCxnSpPr/>
      </xdr:nvCxnSpPr>
      <xdr:spPr>
        <a:xfrm>
          <a:off x="7861300" y="10023280"/>
          <a:ext cx="889000" cy="2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154525</xdr:rowOff>
    </xdr:from>
    <xdr:ext cx="534377" cy="259045"/>
    <xdr:sp macro="" textlink="">
      <xdr:nvSpPr>
        <xdr:cNvPr id="349" name="テキスト ボックス 348"/>
        <xdr:cNvSpPr txBox="1"/>
      </xdr:nvSpPr>
      <xdr:spPr>
        <a:xfrm>
          <a:off x="8483111" y="100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79180</xdr:rowOff>
    </xdr:from>
    <xdr:to>
      <xdr:col>41</xdr:col>
      <xdr:colOff>50800</xdr:colOff>
      <xdr:row>58</xdr:row>
      <xdr:rowOff>115179</xdr:rowOff>
    </xdr:to>
    <xdr:cxnSp macro="">
      <xdr:nvCxnSpPr>
        <xdr:cNvPr id="350" name="直線コネクタ 349"/>
        <xdr:cNvCxnSpPr/>
      </xdr:nvCxnSpPr>
      <xdr:spPr>
        <a:xfrm flipV="1">
          <a:off x="6972300" y="10023280"/>
          <a:ext cx="889000" cy="3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131611</xdr:rowOff>
    </xdr:from>
    <xdr:ext cx="534377" cy="259045"/>
    <xdr:sp macro="" textlink="">
      <xdr:nvSpPr>
        <xdr:cNvPr id="352" name="テキスト ボックス 351"/>
        <xdr:cNvSpPr txBox="1"/>
      </xdr:nvSpPr>
      <xdr:spPr>
        <a:xfrm>
          <a:off x="7594111" y="1007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161391</xdr:rowOff>
    </xdr:from>
    <xdr:ext cx="534377" cy="259045"/>
    <xdr:sp macro="" textlink="">
      <xdr:nvSpPr>
        <xdr:cNvPr id="354" name="テキスト ボックス 353"/>
        <xdr:cNvSpPr txBox="1"/>
      </xdr:nvSpPr>
      <xdr:spPr>
        <a:xfrm>
          <a:off x="6705111" y="97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160476</xdr:rowOff>
    </xdr:from>
    <xdr:to>
      <xdr:col>55</xdr:col>
      <xdr:colOff>50800</xdr:colOff>
      <xdr:row>58</xdr:row>
      <xdr:rowOff>90626</xdr:rowOff>
    </xdr:to>
    <xdr:sp macro="" textlink="">
      <xdr:nvSpPr>
        <xdr:cNvPr id="360" name="楕円 359"/>
        <xdr:cNvSpPr/>
      </xdr:nvSpPr>
      <xdr:spPr>
        <a:xfrm>
          <a:off x="10426700" y="993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11903</xdr:rowOff>
    </xdr:from>
    <xdr:ext cx="534377" cy="259045"/>
    <xdr:sp macro="" textlink="">
      <xdr:nvSpPr>
        <xdr:cNvPr id="361" name="普通建設事業費該当値テキスト"/>
        <xdr:cNvSpPr txBox="1"/>
      </xdr:nvSpPr>
      <xdr:spPr>
        <a:xfrm>
          <a:off x="10528300" y="978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10806</xdr:rowOff>
    </xdr:from>
    <xdr:to>
      <xdr:col>50</xdr:col>
      <xdr:colOff>165100</xdr:colOff>
      <xdr:row>58</xdr:row>
      <xdr:rowOff>112406</xdr:rowOff>
    </xdr:to>
    <xdr:sp macro="" textlink="">
      <xdr:nvSpPr>
        <xdr:cNvPr id="362" name="楕円 361"/>
        <xdr:cNvSpPr/>
      </xdr:nvSpPr>
      <xdr:spPr>
        <a:xfrm>
          <a:off x="9588500" y="995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128933</xdr:rowOff>
    </xdr:from>
    <xdr:ext cx="534377" cy="259045"/>
    <xdr:sp macro="" textlink="">
      <xdr:nvSpPr>
        <xdr:cNvPr id="363" name="テキスト ボックス 362"/>
        <xdr:cNvSpPr txBox="1"/>
      </xdr:nvSpPr>
      <xdr:spPr>
        <a:xfrm>
          <a:off x="9372111" y="973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57719</xdr:rowOff>
    </xdr:from>
    <xdr:to>
      <xdr:col>46</xdr:col>
      <xdr:colOff>38100</xdr:colOff>
      <xdr:row>58</xdr:row>
      <xdr:rowOff>159319</xdr:rowOff>
    </xdr:to>
    <xdr:sp macro="" textlink="">
      <xdr:nvSpPr>
        <xdr:cNvPr id="364" name="楕円 363"/>
        <xdr:cNvSpPr/>
      </xdr:nvSpPr>
      <xdr:spPr>
        <a:xfrm>
          <a:off x="8699500" y="1000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4396</xdr:rowOff>
    </xdr:from>
    <xdr:ext cx="534377" cy="259045"/>
    <xdr:sp macro="" textlink="">
      <xdr:nvSpPr>
        <xdr:cNvPr id="365" name="テキスト ボックス 364"/>
        <xdr:cNvSpPr txBox="1"/>
      </xdr:nvSpPr>
      <xdr:spPr>
        <a:xfrm>
          <a:off x="8483111" y="97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28380</xdr:rowOff>
    </xdr:from>
    <xdr:to>
      <xdr:col>41</xdr:col>
      <xdr:colOff>101600</xdr:colOff>
      <xdr:row>58</xdr:row>
      <xdr:rowOff>129980</xdr:rowOff>
    </xdr:to>
    <xdr:sp macro="" textlink="">
      <xdr:nvSpPr>
        <xdr:cNvPr id="366" name="楕円 365"/>
        <xdr:cNvSpPr/>
      </xdr:nvSpPr>
      <xdr:spPr>
        <a:xfrm>
          <a:off x="7810500" y="99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146507</xdr:rowOff>
    </xdr:from>
    <xdr:ext cx="534377" cy="259045"/>
    <xdr:sp macro="" textlink="">
      <xdr:nvSpPr>
        <xdr:cNvPr id="367" name="テキスト ボックス 366"/>
        <xdr:cNvSpPr txBox="1"/>
      </xdr:nvSpPr>
      <xdr:spPr>
        <a:xfrm>
          <a:off x="7594111" y="974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64379</xdr:rowOff>
    </xdr:from>
    <xdr:to>
      <xdr:col>36</xdr:col>
      <xdr:colOff>165100</xdr:colOff>
      <xdr:row>58</xdr:row>
      <xdr:rowOff>165979</xdr:rowOff>
    </xdr:to>
    <xdr:sp macro="" textlink="">
      <xdr:nvSpPr>
        <xdr:cNvPr id="368" name="楕円 367"/>
        <xdr:cNvSpPr/>
      </xdr:nvSpPr>
      <xdr:spPr>
        <a:xfrm>
          <a:off x="6921500" y="1000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157106</xdr:rowOff>
    </xdr:from>
    <xdr:ext cx="534377" cy="259045"/>
    <xdr:sp macro="" textlink="">
      <xdr:nvSpPr>
        <xdr:cNvPr id="369" name="テキスト ボックス 368"/>
        <xdr:cNvSpPr txBox="1"/>
      </xdr:nvSpPr>
      <xdr:spPr>
        <a:xfrm>
          <a:off x="6705111" y="1010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66455</xdr:rowOff>
    </xdr:from>
    <xdr:to>
      <xdr:col>55</xdr:col>
      <xdr:colOff>0</xdr:colOff>
      <xdr:row>78</xdr:row>
      <xdr:rowOff>79485</xdr:rowOff>
    </xdr:to>
    <xdr:cxnSp macro="">
      <xdr:nvCxnSpPr>
        <xdr:cNvPr id="396" name="直線コネクタ 395"/>
        <xdr:cNvCxnSpPr/>
      </xdr:nvCxnSpPr>
      <xdr:spPr>
        <a:xfrm>
          <a:off x="9639300" y="13439555"/>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30529</xdr:rowOff>
    </xdr:from>
    <xdr:ext cx="534377" cy="259045"/>
    <xdr:sp macro="" textlink="">
      <xdr:nvSpPr>
        <xdr:cNvPr id="397" name="普通建設事業費 （ うち新規整備　）平均値テキスト"/>
        <xdr:cNvSpPr txBox="1"/>
      </xdr:nvSpPr>
      <xdr:spPr>
        <a:xfrm>
          <a:off x="10528300" y="13403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66455</xdr:rowOff>
    </xdr:from>
    <xdr:to>
      <xdr:col>50</xdr:col>
      <xdr:colOff>114300</xdr:colOff>
      <xdr:row>78</xdr:row>
      <xdr:rowOff>100763</xdr:rowOff>
    </xdr:to>
    <xdr:cxnSp macro="">
      <xdr:nvCxnSpPr>
        <xdr:cNvPr id="399" name="直線コネクタ 398"/>
        <xdr:cNvCxnSpPr/>
      </xdr:nvCxnSpPr>
      <xdr:spPr>
        <a:xfrm flipV="1">
          <a:off x="8750300" y="13439555"/>
          <a:ext cx="889000" cy="3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136796</xdr:rowOff>
    </xdr:from>
    <xdr:ext cx="534377" cy="259045"/>
    <xdr:sp macro="" textlink="">
      <xdr:nvSpPr>
        <xdr:cNvPr id="401" name="テキスト ボックス 400"/>
        <xdr:cNvSpPr txBox="1"/>
      </xdr:nvSpPr>
      <xdr:spPr>
        <a:xfrm>
          <a:off x="9372111" y="1350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52450</xdr:rowOff>
    </xdr:from>
    <xdr:to>
      <xdr:col>45</xdr:col>
      <xdr:colOff>177800</xdr:colOff>
      <xdr:row>78</xdr:row>
      <xdr:rowOff>100763</xdr:rowOff>
    </xdr:to>
    <xdr:cxnSp macro="">
      <xdr:nvCxnSpPr>
        <xdr:cNvPr id="402" name="直線コネクタ 401"/>
        <xdr:cNvCxnSpPr/>
      </xdr:nvCxnSpPr>
      <xdr:spPr>
        <a:xfrm>
          <a:off x="7861300" y="13425550"/>
          <a:ext cx="889000" cy="4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117550</xdr:rowOff>
    </xdr:from>
    <xdr:ext cx="534377" cy="259045"/>
    <xdr:sp macro="" textlink="">
      <xdr:nvSpPr>
        <xdr:cNvPr id="406" name="テキスト ボックス 405"/>
        <xdr:cNvSpPr txBox="1"/>
      </xdr:nvSpPr>
      <xdr:spPr>
        <a:xfrm>
          <a:off x="7594111" y="1349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28685</xdr:rowOff>
    </xdr:from>
    <xdr:to>
      <xdr:col>55</xdr:col>
      <xdr:colOff>50800</xdr:colOff>
      <xdr:row>78</xdr:row>
      <xdr:rowOff>130285</xdr:rowOff>
    </xdr:to>
    <xdr:sp macro="" textlink="">
      <xdr:nvSpPr>
        <xdr:cNvPr id="412" name="楕円 411"/>
        <xdr:cNvSpPr/>
      </xdr:nvSpPr>
      <xdr:spPr>
        <a:xfrm>
          <a:off x="10426700" y="1340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159512</xdr:rowOff>
    </xdr:from>
    <xdr:ext cx="534377" cy="259045"/>
    <xdr:sp macro="" textlink="">
      <xdr:nvSpPr>
        <xdr:cNvPr id="413" name="普通建設事業費 （ うち新規整備　）該当値テキスト"/>
        <xdr:cNvSpPr txBox="1"/>
      </xdr:nvSpPr>
      <xdr:spPr>
        <a:xfrm>
          <a:off x="10528300" y="1318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15655</xdr:rowOff>
    </xdr:from>
    <xdr:to>
      <xdr:col>50</xdr:col>
      <xdr:colOff>165100</xdr:colOff>
      <xdr:row>78</xdr:row>
      <xdr:rowOff>117255</xdr:rowOff>
    </xdr:to>
    <xdr:sp macro="" textlink="">
      <xdr:nvSpPr>
        <xdr:cNvPr id="414" name="楕円 413"/>
        <xdr:cNvSpPr/>
      </xdr:nvSpPr>
      <xdr:spPr>
        <a:xfrm>
          <a:off x="9588500" y="1338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133782</xdr:rowOff>
    </xdr:from>
    <xdr:ext cx="534377" cy="259045"/>
    <xdr:sp macro="" textlink="">
      <xdr:nvSpPr>
        <xdr:cNvPr id="415" name="テキスト ボックス 414"/>
        <xdr:cNvSpPr txBox="1"/>
      </xdr:nvSpPr>
      <xdr:spPr>
        <a:xfrm>
          <a:off x="9372111" y="1316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49963</xdr:rowOff>
    </xdr:from>
    <xdr:to>
      <xdr:col>46</xdr:col>
      <xdr:colOff>38100</xdr:colOff>
      <xdr:row>78</xdr:row>
      <xdr:rowOff>151563</xdr:rowOff>
    </xdr:to>
    <xdr:sp macro="" textlink="">
      <xdr:nvSpPr>
        <xdr:cNvPr id="416" name="楕円 415"/>
        <xdr:cNvSpPr/>
      </xdr:nvSpPr>
      <xdr:spPr>
        <a:xfrm>
          <a:off x="8699500" y="134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142690</xdr:rowOff>
    </xdr:from>
    <xdr:ext cx="534377" cy="259045"/>
    <xdr:sp macro="" textlink="">
      <xdr:nvSpPr>
        <xdr:cNvPr id="417" name="テキスト ボックス 416"/>
        <xdr:cNvSpPr txBox="1"/>
      </xdr:nvSpPr>
      <xdr:spPr>
        <a:xfrm>
          <a:off x="8483111" y="13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1650</xdr:rowOff>
    </xdr:from>
    <xdr:to>
      <xdr:col>41</xdr:col>
      <xdr:colOff>101600</xdr:colOff>
      <xdr:row>78</xdr:row>
      <xdr:rowOff>103250</xdr:rowOff>
    </xdr:to>
    <xdr:sp macro="" textlink="">
      <xdr:nvSpPr>
        <xdr:cNvPr id="418" name="楕円 417"/>
        <xdr:cNvSpPr/>
      </xdr:nvSpPr>
      <xdr:spPr>
        <a:xfrm>
          <a:off x="7810500" y="133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119777</xdr:rowOff>
    </xdr:from>
    <xdr:ext cx="534377" cy="259045"/>
    <xdr:sp macro="" textlink="">
      <xdr:nvSpPr>
        <xdr:cNvPr id="419" name="テキスト ボックス 418"/>
        <xdr:cNvSpPr txBox="1"/>
      </xdr:nvSpPr>
      <xdr:spPr>
        <a:xfrm>
          <a:off x="7594111" y="1314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3054</xdr:rowOff>
    </xdr:from>
    <xdr:to>
      <xdr:col>55</xdr:col>
      <xdr:colOff>0</xdr:colOff>
      <xdr:row>94</xdr:row>
      <xdr:rowOff>110040</xdr:rowOff>
    </xdr:to>
    <xdr:cxnSp macro="">
      <xdr:nvCxnSpPr>
        <xdr:cNvPr id="448" name="直線コネクタ 447"/>
        <xdr:cNvCxnSpPr/>
      </xdr:nvCxnSpPr>
      <xdr:spPr>
        <a:xfrm flipV="1">
          <a:off x="9639300" y="15947904"/>
          <a:ext cx="838200" cy="27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132554</xdr:rowOff>
    </xdr:from>
    <xdr:ext cx="534377" cy="259045"/>
    <xdr:sp macro="" textlink="">
      <xdr:nvSpPr>
        <xdr:cNvPr id="449" name="普通建設事業費 （ うち更新整備　）平均値テキスト"/>
        <xdr:cNvSpPr txBox="1"/>
      </xdr:nvSpPr>
      <xdr:spPr>
        <a:xfrm>
          <a:off x="10528300" y="164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110040</xdr:rowOff>
    </xdr:from>
    <xdr:to>
      <xdr:col>50</xdr:col>
      <xdr:colOff>114300</xdr:colOff>
      <xdr:row>96</xdr:row>
      <xdr:rowOff>3302</xdr:rowOff>
    </xdr:to>
    <xdr:cxnSp macro="">
      <xdr:nvCxnSpPr>
        <xdr:cNvPr id="451" name="直線コネクタ 450"/>
        <xdr:cNvCxnSpPr/>
      </xdr:nvCxnSpPr>
      <xdr:spPr>
        <a:xfrm flipV="1">
          <a:off x="8750300" y="16226340"/>
          <a:ext cx="889000" cy="23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57345</xdr:rowOff>
    </xdr:from>
    <xdr:ext cx="534377" cy="259045"/>
    <xdr:sp macro="" textlink="">
      <xdr:nvSpPr>
        <xdr:cNvPr id="453" name="テキスト ボックス 452"/>
        <xdr:cNvSpPr txBox="1"/>
      </xdr:nvSpPr>
      <xdr:spPr>
        <a:xfrm>
          <a:off x="9372111" y="165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3302</xdr:rowOff>
    </xdr:from>
    <xdr:to>
      <xdr:col>45</xdr:col>
      <xdr:colOff>177800</xdr:colOff>
      <xdr:row>96</xdr:row>
      <xdr:rowOff>54184</xdr:rowOff>
    </xdr:to>
    <xdr:cxnSp macro="">
      <xdr:nvCxnSpPr>
        <xdr:cNvPr id="454" name="直線コネクタ 453"/>
        <xdr:cNvCxnSpPr/>
      </xdr:nvCxnSpPr>
      <xdr:spPr>
        <a:xfrm flipV="1">
          <a:off x="7861300" y="16462502"/>
          <a:ext cx="889000" cy="5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144499</xdr:rowOff>
    </xdr:from>
    <xdr:ext cx="534377" cy="259045"/>
    <xdr:sp macro="" textlink="">
      <xdr:nvSpPr>
        <xdr:cNvPr id="456" name="テキスト ボックス 455"/>
        <xdr:cNvSpPr txBox="1"/>
      </xdr:nvSpPr>
      <xdr:spPr>
        <a:xfrm>
          <a:off x="8483111" y="166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109541</xdr:rowOff>
    </xdr:from>
    <xdr:ext cx="534377" cy="259045"/>
    <xdr:sp macro="" textlink="">
      <xdr:nvSpPr>
        <xdr:cNvPr id="458" name="テキスト ボックス 457"/>
        <xdr:cNvSpPr txBox="1"/>
      </xdr:nvSpPr>
      <xdr:spPr>
        <a:xfrm>
          <a:off x="7594111" y="1656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123704</xdr:rowOff>
    </xdr:from>
    <xdr:to>
      <xdr:col>55</xdr:col>
      <xdr:colOff>50800</xdr:colOff>
      <xdr:row>93</xdr:row>
      <xdr:rowOff>53854</xdr:rowOff>
    </xdr:to>
    <xdr:sp macro="" textlink="">
      <xdr:nvSpPr>
        <xdr:cNvPr id="464" name="楕円 463"/>
        <xdr:cNvSpPr/>
      </xdr:nvSpPr>
      <xdr:spPr>
        <a:xfrm>
          <a:off x="10426700" y="1589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146581</xdr:rowOff>
    </xdr:from>
    <xdr:ext cx="534377" cy="259045"/>
    <xdr:sp macro="" textlink="">
      <xdr:nvSpPr>
        <xdr:cNvPr id="465" name="普通建設事業費 （ うち更新整備　）該当値テキスト"/>
        <xdr:cNvSpPr txBox="1"/>
      </xdr:nvSpPr>
      <xdr:spPr>
        <a:xfrm>
          <a:off x="10528300" y="157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59240</xdr:rowOff>
    </xdr:from>
    <xdr:to>
      <xdr:col>50</xdr:col>
      <xdr:colOff>165100</xdr:colOff>
      <xdr:row>94</xdr:row>
      <xdr:rowOff>160840</xdr:rowOff>
    </xdr:to>
    <xdr:sp macro="" textlink="">
      <xdr:nvSpPr>
        <xdr:cNvPr id="466" name="楕円 465"/>
        <xdr:cNvSpPr/>
      </xdr:nvSpPr>
      <xdr:spPr>
        <a:xfrm>
          <a:off x="9588500" y="1617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5917</xdr:rowOff>
    </xdr:from>
    <xdr:ext cx="534377" cy="259045"/>
    <xdr:sp macro="" textlink="">
      <xdr:nvSpPr>
        <xdr:cNvPr id="467" name="テキスト ボックス 466"/>
        <xdr:cNvSpPr txBox="1"/>
      </xdr:nvSpPr>
      <xdr:spPr>
        <a:xfrm>
          <a:off x="9372111" y="1595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123952</xdr:rowOff>
    </xdr:from>
    <xdr:to>
      <xdr:col>46</xdr:col>
      <xdr:colOff>38100</xdr:colOff>
      <xdr:row>96</xdr:row>
      <xdr:rowOff>54102</xdr:rowOff>
    </xdr:to>
    <xdr:sp macro="" textlink="">
      <xdr:nvSpPr>
        <xdr:cNvPr id="468" name="楕円 467"/>
        <xdr:cNvSpPr/>
      </xdr:nvSpPr>
      <xdr:spPr>
        <a:xfrm>
          <a:off x="8699500" y="1641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70629</xdr:rowOff>
    </xdr:from>
    <xdr:ext cx="534377" cy="259045"/>
    <xdr:sp macro="" textlink="">
      <xdr:nvSpPr>
        <xdr:cNvPr id="469" name="テキスト ボックス 468"/>
        <xdr:cNvSpPr txBox="1"/>
      </xdr:nvSpPr>
      <xdr:spPr>
        <a:xfrm>
          <a:off x="8483111" y="1618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3384</xdr:rowOff>
    </xdr:from>
    <xdr:to>
      <xdr:col>41</xdr:col>
      <xdr:colOff>101600</xdr:colOff>
      <xdr:row>96</xdr:row>
      <xdr:rowOff>104984</xdr:rowOff>
    </xdr:to>
    <xdr:sp macro="" textlink="">
      <xdr:nvSpPr>
        <xdr:cNvPr id="470" name="楕円 469"/>
        <xdr:cNvSpPr/>
      </xdr:nvSpPr>
      <xdr:spPr>
        <a:xfrm>
          <a:off x="7810500" y="1646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121511</xdr:rowOff>
    </xdr:from>
    <xdr:ext cx="534377" cy="259045"/>
    <xdr:sp macro="" textlink="">
      <xdr:nvSpPr>
        <xdr:cNvPr id="471" name="テキスト ボックス 470"/>
        <xdr:cNvSpPr txBox="1"/>
      </xdr:nvSpPr>
      <xdr:spPr>
        <a:xfrm>
          <a:off x="7594111" y="162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36754</xdr:rowOff>
    </xdr:from>
    <xdr:to>
      <xdr:col>85</xdr:col>
      <xdr:colOff>127000</xdr:colOff>
      <xdr:row>39</xdr:row>
      <xdr:rowOff>42329</xdr:rowOff>
    </xdr:to>
    <xdr:cxnSp macro="">
      <xdr:nvCxnSpPr>
        <xdr:cNvPr id="500" name="直線コネクタ 499"/>
        <xdr:cNvCxnSpPr/>
      </xdr:nvCxnSpPr>
      <xdr:spPr>
        <a:xfrm flipV="1">
          <a:off x="15481300" y="6723304"/>
          <a:ext cx="8382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16243</xdr:rowOff>
    </xdr:from>
    <xdr:to>
      <xdr:col>81</xdr:col>
      <xdr:colOff>50800</xdr:colOff>
      <xdr:row>39</xdr:row>
      <xdr:rowOff>42329</xdr:rowOff>
    </xdr:to>
    <xdr:cxnSp macro="">
      <xdr:nvCxnSpPr>
        <xdr:cNvPr id="503" name="直線コネクタ 502"/>
        <xdr:cNvCxnSpPr/>
      </xdr:nvCxnSpPr>
      <xdr:spPr>
        <a:xfrm>
          <a:off x="14592300" y="6702793"/>
          <a:ext cx="889000" cy="2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121095</xdr:rowOff>
    </xdr:from>
    <xdr:to>
      <xdr:col>76</xdr:col>
      <xdr:colOff>114300</xdr:colOff>
      <xdr:row>39</xdr:row>
      <xdr:rowOff>16243</xdr:rowOff>
    </xdr:to>
    <xdr:cxnSp macro="">
      <xdr:nvCxnSpPr>
        <xdr:cNvPr id="506" name="直線コネクタ 505"/>
        <xdr:cNvCxnSpPr/>
      </xdr:nvCxnSpPr>
      <xdr:spPr>
        <a:xfrm>
          <a:off x="13703300" y="6464745"/>
          <a:ext cx="889000" cy="23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68051</xdr:rowOff>
    </xdr:from>
    <xdr:ext cx="469744" cy="259045"/>
    <xdr:sp macro="" textlink="">
      <xdr:nvSpPr>
        <xdr:cNvPr id="508" name="テキスト ボックス 507"/>
        <xdr:cNvSpPr txBox="1"/>
      </xdr:nvSpPr>
      <xdr:spPr>
        <a:xfrm>
          <a:off x="14357428"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121095</xdr:rowOff>
    </xdr:from>
    <xdr:to>
      <xdr:col>71</xdr:col>
      <xdr:colOff>177800</xdr:colOff>
      <xdr:row>39</xdr:row>
      <xdr:rowOff>4559</xdr:rowOff>
    </xdr:to>
    <xdr:cxnSp macro="">
      <xdr:nvCxnSpPr>
        <xdr:cNvPr id="509" name="直線コネクタ 508"/>
        <xdr:cNvCxnSpPr/>
      </xdr:nvCxnSpPr>
      <xdr:spPr>
        <a:xfrm flipV="1">
          <a:off x="12814300" y="6464745"/>
          <a:ext cx="889000" cy="2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36987</xdr:rowOff>
    </xdr:from>
    <xdr:ext cx="469744" cy="259045"/>
    <xdr:sp macro="" textlink="">
      <xdr:nvSpPr>
        <xdr:cNvPr id="511" name="テキスト ボックス 510"/>
        <xdr:cNvSpPr txBox="1"/>
      </xdr:nvSpPr>
      <xdr:spPr>
        <a:xfrm>
          <a:off x="13468428" y="672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157404</xdr:rowOff>
    </xdr:from>
    <xdr:to>
      <xdr:col>85</xdr:col>
      <xdr:colOff>177800</xdr:colOff>
      <xdr:row>39</xdr:row>
      <xdr:rowOff>87554</xdr:rowOff>
    </xdr:to>
    <xdr:sp macro="" textlink="">
      <xdr:nvSpPr>
        <xdr:cNvPr id="519" name="楕円 518"/>
        <xdr:cNvSpPr/>
      </xdr:nvSpPr>
      <xdr:spPr>
        <a:xfrm>
          <a:off x="16268700" y="66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126916</xdr:rowOff>
    </xdr:from>
    <xdr:ext cx="378565" cy="259045"/>
    <xdr:sp macro="" textlink="">
      <xdr:nvSpPr>
        <xdr:cNvPr id="520" name="災害復旧事業費該当値テキスト"/>
        <xdr:cNvSpPr txBox="1"/>
      </xdr:nvSpPr>
      <xdr:spPr>
        <a:xfrm>
          <a:off x="16370300" y="6642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162979</xdr:rowOff>
    </xdr:from>
    <xdr:to>
      <xdr:col>81</xdr:col>
      <xdr:colOff>101600</xdr:colOff>
      <xdr:row>39</xdr:row>
      <xdr:rowOff>93129</xdr:rowOff>
    </xdr:to>
    <xdr:sp macro="" textlink="">
      <xdr:nvSpPr>
        <xdr:cNvPr id="521" name="楕円 520"/>
        <xdr:cNvSpPr/>
      </xdr:nvSpPr>
      <xdr:spPr>
        <a:xfrm>
          <a:off x="15430500" y="667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84256</xdr:rowOff>
    </xdr:from>
    <xdr:ext cx="378565" cy="259045"/>
    <xdr:sp macro="" textlink="">
      <xdr:nvSpPr>
        <xdr:cNvPr id="522" name="テキスト ボックス 521"/>
        <xdr:cNvSpPr txBox="1"/>
      </xdr:nvSpPr>
      <xdr:spPr>
        <a:xfrm>
          <a:off x="15292017" y="6770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136893</xdr:rowOff>
    </xdr:from>
    <xdr:to>
      <xdr:col>76</xdr:col>
      <xdr:colOff>165100</xdr:colOff>
      <xdr:row>39</xdr:row>
      <xdr:rowOff>67043</xdr:rowOff>
    </xdr:to>
    <xdr:sp macro="" textlink="">
      <xdr:nvSpPr>
        <xdr:cNvPr id="523" name="楕円 522"/>
        <xdr:cNvSpPr/>
      </xdr:nvSpPr>
      <xdr:spPr>
        <a:xfrm>
          <a:off x="14541500" y="665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83570</xdr:rowOff>
    </xdr:from>
    <xdr:ext cx="469744" cy="259045"/>
    <xdr:sp macro="" textlink="">
      <xdr:nvSpPr>
        <xdr:cNvPr id="524" name="テキスト ボックス 523"/>
        <xdr:cNvSpPr txBox="1"/>
      </xdr:nvSpPr>
      <xdr:spPr>
        <a:xfrm>
          <a:off x="14357428" y="642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70295</xdr:rowOff>
    </xdr:from>
    <xdr:to>
      <xdr:col>72</xdr:col>
      <xdr:colOff>38100</xdr:colOff>
      <xdr:row>38</xdr:row>
      <xdr:rowOff>445</xdr:rowOff>
    </xdr:to>
    <xdr:sp macro="" textlink="">
      <xdr:nvSpPr>
        <xdr:cNvPr id="525" name="楕円 524"/>
        <xdr:cNvSpPr/>
      </xdr:nvSpPr>
      <xdr:spPr>
        <a:xfrm>
          <a:off x="13652500" y="641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16972</xdr:rowOff>
    </xdr:from>
    <xdr:ext cx="534377" cy="259045"/>
    <xdr:sp macro="" textlink="">
      <xdr:nvSpPr>
        <xdr:cNvPr id="526" name="テキスト ボックス 525"/>
        <xdr:cNvSpPr txBox="1"/>
      </xdr:nvSpPr>
      <xdr:spPr>
        <a:xfrm>
          <a:off x="13436111" y="618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125209</xdr:rowOff>
    </xdr:from>
    <xdr:to>
      <xdr:col>67</xdr:col>
      <xdr:colOff>101600</xdr:colOff>
      <xdr:row>39</xdr:row>
      <xdr:rowOff>55359</xdr:rowOff>
    </xdr:to>
    <xdr:sp macro="" textlink="">
      <xdr:nvSpPr>
        <xdr:cNvPr id="527" name="楕円 526"/>
        <xdr:cNvSpPr/>
      </xdr:nvSpPr>
      <xdr:spPr>
        <a:xfrm>
          <a:off x="12763500" y="664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46486</xdr:rowOff>
    </xdr:from>
    <xdr:ext cx="469744" cy="259045"/>
    <xdr:sp macro="" textlink="">
      <xdr:nvSpPr>
        <xdr:cNvPr id="528" name="テキスト ボックス 527"/>
        <xdr:cNvSpPr txBox="1"/>
      </xdr:nvSpPr>
      <xdr:spPr>
        <a:xfrm>
          <a:off x="12579428" y="673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60884</xdr:rowOff>
    </xdr:from>
    <xdr:to>
      <xdr:col>85</xdr:col>
      <xdr:colOff>127000</xdr:colOff>
      <xdr:row>74</xdr:row>
      <xdr:rowOff>147790</xdr:rowOff>
    </xdr:to>
    <xdr:cxnSp macro="">
      <xdr:nvCxnSpPr>
        <xdr:cNvPr id="606" name="直線コネクタ 605"/>
        <xdr:cNvCxnSpPr/>
      </xdr:nvCxnSpPr>
      <xdr:spPr>
        <a:xfrm>
          <a:off x="15481300" y="12748184"/>
          <a:ext cx="838200" cy="8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139882</xdr:rowOff>
    </xdr:from>
    <xdr:ext cx="534377" cy="259045"/>
    <xdr:sp macro="" textlink="">
      <xdr:nvSpPr>
        <xdr:cNvPr id="607" name="公債費平均値テキスト"/>
        <xdr:cNvSpPr txBox="1"/>
      </xdr:nvSpPr>
      <xdr:spPr>
        <a:xfrm>
          <a:off x="16370300" y="12998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14783</xdr:rowOff>
    </xdr:from>
    <xdr:to>
      <xdr:col>81</xdr:col>
      <xdr:colOff>50800</xdr:colOff>
      <xdr:row>74</xdr:row>
      <xdr:rowOff>60884</xdr:rowOff>
    </xdr:to>
    <xdr:cxnSp macro="">
      <xdr:nvCxnSpPr>
        <xdr:cNvPr id="609" name="直線コネクタ 608"/>
        <xdr:cNvCxnSpPr/>
      </xdr:nvCxnSpPr>
      <xdr:spPr>
        <a:xfrm>
          <a:off x="14592300" y="12702083"/>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82872</xdr:rowOff>
    </xdr:from>
    <xdr:ext cx="534377" cy="259045"/>
    <xdr:sp macro="" textlink="">
      <xdr:nvSpPr>
        <xdr:cNvPr id="611" name="テキスト ボックス 610"/>
        <xdr:cNvSpPr txBox="1"/>
      </xdr:nvSpPr>
      <xdr:spPr>
        <a:xfrm>
          <a:off x="15214111" y="131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14783</xdr:rowOff>
    </xdr:from>
    <xdr:to>
      <xdr:col>76</xdr:col>
      <xdr:colOff>114300</xdr:colOff>
      <xdr:row>74</xdr:row>
      <xdr:rowOff>16993</xdr:rowOff>
    </xdr:to>
    <xdr:cxnSp macro="">
      <xdr:nvCxnSpPr>
        <xdr:cNvPr id="612" name="直線コネクタ 611"/>
        <xdr:cNvCxnSpPr/>
      </xdr:nvCxnSpPr>
      <xdr:spPr>
        <a:xfrm flipV="1">
          <a:off x="13703300" y="12702083"/>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78364</xdr:rowOff>
    </xdr:from>
    <xdr:ext cx="534377" cy="259045"/>
    <xdr:sp macro="" textlink="">
      <xdr:nvSpPr>
        <xdr:cNvPr id="614" name="テキスト ボックス 613"/>
        <xdr:cNvSpPr txBox="1"/>
      </xdr:nvSpPr>
      <xdr:spPr>
        <a:xfrm>
          <a:off x="14325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141046</xdr:rowOff>
    </xdr:from>
    <xdr:to>
      <xdr:col>71</xdr:col>
      <xdr:colOff>177800</xdr:colOff>
      <xdr:row>74</xdr:row>
      <xdr:rowOff>16993</xdr:rowOff>
    </xdr:to>
    <xdr:cxnSp macro="">
      <xdr:nvCxnSpPr>
        <xdr:cNvPr id="615" name="直線コネクタ 614"/>
        <xdr:cNvCxnSpPr/>
      </xdr:nvCxnSpPr>
      <xdr:spPr>
        <a:xfrm>
          <a:off x="12814300" y="12485446"/>
          <a:ext cx="889000" cy="21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17" name="テキスト ボックス 616"/>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19" name="テキスト ボックス 618"/>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96990</xdr:rowOff>
    </xdr:from>
    <xdr:to>
      <xdr:col>85</xdr:col>
      <xdr:colOff>177800</xdr:colOff>
      <xdr:row>75</xdr:row>
      <xdr:rowOff>27140</xdr:rowOff>
    </xdr:to>
    <xdr:sp macro="" textlink="">
      <xdr:nvSpPr>
        <xdr:cNvPr id="625" name="楕円 624"/>
        <xdr:cNvSpPr/>
      </xdr:nvSpPr>
      <xdr:spPr>
        <a:xfrm>
          <a:off x="16268700" y="127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119867</xdr:rowOff>
    </xdr:from>
    <xdr:ext cx="534377" cy="259045"/>
    <xdr:sp macro="" textlink="">
      <xdr:nvSpPr>
        <xdr:cNvPr id="626" name="公債費該当値テキスト"/>
        <xdr:cNvSpPr txBox="1"/>
      </xdr:nvSpPr>
      <xdr:spPr>
        <a:xfrm>
          <a:off x="16370300" y="126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10084</xdr:rowOff>
    </xdr:from>
    <xdr:to>
      <xdr:col>81</xdr:col>
      <xdr:colOff>101600</xdr:colOff>
      <xdr:row>74</xdr:row>
      <xdr:rowOff>111684</xdr:rowOff>
    </xdr:to>
    <xdr:sp macro="" textlink="">
      <xdr:nvSpPr>
        <xdr:cNvPr id="627" name="楕円 626"/>
        <xdr:cNvSpPr/>
      </xdr:nvSpPr>
      <xdr:spPr>
        <a:xfrm>
          <a:off x="15430500" y="1269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128211</xdr:rowOff>
    </xdr:from>
    <xdr:ext cx="534377" cy="259045"/>
    <xdr:sp macro="" textlink="">
      <xdr:nvSpPr>
        <xdr:cNvPr id="628" name="テキスト ボックス 627"/>
        <xdr:cNvSpPr txBox="1"/>
      </xdr:nvSpPr>
      <xdr:spPr>
        <a:xfrm>
          <a:off x="15214111" y="1247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135433</xdr:rowOff>
    </xdr:from>
    <xdr:to>
      <xdr:col>76</xdr:col>
      <xdr:colOff>165100</xdr:colOff>
      <xdr:row>74</xdr:row>
      <xdr:rowOff>65583</xdr:rowOff>
    </xdr:to>
    <xdr:sp macro="" textlink="">
      <xdr:nvSpPr>
        <xdr:cNvPr id="629" name="楕円 628"/>
        <xdr:cNvSpPr/>
      </xdr:nvSpPr>
      <xdr:spPr>
        <a:xfrm>
          <a:off x="14541500" y="1265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82110</xdr:rowOff>
    </xdr:from>
    <xdr:ext cx="534377" cy="259045"/>
    <xdr:sp macro="" textlink="">
      <xdr:nvSpPr>
        <xdr:cNvPr id="630" name="テキスト ボックス 629"/>
        <xdr:cNvSpPr txBox="1"/>
      </xdr:nvSpPr>
      <xdr:spPr>
        <a:xfrm>
          <a:off x="14325111" y="1242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137643</xdr:rowOff>
    </xdr:from>
    <xdr:to>
      <xdr:col>72</xdr:col>
      <xdr:colOff>38100</xdr:colOff>
      <xdr:row>74</xdr:row>
      <xdr:rowOff>67793</xdr:rowOff>
    </xdr:to>
    <xdr:sp macro="" textlink="">
      <xdr:nvSpPr>
        <xdr:cNvPr id="631" name="楕円 630"/>
        <xdr:cNvSpPr/>
      </xdr:nvSpPr>
      <xdr:spPr>
        <a:xfrm>
          <a:off x="13652500" y="1265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84320</xdr:rowOff>
    </xdr:from>
    <xdr:ext cx="534377" cy="259045"/>
    <xdr:sp macro="" textlink="">
      <xdr:nvSpPr>
        <xdr:cNvPr id="632" name="テキスト ボックス 631"/>
        <xdr:cNvSpPr txBox="1"/>
      </xdr:nvSpPr>
      <xdr:spPr>
        <a:xfrm>
          <a:off x="13436111" y="1242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90246</xdr:rowOff>
    </xdr:from>
    <xdr:to>
      <xdr:col>67</xdr:col>
      <xdr:colOff>101600</xdr:colOff>
      <xdr:row>73</xdr:row>
      <xdr:rowOff>20396</xdr:rowOff>
    </xdr:to>
    <xdr:sp macro="" textlink="">
      <xdr:nvSpPr>
        <xdr:cNvPr id="633" name="楕円 632"/>
        <xdr:cNvSpPr/>
      </xdr:nvSpPr>
      <xdr:spPr>
        <a:xfrm>
          <a:off x="12763500" y="1243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36923</xdr:rowOff>
    </xdr:from>
    <xdr:ext cx="534377" cy="259045"/>
    <xdr:sp macro="" textlink="">
      <xdr:nvSpPr>
        <xdr:cNvPr id="634" name="テキスト ボックス 633"/>
        <xdr:cNvSpPr txBox="1"/>
      </xdr:nvSpPr>
      <xdr:spPr>
        <a:xfrm>
          <a:off x="12547111" y="1220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93490</xdr:rowOff>
    </xdr:from>
    <xdr:to>
      <xdr:col>85</xdr:col>
      <xdr:colOff>127000</xdr:colOff>
      <xdr:row>98</xdr:row>
      <xdr:rowOff>55401</xdr:rowOff>
    </xdr:to>
    <xdr:cxnSp macro="">
      <xdr:nvCxnSpPr>
        <xdr:cNvPr id="661" name="直線コネクタ 660"/>
        <xdr:cNvCxnSpPr/>
      </xdr:nvCxnSpPr>
      <xdr:spPr>
        <a:xfrm>
          <a:off x="15481300" y="16724140"/>
          <a:ext cx="838200" cy="13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12143</xdr:rowOff>
    </xdr:from>
    <xdr:ext cx="534377" cy="259045"/>
    <xdr:sp macro="" textlink="">
      <xdr:nvSpPr>
        <xdr:cNvPr id="662" name="積立金平均値テキスト"/>
        <xdr:cNvSpPr txBox="1"/>
      </xdr:nvSpPr>
      <xdr:spPr>
        <a:xfrm>
          <a:off x="16370300" y="16814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93490</xdr:rowOff>
    </xdr:from>
    <xdr:to>
      <xdr:col>81</xdr:col>
      <xdr:colOff>50800</xdr:colOff>
      <xdr:row>98</xdr:row>
      <xdr:rowOff>1329</xdr:rowOff>
    </xdr:to>
    <xdr:cxnSp macro="">
      <xdr:nvCxnSpPr>
        <xdr:cNvPr id="664" name="直線コネクタ 663"/>
        <xdr:cNvCxnSpPr/>
      </xdr:nvCxnSpPr>
      <xdr:spPr>
        <a:xfrm flipV="1">
          <a:off x="14592300" y="16724140"/>
          <a:ext cx="889000" cy="7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114140</xdr:rowOff>
    </xdr:from>
    <xdr:ext cx="534377" cy="259045"/>
    <xdr:sp macro="" textlink="">
      <xdr:nvSpPr>
        <xdr:cNvPr id="666" name="テキスト ボックス 665"/>
        <xdr:cNvSpPr txBox="1"/>
      </xdr:nvSpPr>
      <xdr:spPr>
        <a:xfrm>
          <a:off x="15214111" y="169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1329</xdr:rowOff>
    </xdr:from>
    <xdr:to>
      <xdr:col>76</xdr:col>
      <xdr:colOff>114300</xdr:colOff>
      <xdr:row>98</xdr:row>
      <xdr:rowOff>8457</xdr:rowOff>
    </xdr:to>
    <xdr:cxnSp macro="">
      <xdr:nvCxnSpPr>
        <xdr:cNvPr id="667" name="直線コネクタ 666"/>
        <xdr:cNvCxnSpPr/>
      </xdr:nvCxnSpPr>
      <xdr:spPr>
        <a:xfrm flipV="1">
          <a:off x="13703300" y="16803429"/>
          <a:ext cx="889000" cy="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121716</xdr:rowOff>
    </xdr:from>
    <xdr:ext cx="534377" cy="259045"/>
    <xdr:sp macro="" textlink="">
      <xdr:nvSpPr>
        <xdr:cNvPr id="669" name="テキスト ボックス 668"/>
        <xdr:cNvSpPr txBox="1"/>
      </xdr:nvSpPr>
      <xdr:spPr>
        <a:xfrm>
          <a:off x="14325111" y="1692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124027</xdr:rowOff>
    </xdr:from>
    <xdr:to>
      <xdr:col>71</xdr:col>
      <xdr:colOff>177800</xdr:colOff>
      <xdr:row>98</xdr:row>
      <xdr:rowOff>8457</xdr:rowOff>
    </xdr:to>
    <xdr:cxnSp macro="">
      <xdr:nvCxnSpPr>
        <xdr:cNvPr id="670" name="直線コネクタ 669"/>
        <xdr:cNvCxnSpPr/>
      </xdr:nvCxnSpPr>
      <xdr:spPr>
        <a:xfrm>
          <a:off x="12814300" y="16754677"/>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102627</xdr:rowOff>
    </xdr:from>
    <xdr:ext cx="534377" cy="259045"/>
    <xdr:sp macro="" textlink="">
      <xdr:nvSpPr>
        <xdr:cNvPr id="672" name="テキスト ボックス 671"/>
        <xdr:cNvSpPr txBox="1"/>
      </xdr:nvSpPr>
      <xdr:spPr>
        <a:xfrm>
          <a:off x="13436111" y="1690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90905</xdr:rowOff>
    </xdr:from>
    <xdr:ext cx="534377" cy="259045"/>
    <xdr:sp macro="" textlink="">
      <xdr:nvSpPr>
        <xdr:cNvPr id="674" name="テキスト ボックス 673"/>
        <xdr:cNvSpPr txBox="1"/>
      </xdr:nvSpPr>
      <xdr:spPr>
        <a:xfrm>
          <a:off x="12547111" y="1689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4601</xdr:rowOff>
    </xdr:from>
    <xdr:to>
      <xdr:col>85</xdr:col>
      <xdr:colOff>177800</xdr:colOff>
      <xdr:row>98</xdr:row>
      <xdr:rowOff>106201</xdr:rowOff>
    </xdr:to>
    <xdr:sp macro="" textlink="">
      <xdr:nvSpPr>
        <xdr:cNvPr id="680" name="楕円 679"/>
        <xdr:cNvSpPr/>
      </xdr:nvSpPr>
      <xdr:spPr>
        <a:xfrm>
          <a:off x="16268700" y="1680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135428</xdr:rowOff>
    </xdr:from>
    <xdr:ext cx="534377" cy="259045"/>
    <xdr:sp macro="" textlink="">
      <xdr:nvSpPr>
        <xdr:cNvPr id="681" name="積立金該当値テキスト"/>
        <xdr:cNvSpPr txBox="1"/>
      </xdr:nvSpPr>
      <xdr:spPr>
        <a:xfrm>
          <a:off x="16370300" y="1659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42690</xdr:rowOff>
    </xdr:from>
    <xdr:to>
      <xdr:col>81</xdr:col>
      <xdr:colOff>101600</xdr:colOff>
      <xdr:row>97</xdr:row>
      <xdr:rowOff>144290</xdr:rowOff>
    </xdr:to>
    <xdr:sp macro="" textlink="">
      <xdr:nvSpPr>
        <xdr:cNvPr id="682" name="楕円 681"/>
        <xdr:cNvSpPr/>
      </xdr:nvSpPr>
      <xdr:spPr>
        <a:xfrm>
          <a:off x="15430500" y="1667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160817</xdr:rowOff>
    </xdr:from>
    <xdr:ext cx="534377" cy="259045"/>
    <xdr:sp macro="" textlink="">
      <xdr:nvSpPr>
        <xdr:cNvPr id="683" name="テキスト ボックス 682"/>
        <xdr:cNvSpPr txBox="1"/>
      </xdr:nvSpPr>
      <xdr:spPr>
        <a:xfrm>
          <a:off x="15214111" y="1644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121979</xdr:rowOff>
    </xdr:from>
    <xdr:to>
      <xdr:col>76</xdr:col>
      <xdr:colOff>165100</xdr:colOff>
      <xdr:row>98</xdr:row>
      <xdr:rowOff>52129</xdr:rowOff>
    </xdr:to>
    <xdr:sp macro="" textlink="">
      <xdr:nvSpPr>
        <xdr:cNvPr id="684" name="楕円 683"/>
        <xdr:cNvSpPr/>
      </xdr:nvSpPr>
      <xdr:spPr>
        <a:xfrm>
          <a:off x="14541500" y="167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68656</xdr:rowOff>
    </xdr:from>
    <xdr:ext cx="534377" cy="259045"/>
    <xdr:sp macro="" textlink="">
      <xdr:nvSpPr>
        <xdr:cNvPr id="685" name="テキスト ボックス 684"/>
        <xdr:cNvSpPr txBox="1"/>
      </xdr:nvSpPr>
      <xdr:spPr>
        <a:xfrm>
          <a:off x="14325111" y="1652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129107</xdr:rowOff>
    </xdr:from>
    <xdr:to>
      <xdr:col>72</xdr:col>
      <xdr:colOff>38100</xdr:colOff>
      <xdr:row>98</xdr:row>
      <xdr:rowOff>59257</xdr:rowOff>
    </xdr:to>
    <xdr:sp macro="" textlink="">
      <xdr:nvSpPr>
        <xdr:cNvPr id="686" name="楕円 685"/>
        <xdr:cNvSpPr/>
      </xdr:nvSpPr>
      <xdr:spPr>
        <a:xfrm>
          <a:off x="13652500" y="1675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75784</xdr:rowOff>
    </xdr:from>
    <xdr:ext cx="534377" cy="259045"/>
    <xdr:sp macro="" textlink="">
      <xdr:nvSpPr>
        <xdr:cNvPr id="687" name="テキスト ボックス 686"/>
        <xdr:cNvSpPr txBox="1"/>
      </xdr:nvSpPr>
      <xdr:spPr>
        <a:xfrm>
          <a:off x="13436111" y="1653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73227</xdr:rowOff>
    </xdr:from>
    <xdr:to>
      <xdr:col>67</xdr:col>
      <xdr:colOff>101600</xdr:colOff>
      <xdr:row>98</xdr:row>
      <xdr:rowOff>3377</xdr:rowOff>
    </xdr:to>
    <xdr:sp macro="" textlink="">
      <xdr:nvSpPr>
        <xdr:cNvPr id="688" name="楕円 687"/>
        <xdr:cNvSpPr/>
      </xdr:nvSpPr>
      <xdr:spPr>
        <a:xfrm>
          <a:off x="12763500" y="1670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19904</xdr:rowOff>
    </xdr:from>
    <xdr:ext cx="534377" cy="259045"/>
    <xdr:sp macro="" textlink="">
      <xdr:nvSpPr>
        <xdr:cNvPr id="689" name="テキスト ボックス 688"/>
        <xdr:cNvSpPr txBox="1"/>
      </xdr:nvSpPr>
      <xdr:spPr>
        <a:xfrm>
          <a:off x="12547111" y="1647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136957</xdr:rowOff>
    </xdr:from>
    <xdr:to>
      <xdr:col>116</xdr:col>
      <xdr:colOff>63500</xdr:colOff>
      <xdr:row>38</xdr:row>
      <xdr:rowOff>136957</xdr:rowOff>
    </xdr:to>
    <xdr:cxnSp macro="">
      <xdr:nvCxnSpPr>
        <xdr:cNvPr id="716" name="直線コネクタ 715"/>
        <xdr:cNvCxnSpPr/>
      </xdr:nvCxnSpPr>
      <xdr:spPr>
        <a:xfrm>
          <a:off x="21323300" y="6652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136957</xdr:rowOff>
    </xdr:from>
    <xdr:to>
      <xdr:col>111</xdr:col>
      <xdr:colOff>177800</xdr:colOff>
      <xdr:row>38</xdr:row>
      <xdr:rowOff>139700</xdr:rowOff>
    </xdr:to>
    <xdr:cxnSp macro="">
      <xdr:nvCxnSpPr>
        <xdr:cNvPr id="719" name="直線コネクタ 718"/>
        <xdr:cNvCxnSpPr/>
      </xdr:nvCxnSpPr>
      <xdr:spPr>
        <a:xfrm flipV="1">
          <a:off x="20434300" y="665205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5" name="直線コネクタ 72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150106</xdr:rowOff>
    </xdr:from>
    <xdr:ext cx="469744" cy="259045"/>
    <xdr:sp macro="" textlink="">
      <xdr:nvSpPr>
        <xdr:cNvPr id="727" name="テキスト ボックス 726"/>
        <xdr:cNvSpPr txBox="1"/>
      </xdr:nvSpPr>
      <xdr:spPr>
        <a:xfrm>
          <a:off x="19310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129989</xdr:rowOff>
    </xdr:from>
    <xdr:ext cx="469744" cy="259045"/>
    <xdr:sp macro="" textlink="">
      <xdr:nvSpPr>
        <xdr:cNvPr id="729" name="テキスト ボックス 728"/>
        <xdr:cNvSpPr txBox="1"/>
      </xdr:nvSpPr>
      <xdr:spPr>
        <a:xfrm>
          <a:off x="18421428" y="63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86157</xdr:rowOff>
    </xdr:from>
    <xdr:to>
      <xdr:col>116</xdr:col>
      <xdr:colOff>114300</xdr:colOff>
      <xdr:row>39</xdr:row>
      <xdr:rowOff>16307</xdr:rowOff>
    </xdr:to>
    <xdr:sp macro="" textlink="">
      <xdr:nvSpPr>
        <xdr:cNvPr id="735" name="楕円 734"/>
        <xdr:cNvSpPr/>
      </xdr:nvSpPr>
      <xdr:spPr>
        <a:xfrm>
          <a:off x="221107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1084</xdr:rowOff>
    </xdr:from>
    <xdr:ext cx="313932" cy="259045"/>
    <xdr:sp macro="" textlink="">
      <xdr:nvSpPr>
        <xdr:cNvPr id="736" name="投資及び出資金該当値テキスト"/>
        <xdr:cNvSpPr txBox="1"/>
      </xdr:nvSpPr>
      <xdr:spPr>
        <a:xfrm>
          <a:off x="22212300" y="6516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86157</xdr:rowOff>
    </xdr:from>
    <xdr:to>
      <xdr:col>112</xdr:col>
      <xdr:colOff>38100</xdr:colOff>
      <xdr:row>39</xdr:row>
      <xdr:rowOff>16307</xdr:rowOff>
    </xdr:to>
    <xdr:sp macro="" textlink="">
      <xdr:nvSpPr>
        <xdr:cNvPr id="737" name="楕円 736"/>
        <xdr:cNvSpPr/>
      </xdr:nvSpPr>
      <xdr:spPr>
        <a:xfrm>
          <a:off x="21272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7434</xdr:rowOff>
    </xdr:from>
    <xdr:ext cx="313932" cy="259045"/>
    <xdr:sp macro="" textlink="">
      <xdr:nvSpPr>
        <xdr:cNvPr id="738" name="テキスト ボックス 737"/>
        <xdr:cNvSpPr txBox="1"/>
      </xdr:nvSpPr>
      <xdr:spPr>
        <a:xfrm>
          <a:off x="21166333" y="66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39" name="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0" name="テキスト ボックス 73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1" name="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2" name="テキスト ボックス 74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3" name="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4" name="テキスト ボックス 74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145644</xdr:rowOff>
    </xdr:from>
    <xdr:to>
      <xdr:col>116</xdr:col>
      <xdr:colOff>63500</xdr:colOff>
      <xdr:row>58</xdr:row>
      <xdr:rowOff>157912</xdr:rowOff>
    </xdr:to>
    <xdr:cxnSp macro="">
      <xdr:nvCxnSpPr>
        <xdr:cNvPr id="773" name="直線コネクタ 772"/>
        <xdr:cNvCxnSpPr/>
      </xdr:nvCxnSpPr>
      <xdr:spPr>
        <a:xfrm flipV="1">
          <a:off x="21323300" y="10089744"/>
          <a:ext cx="8382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157912</xdr:rowOff>
    </xdr:from>
    <xdr:to>
      <xdr:col>111</xdr:col>
      <xdr:colOff>177800</xdr:colOff>
      <xdr:row>59</xdr:row>
      <xdr:rowOff>29514</xdr:rowOff>
    </xdr:to>
    <xdr:cxnSp macro="">
      <xdr:nvCxnSpPr>
        <xdr:cNvPr id="776" name="直線コネクタ 775"/>
        <xdr:cNvCxnSpPr/>
      </xdr:nvCxnSpPr>
      <xdr:spPr>
        <a:xfrm flipV="1">
          <a:off x="20434300" y="10102012"/>
          <a:ext cx="889000" cy="4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29514</xdr:rowOff>
    </xdr:from>
    <xdr:to>
      <xdr:col>107</xdr:col>
      <xdr:colOff>50800</xdr:colOff>
      <xdr:row>59</xdr:row>
      <xdr:rowOff>40754</xdr:rowOff>
    </xdr:to>
    <xdr:cxnSp macro="">
      <xdr:nvCxnSpPr>
        <xdr:cNvPr id="779" name="直線コネクタ 778"/>
        <xdr:cNvCxnSpPr/>
      </xdr:nvCxnSpPr>
      <xdr:spPr>
        <a:xfrm flipV="1">
          <a:off x="19545300" y="10145064"/>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40069</xdr:rowOff>
    </xdr:from>
    <xdr:to>
      <xdr:col>102</xdr:col>
      <xdr:colOff>114300</xdr:colOff>
      <xdr:row>59</xdr:row>
      <xdr:rowOff>40754</xdr:rowOff>
    </xdr:to>
    <xdr:cxnSp macro="">
      <xdr:nvCxnSpPr>
        <xdr:cNvPr id="782" name="直線コネクタ 781"/>
        <xdr:cNvCxnSpPr/>
      </xdr:nvCxnSpPr>
      <xdr:spPr>
        <a:xfrm>
          <a:off x="18656300" y="10155619"/>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784" name="テキスト ボックス 783"/>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786" name="テキスト ボックス 785"/>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94844</xdr:rowOff>
    </xdr:from>
    <xdr:to>
      <xdr:col>116</xdr:col>
      <xdr:colOff>114300</xdr:colOff>
      <xdr:row>59</xdr:row>
      <xdr:rowOff>24994</xdr:rowOff>
    </xdr:to>
    <xdr:sp macro="" textlink="">
      <xdr:nvSpPr>
        <xdr:cNvPr id="792" name="楕円 791"/>
        <xdr:cNvSpPr/>
      </xdr:nvSpPr>
      <xdr:spPr>
        <a:xfrm>
          <a:off x="22110700" y="100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9771</xdr:rowOff>
    </xdr:from>
    <xdr:ext cx="469744" cy="259045"/>
    <xdr:sp macro="" textlink="">
      <xdr:nvSpPr>
        <xdr:cNvPr id="793" name="貸付金該当値テキスト"/>
        <xdr:cNvSpPr txBox="1"/>
      </xdr:nvSpPr>
      <xdr:spPr>
        <a:xfrm>
          <a:off x="22212300" y="995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107112</xdr:rowOff>
    </xdr:from>
    <xdr:to>
      <xdr:col>112</xdr:col>
      <xdr:colOff>38100</xdr:colOff>
      <xdr:row>59</xdr:row>
      <xdr:rowOff>37262</xdr:rowOff>
    </xdr:to>
    <xdr:sp macro="" textlink="">
      <xdr:nvSpPr>
        <xdr:cNvPr id="794" name="楕円 793"/>
        <xdr:cNvSpPr/>
      </xdr:nvSpPr>
      <xdr:spPr>
        <a:xfrm>
          <a:off x="21272500" y="1005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28389</xdr:rowOff>
    </xdr:from>
    <xdr:ext cx="469744" cy="259045"/>
    <xdr:sp macro="" textlink="">
      <xdr:nvSpPr>
        <xdr:cNvPr id="795" name="テキスト ボックス 794"/>
        <xdr:cNvSpPr txBox="1"/>
      </xdr:nvSpPr>
      <xdr:spPr>
        <a:xfrm>
          <a:off x="21088428" y="1014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150164</xdr:rowOff>
    </xdr:from>
    <xdr:to>
      <xdr:col>107</xdr:col>
      <xdr:colOff>101600</xdr:colOff>
      <xdr:row>59</xdr:row>
      <xdr:rowOff>80314</xdr:rowOff>
    </xdr:to>
    <xdr:sp macro="" textlink="">
      <xdr:nvSpPr>
        <xdr:cNvPr id="796" name="楕円 795"/>
        <xdr:cNvSpPr/>
      </xdr:nvSpPr>
      <xdr:spPr>
        <a:xfrm>
          <a:off x="20383500" y="1009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71441</xdr:rowOff>
    </xdr:from>
    <xdr:ext cx="378565" cy="259045"/>
    <xdr:sp macro="" textlink="">
      <xdr:nvSpPr>
        <xdr:cNvPr id="797" name="テキスト ボックス 796"/>
        <xdr:cNvSpPr txBox="1"/>
      </xdr:nvSpPr>
      <xdr:spPr>
        <a:xfrm>
          <a:off x="20245017" y="10186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161404</xdr:rowOff>
    </xdr:from>
    <xdr:to>
      <xdr:col>102</xdr:col>
      <xdr:colOff>165100</xdr:colOff>
      <xdr:row>59</xdr:row>
      <xdr:rowOff>91554</xdr:rowOff>
    </xdr:to>
    <xdr:sp macro="" textlink="">
      <xdr:nvSpPr>
        <xdr:cNvPr id="798" name="楕円 797"/>
        <xdr:cNvSpPr/>
      </xdr:nvSpPr>
      <xdr:spPr>
        <a:xfrm>
          <a:off x="194945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82681</xdr:rowOff>
    </xdr:from>
    <xdr:ext cx="313932" cy="259045"/>
    <xdr:sp macro="" textlink="">
      <xdr:nvSpPr>
        <xdr:cNvPr id="799" name="テキスト ボックス 798"/>
        <xdr:cNvSpPr txBox="1"/>
      </xdr:nvSpPr>
      <xdr:spPr>
        <a:xfrm>
          <a:off x="19388333" y="10198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160719</xdr:rowOff>
    </xdr:from>
    <xdr:to>
      <xdr:col>98</xdr:col>
      <xdr:colOff>38100</xdr:colOff>
      <xdr:row>59</xdr:row>
      <xdr:rowOff>90869</xdr:rowOff>
    </xdr:to>
    <xdr:sp macro="" textlink="">
      <xdr:nvSpPr>
        <xdr:cNvPr id="800" name="楕円 799"/>
        <xdr:cNvSpPr/>
      </xdr:nvSpPr>
      <xdr:spPr>
        <a:xfrm>
          <a:off x="18605500" y="1010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81996</xdr:rowOff>
    </xdr:from>
    <xdr:ext cx="378565" cy="259045"/>
    <xdr:sp macro="" textlink="">
      <xdr:nvSpPr>
        <xdr:cNvPr id="801" name="テキスト ボックス 800"/>
        <xdr:cNvSpPr txBox="1"/>
      </xdr:nvSpPr>
      <xdr:spPr>
        <a:xfrm>
          <a:off x="18467017" y="1019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163037</xdr:rowOff>
    </xdr:from>
    <xdr:to>
      <xdr:col>116</xdr:col>
      <xdr:colOff>63500</xdr:colOff>
      <xdr:row>76</xdr:row>
      <xdr:rowOff>157645</xdr:rowOff>
    </xdr:to>
    <xdr:cxnSp macro="">
      <xdr:nvCxnSpPr>
        <xdr:cNvPr id="831" name="直線コネクタ 830"/>
        <xdr:cNvCxnSpPr/>
      </xdr:nvCxnSpPr>
      <xdr:spPr>
        <a:xfrm>
          <a:off x="21323300" y="12507437"/>
          <a:ext cx="838200" cy="68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139433</xdr:rowOff>
    </xdr:from>
    <xdr:to>
      <xdr:col>111</xdr:col>
      <xdr:colOff>177800</xdr:colOff>
      <xdr:row>72</xdr:row>
      <xdr:rowOff>163037</xdr:rowOff>
    </xdr:to>
    <xdr:cxnSp macro="">
      <xdr:nvCxnSpPr>
        <xdr:cNvPr id="834" name="直線コネクタ 833"/>
        <xdr:cNvCxnSpPr/>
      </xdr:nvCxnSpPr>
      <xdr:spPr>
        <a:xfrm>
          <a:off x="20434300" y="12483833"/>
          <a:ext cx="889000" cy="2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164044</xdr:rowOff>
    </xdr:from>
    <xdr:ext cx="534377" cy="259045"/>
    <xdr:sp macro="" textlink="">
      <xdr:nvSpPr>
        <xdr:cNvPr id="836" name="テキスト ボックス 835"/>
        <xdr:cNvSpPr txBox="1"/>
      </xdr:nvSpPr>
      <xdr:spPr>
        <a:xfrm>
          <a:off x="21056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89008</xdr:rowOff>
    </xdr:from>
    <xdr:to>
      <xdr:col>107</xdr:col>
      <xdr:colOff>50800</xdr:colOff>
      <xdr:row>72</xdr:row>
      <xdr:rowOff>139433</xdr:rowOff>
    </xdr:to>
    <xdr:cxnSp macro="">
      <xdr:nvCxnSpPr>
        <xdr:cNvPr id="837" name="直線コネクタ 836"/>
        <xdr:cNvCxnSpPr/>
      </xdr:nvCxnSpPr>
      <xdr:spPr>
        <a:xfrm>
          <a:off x="19545300" y="12433408"/>
          <a:ext cx="889000" cy="5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15721</xdr:rowOff>
    </xdr:from>
    <xdr:ext cx="534377" cy="259045"/>
    <xdr:sp macro="" textlink="">
      <xdr:nvSpPr>
        <xdr:cNvPr id="839" name="テキスト ボックス 838"/>
        <xdr:cNvSpPr txBox="1"/>
      </xdr:nvSpPr>
      <xdr:spPr>
        <a:xfrm>
          <a:off x="20167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89008</xdr:rowOff>
    </xdr:from>
    <xdr:to>
      <xdr:col>102</xdr:col>
      <xdr:colOff>114300</xdr:colOff>
      <xdr:row>73</xdr:row>
      <xdr:rowOff>148177</xdr:rowOff>
    </xdr:to>
    <xdr:cxnSp macro="">
      <xdr:nvCxnSpPr>
        <xdr:cNvPr id="840" name="直線コネクタ 839"/>
        <xdr:cNvCxnSpPr/>
      </xdr:nvCxnSpPr>
      <xdr:spPr>
        <a:xfrm flipV="1">
          <a:off x="18656300" y="12433408"/>
          <a:ext cx="889000" cy="23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42" name="テキスト ボックス 841"/>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44" name="テキスト ボックス 843"/>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106845</xdr:rowOff>
    </xdr:from>
    <xdr:to>
      <xdr:col>116</xdr:col>
      <xdr:colOff>114300</xdr:colOff>
      <xdr:row>77</xdr:row>
      <xdr:rowOff>36995</xdr:rowOff>
    </xdr:to>
    <xdr:sp macro="" textlink="">
      <xdr:nvSpPr>
        <xdr:cNvPr id="850" name="楕円 849"/>
        <xdr:cNvSpPr/>
      </xdr:nvSpPr>
      <xdr:spPr>
        <a:xfrm>
          <a:off x="22110700" y="131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85272</xdr:rowOff>
    </xdr:from>
    <xdr:ext cx="534377" cy="259045"/>
    <xdr:sp macro="" textlink="">
      <xdr:nvSpPr>
        <xdr:cNvPr id="851" name="繰出金該当値テキスト"/>
        <xdr:cNvSpPr txBox="1"/>
      </xdr:nvSpPr>
      <xdr:spPr>
        <a:xfrm>
          <a:off x="22212300" y="1311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112237</xdr:rowOff>
    </xdr:from>
    <xdr:to>
      <xdr:col>112</xdr:col>
      <xdr:colOff>38100</xdr:colOff>
      <xdr:row>73</xdr:row>
      <xdr:rowOff>42387</xdr:rowOff>
    </xdr:to>
    <xdr:sp macro="" textlink="">
      <xdr:nvSpPr>
        <xdr:cNvPr id="852" name="楕円 851"/>
        <xdr:cNvSpPr/>
      </xdr:nvSpPr>
      <xdr:spPr>
        <a:xfrm>
          <a:off x="21272500" y="1245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58914</xdr:rowOff>
    </xdr:from>
    <xdr:ext cx="534377" cy="259045"/>
    <xdr:sp macro="" textlink="">
      <xdr:nvSpPr>
        <xdr:cNvPr id="853" name="テキスト ボックス 852"/>
        <xdr:cNvSpPr txBox="1"/>
      </xdr:nvSpPr>
      <xdr:spPr>
        <a:xfrm>
          <a:off x="21056111" y="1223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88633</xdr:rowOff>
    </xdr:from>
    <xdr:to>
      <xdr:col>107</xdr:col>
      <xdr:colOff>101600</xdr:colOff>
      <xdr:row>73</xdr:row>
      <xdr:rowOff>18783</xdr:rowOff>
    </xdr:to>
    <xdr:sp macro="" textlink="">
      <xdr:nvSpPr>
        <xdr:cNvPr id="854" name="楕円 853"/>
        <xdr:cNvSpPr/>
      </xdr:nvSpPr>
      <xdr:spPr>
        <a:xfrm>
          <a:off x="20383500" y="1243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35310</xdr:rowOff>
    </xdr:from>
    <xdr:ext cx="534377" cy="259045"/>
    <xdr:sp macro="" textlink="">
      <xdr:nvSpPr>
        <xdr:cNvPr id="855" name="テキスト ボックス 854"/>
        <xdr:cNvSpPr txBox="1"/>
      </xdr:nvSpPr>
      <xdr:spPr>
        <a:xfrm>
          <a:off x="20167111" y="1220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38208</xdr:rowOff>
    </xdr:from>
    <xdr:to>
      <xdr:col>102</xdr:col>
      <xdr:colOff>165100</xdr:colOff>
      <xdr:row>72</xdr:row>
      <xdr:rowOff>139808</xdr:rowOff>
    </xdr:to>
    <xdr:sp macro="" textlink="">
      <xdr:nvSpPr>
        <xdr:cNvPr id="856" name="楕円 855"/>
        <xdr:cNvSpPr/>
      </xdr:nvSpPr>
      <xdr:spPr>
        <a:xfrm>
          <a:off x="19494500" y="1238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156335</xdr:rowOff>
    </xdr:from>
    <xdr:ext cx="534377" cy="259045"/>
    <xdr:sp macro="" textlink="">
      <xdr:nvSpPr>
        <xdr:cNvPr id="857" name="テキスト ボックス 856"/>
        <xdr:cNvSpPr txBox="1"/>
      </xdr:nvSpPr>
      <xdr:spPr>
        <a:xfrm>
          <a:off x="19278111" y="1215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97377</xdr:rowOff>
    </xdr:from>
    <xdr:to>
      <xdr:col>98</xdr:col>
      <xdr:colOff>38100</xdr:colOff>
      <xdr:row>74</xdr:row>
      <xdr:rowOff>27527</xdr:rowOff>
    </xdr:to>
    <xdr:sp macro="" textlink="">
      <xdr:nvSpPr>
        <xdr:cNvPr id="858" name="楕円 857"/>
        <xdr:cNvSpPr/>
      </xdr:nvSpPr>
      <xdr:spPr>
        <a:xfrm>
          <a:off x="18605500" y="1261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44054</xdr:rowOff>
    </xdr:from>
    <xdr:ext cx="534377" cy="259045"/>
    <xdr:sp macro="" textlink="">
      <xdr:nvSpPr>
        <xdr:cNvPr id="859" name="テキスト ボックス 858"/>
        <xdr:cNvSpPr txBox="1"/>
      </xdr:nvSpPr>
      <xdr:spPr>
        <a:xfrm>
          <a:off x="18389111" y="1238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人件費については、総額では大きな変化がないものの、平成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年度は減少している。また、広い市域を抱える自治体であることから類似団体と比較しても人件費が高い傾向にある。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物件費については、前年度と比較して大きな変化はないが、多くの公共施設をかかえていることから類似団体と比較して高い傾向となっている。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維持補修費については、施設の大規模改修など普通建設事業費により行っているが、多くの公共施設で老朽化が進んでいることから増加となっている。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扶助費については、高齢化の進展や児童福祉施策の充実を図っていることから、毎年度増加の傾向となっている。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補助費等については、下水道事業の企業会計への移行に伴い、下水道事業会計への一般会計繰出分を負担金支出することにより増加したものであり類似団体と比較して大幅に増加しているが、一方、繰出金については、大幅に減少し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普通建設事業については、合併特例債の発行期限が平成３１年度とされていたことから公共事業を増進して繰越事業も含め増加しており、平成２８年度に引き続き増加している。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滋賀県高島市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49,628
49,150
693.05
29,498,194
28,322,474
914,461
16,864,184
24,845,508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4445</xdr:rowOff>
    </xdr:from>
    <xdr:to>
      <xdr:col>24</xdr:col>
      <xdr:colOff>63500</xdr:colOff>
      <xdr:row>36</xdr:row>
      <xdr:rowOff>57023</xdr:rowOff>
    </xdr:to>
    <xdr:cxnSp macro="">
      <xdr:nvCxnSpPr>
        <xdr:cNvPr id="61" name="直線コネクタ 60"/>
        <xdr:cNvCxnSpPr/>
      </xdr:nvCxnSpPr>
      <xdr:spPr>
        <a:xfrm>
          <a:off x="3797300" y="6176645"/>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69977</xdr:rowOff>
    </xdr:from>
    <xdr:to>
      <xdr:col>19</xdr:col>
      <xdr:colOff>177800</xdr:colOff>
      <xdr:row>36</xdr:row>
      <xdr:rowOff>4445</xdr:rowOff>
    </xdr:to>
    <xdr:cxnSp macro="">
      <xdr:nvCxnSpPr>
        <xdr:cNvPr id="64" name="直線コネクタ 63"/>
        <xdr:cNvCxnSpPr/>
      </xdr:nvCxnSpPr>
      <xdr:spPr>
        <a:xfrm>
          <a:off x="2908300" y="6070727"/>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49801</xdr:rowOff>
    </xdr:from>
    <xdr:ext cx="469744" cy="259045"/>
    <xdr:sp macro="" textlink="">
      <xdr:nvSpPr>
        <xdr:cNvPr id="66" name="テキスト ボックス 65"/>
        <xdr:cNvSpPr txBox="1"/>
      </xdr:nvSpPr>
      <xdr:spPr>
        <a:xfrm>
          <a:off x="3562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69977</xdr:rowOff>
    </xdr:from>
    <xdr:to>
      <xdr:col>15</xdr:col>
      <xdr:colOff>50800</xdr:colOff>
      <xdr:row>35</xdr:row>
      <xdr:rowOff>92456</xdr:rowOff>
    </xdr:to>
    <xdr:cxnSp macro="">
      <xdr:nvCxnSpPr>
        <xdr:cNvPr id="67" name="直線コネクタ 66"/>
        <xdr:cNvCxnSpPr/>
      </xdr:nvCxnSpPr>
      <xdr:spPr>
        <a:xfrm flipV="1">
          <a:off x="2019300" y="6070727"/>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92456</xdr:rowOff>
    </xdr:from>
    <xdr:to>
      <xdr:col>10</xdr:col>
      <xdr:colOff>114300</xdr:colOff>
      <xdr:row>35</xdr:row>
      <xdr:rowOff>140462</xdr:rowOff>
    </xdr:to>
    <xdr:cxnSp macro="">
      <xdr:nvCxnSpPr>
        <xdr:cNvPr id="70" name="直線コネクタ 69"/>
        <xdr:cNvCxnSpPr/>
      </xdr:nvCxnSpPr>
      <xdr:spPr>
        <a:xfrm flipV="1">
          <a:off x="1130300" y="609320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146194</xdr:rowOff>
    </xdr:from>
    <xdr:ext cx="469744" cy="259045"/>
    <xdr:sp macro="" textlink="">
      <xdr:nvSpPr>
        <xdr:cNvPr id="72" name="テキスト ボックス 71"/>
        <xdr:cNvSpPr txBox="1"/>
      </xdr:nvSpPr>
      <xdr:spPr>
        <a:xfrm>
          <a:off x="1784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13098</xdr:rowOff>
    </xdr:from>
    <xdr:ext cx="469744" cy="259045"/>
    <xdr:sp macro="" textlink="">
      <xdr:nvSpPr>
        <xdr:cNvPr id="74" name="テキスト ボックス 73"/>
        <xdr:cNvSpPr txBox="1"/>
      </xdr:nvSpPr>
      <xdr:spPr>
        <a:xfrm>
          <a:off x="895428"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6223</xdr:rowOff>
    </xdr:from>
    <xdr:to>
      <xdr:col>24</xdr:col>
      <xdr:colOff>114300</xdr:colOff>
      <xdr:row>36</xdr:row>
      <xdr:rowOff>107823</xdr:rowOff>
    </xdr:to>
    <xdr:sp macro="" textlink="">
      <xdr:nvSpPr>
        <xdr:cNvPr id="80" name="楕円 79"/>
        <xdr:cNvSpPr/>
      </xdr:nvSpPr>
      <xdr:spPr>
        <a:xfrm>
          <a:off x="4584700" y="617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29100</xdr:rowOff>
    </xdr:from>
    <xdr:ext cx="469744" cy="259045"/>
    <xdr:sp macro="" textlink="">
      <xdr:nvSpPr>
        <xdr:cNvPr id="81" name="議会費該当値テキスト"/>
        <xdr:cNvSpPr txBox="1"/>
      </xdr:nvSpPr>
      <xdr:spPr>
        <a:xfrm>
          <a:off x="4686300" y="6029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125095</xdr:rowOff>
    </xdr:from>
    <xdr:to>
      <xdr:col>20</xdr:col>
      <xdr:colOff>38100</xdr:colOff>
      <xdr:row>36</xdr:row>
      <xdr:rowOff>55245</xdr:rowOff>
    </xdr:to>
    <xdr:sp macro="" textlink="">
      <xdr:nvSpPr>
        <xdr:cNvPr id="82" name="楕円 81"/>
        <xdr:cNvSpPr/>
      </xdr:nvSpPr>
      <xdr:spPr>
        <a:xfrm>
          <a:off x="3746500" y="612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71772</xdr:rowOff>
    </xdr:from>
    <xdr:ext cx="469744" cy="259045"/>
    <xdr:sp macro="" textlink="">
      <xdr:nvSpPr>
        <xdr:cNvPr id="83" name="テキスト ボックス 82"/>
        <xdr:cNvSpPr txBox="1"/>
      </xdr:nvSpPr>
      <xdr:spPr>
        <a:xfrm>
          <a:off x="3562428"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19177</xdr:rowOff>
    </xdr:from>
    <xdr:to>
      <xdr:col>15</xdr:col>
      <xdr:colOff>101600</xdr:colOff>
      <xdr:row>35</xdr:row>
      <xdr:rowOff>120777</xdr:rowOff>
    </xdr:to>
    <xdr:sp macro="" textlink="">
      <xdr:nvSpPr>
        <xdr:cNvPr id="84" name="楕円 83"/>
        <xdr:cNvSpPr/>
      </xdr:nvSpPr>
      <xdr:spPr>
        <a:xfrm>
          <a:off x="2857500" y="60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137304</xdr:rowOff>
    </xdr:from>
    <xdr:ext cx="469744" cy="259045"/>
    <xdr:sp macro="" textlink="">
      <xdr:nvSpPr>
        <xdr:cNvPr id="85" name="テキスト ボックス 84"/>
        <xdr:cNvSpPr txBox="1"/>
      </xdr:nvSpPr>
      <xdr:spPr>
        <a:xfrm>
          <a:off x="2673428" y="579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41656</xdr:rowOff>
    </xdr:from>
    <xdr:to>
      <xdr:col>10</xdr:col>
      <xdr:colOff>165100</xdr:colOff>
      <xdr:row>35</xdr:row>
      <xdr:rowOff>143256</xdr:rowOff>
    </xdr:to>
    <xdr:sp macro="" textlink="">
      <xdr:nvSpPr>
        <xdr:cNvPr id="86" name="楕円 85"/>
        <xdr:cNvSpPr/>
      </xdr:nvSpPr>
      <xdr:spPr>
        <a:xfrm>
          <a:off x="1968500" y="60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159783</xdr:rowOff>
    </xdr:from>
    <xdr:ext cx="469744" cy="259045"/>
    <xdr:sp macro="" textlink="">
      <xdr:nvSpPr>
        <xdr:cNvPr id="87" name="テキスト ボックス 86"/>
        <xdr:cNvSpPr txBox="1"/>
      </xdr:nvSpPr>
      <xdr:spPr>
        <a:xfrm>
          <a:off x="1784428" y="581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89662</xdr:rowOff>
    </xdr:from>
    <xdr:to>
      <xdr:col>6</xdr:col>
      <xdr:colOff>38100</xdr:colOff>
      <xdr:row>36</xdr:row>
      <xdr:rowOff>19812</xdr:rowOff>
    </xdr:to>
    <xdr:sp macro="" textlink="">
      <xdr:nvSpPr>
        <xdr:cNvPr id="88" name="楕円 87"/>
        <xdr:cNvSpPr/>
      </xdr:nvSpPr>
      <xdr:spPr>
        <a:xfrm>
          <a:off x="1079500" y="609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10939</xdr:rowOff>
    </xdr:from>
    <xdr:ext cx="469744" cy="259045"/>
    <xdr:sp macro="" textlink="">
      <xdr:nvSpPr>
        <xdr:cNvPr id="89" name="テキスト ボックス 88"/>
        <xdr:cNvSpPr txBox="1"/>
      </xdr:nvSpPr>
      <xdr:spPr>
        <a:xfrm>
          <a:off x="895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128956</xdr:rowOff>
    </xdr:from>
    <xdr:to>
      <xdr:col>24</xdr:col>
      <xdr:colOff>63500</xdr:colOff>
      <xdr:row>56</xdr:row>
      <xdr:rowOff>34110</xdr:rowOff>
    </xdr:to>
    <xdr:cxnSp macro="">
      <xdr:nvCxnSpPr>
        <xdr:cNvPr id="116" name="直線コネクタ 115"/>
        <xdr:cNvCxnSpPr/>
      </xdr:nvCxnSpPr>
      <xdr:spPr>
        <a:xfrm>
          <a:off x="3797300" y="9558706"/>
          <a:ext cx="838200" cy="7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161072</xdr:rowOff>
    </xdr:from>
    <xdr:ext cx="534377" cy="259045"/>
    <xdr:sp macro="" textlink="">
      <xdr:nvSpPr>
        <xdr:cNvPr id="117" name="総務費平均値テキスト"/>
        <xdr:cNvSpPr txBox="1"/>
      </xdr:nvSpPr>
      <xdr:spPr>
        <a:xfrm>
          <a:off x="4686300" y="9762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128956</xdr:rowOff>
    </xdr:from>
    <xdr:to>
      <xdr:col>19</xdr:col>
      <xdr:colOff>177800</xdr:colOff>
      <xdr:row>56</xdr:row>
      <xdr:rowOff>33799</xdr:rowOff>
    </xdr:to>
    <xdr:cxnSp macro="">
      <xdr:nvCxnSpPr>
        <xdr:cNvPr id="119" name="直線コネクタ 118"/>
        <xdr:cNvCxnSpPr/>
      </xdr:nvCxnSpPr>
      <xdr:spPr>
        <a:xfrm flipV="1">
          <a:off x="2908300" y="9558706"/>
          <a:ext cx="889000" cy="7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77298</xdr:rowOff>
    </xdr:from>
    <xdr:ext cx="534377" cy="259045"/>
    <xdr:sp macro="" textlink="">
      <xdr:nvSpPr>
        <xdr:cNvPr id="121" name="テキスト ボックス 120"/>
        <xdr:cNvSpPr txBox="1"/>
      </xdr:nvSpPr>
      <xdr:spPr>
        <a:xfrm>
          <a:off x="3530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33799</xdr:rowOff>
    </xdr:from>
    <xdr:to>
      <xdr:col>15</xdr:col>
      <xdr:colOff>50800</xdr:colOff>
      <xdr:row>56</xdr:row>
      <xdr:rowOff>90725</xdr:rowOff>
    </xdr:to>
    <xdr:cxnSp macro="">
      <xdr:nvCxnSpPr>
        <xdr:cNvPr id="122" name="直線コネクタ 121"/>
        <xdr:cNvCxnSpPr/>
      </xdr:nvCxnSpPr>
      <xdr:spPr>
        <a:xfrm flipV="1">
          <a:off x="2019300" y="9634999"/>
          <a:ext cx="889000" cy="5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105252</xdr:rowOff>
    </xdr:from>
    <xdr:ext cx="534377" cy="259045"/>
    <xdr:sp macro="" textlink="">
      <xdr:nvSpPr>
        <xdr:cNvPr id="124" name="テキスト ボックス 123"/>
        <xdr:cNvSpPr txBox="1"/>
      </xdr:nvSpPr>
      <xdr:spPr>
        <a:xfrm>
          <a:off x="2641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90725</xdr:rowOff>
    </xdr:from>
    <xdr:to>
      <xdr:col>10</xdr:col>
      <xdr:colOff>114300</xdr:colOff>
      <xdr:row>56</xdr:row>
      <xdr:rowOff>109470</xdr:rowOff>
    </xdr:to>
    <xdr:cxnSp macro="">
      <xdr:nvCxnSpPr>
        <xdr:cNvPr id="125" name="直線コネクタ 124"/>
        <xdr:cNvCxnSpPr/>
      </xdr:nvCxnSpPr>
      <xdr:spPr>
        <a:xfrm flipV="1">
          <a:off x="1130300" y="9691925"/>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80092</xdr:rowOff>
    </xdr:from>
    <xdr:ext cx="534377" cy="259045"/>
    <xdr:sp macro="" textlink="">
      <xdr:nvSpPr>
        <xdr:cNvPr id="127" name="テキスト ボックス 126"/>
        <xdr:cNvSpPr txBox="1"/>
      </xdr:nvSpPr>
      <xdr:spPr>
        <a:xfrm>
          <a:off x="1752111" y="98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61937</xdr:rowOff>
    </xdr:from>
    <xdr:ext cx="534377" cy="259045"/>
    <xdr:sp macro="" textlink="">
      <xdr:nvSpPr>
        <xdr:cNvPr id="129" name="テキスト ボックス 128"/>
        <xdr:cNvSpPr txBox="1"/>
      </xdr:nvSpPr>
      <xdr:spPr>
        <a:xfrm>
          <a:off x="863111" y="98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154760</xdr:rowOff>
    </xdr:from>
    <xdr:to>
      <xdr:col>24</xdr:col>
      <xdr:colOff>114300</xdr:colOff>
      <xdr:row>56</xdr:row>
      <xdr:rowOff>84910</xdr:rowOff>
    </xdr:to>
    <xdr:sp macro="" textlink="">
      <xdr:nvSpPr>
        <xdr:cNvPr id="135" name="楕円 134"/>
        <xdr:cNvSpPr/>
      </xdr:nvSpPr>
      <xdr:spPr>
        <a:xfrm>
          <a:off x="4584700" y="958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6187</xdr:rowOff>
    </xdr:from>
    <xdr:ext cx="534377" cy="259045"/>
    <xdr:sp macro="" textlink="">
      <xdr:nvSpPr>
        <xdr:cNvPr id="136" name="総務費該当値テキスト"/>
        <xdr:cNvSpPr txBox="1"/>
      </xdr:nvSpPr>
      <xdr:spPr>
        <a:xfrm>
          <a:off x="4686300" y="943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78156</xdr:rowOff>
    </xdr:from>
    <xdr:to>
      <xdr:col>20</xdr:col>
      <xdr:colOff>38100</xdr:colOff>
      <xdr:row>56</xdr:row>
      <xdr:rowOff>8306</xdr:rowOff>
    </xdr:to>
    <xdr:sp macro="" textlink="">
      <xdr:nvSpPr>
        <xdr:cNvPr id="137" name="楕円 136"/>
        <xdr:cNvSpPr/>
      </xdr:nvSpPr>
      <xdr:spPr>
        <a:xfrm>
          <a:off x="3746500" y="950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24833</xdr:rowOff>
    </xdr:from>
    <xdr:ext cx="599010" cy="259045"/>
    <xdr:sp macro="" textlink="">
      <xdr:nvSpPr>
        <xdr:cNvPr id="138" name="テキスト ボックス 137"/>
        <xdr:cNvSpPr txBox="1"/>
      </xdr:nvSpPr>
      <xdr:spPr>
        <a:xfrm>
          <a:off x="3497795" y="928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154449</xdr:rowOff>
    </xdr:from>
    <xdr:to>
      <xdr:col>15</xdr:col>
      <xdr:colOff>101600</xdr:colOff>
      <xdr:row>56</xdr:row>
      <xdr:rowOff>84599</xdr:rowOff>
    </xdr:to>
    <xdr:sp macro="" textlink="">
      <xdr:nvSpPr>
        <xdr:cNvPr id="139" name="楕円 138"/>
        <xdr:cNvSpPr/>
      </xdr:nvSpPr>
      <xdr:spPr>
        <a:xfrm>
          <a:off x="2857500" y="958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101126</xdr:rowOff>
    </xdr:from>
    <xdr:ext cx="534377" cy="259045"/>
    <xdr:sp macro="" textlink="">
      <xdr:nvSpPr>
        <xdr:cNvPr id="140" name="テキスト ボックス 139"/>
        <xdr:cNvSpPr txBox="1"/>
      </xdr:nvSpPr>
      <xdr:spPr>
        <a:xfrm>
          <a:off x="2641111" y="935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39925</xdr:rowOff>
    </xdr:from>
    <xdr:to>
      <xdr:col>10</xdr:col>
      <xdr:colOff>165100</xdr:colOff>
      <xdr:row>56</xdr:row>
      <xdr:rowOff>141525</xdr:rowOff>
    </xdr:to>
    <xdr:sp macro="" textlink="">
      <xdr:nvSpPr>
        <xdr:cNvPr id="141" name="楕円 140"/>
        <xdr:cNvSpPr/>
      </xdr:nvSpPr>
      <xdr:spPr>
        <a:xfrm>
          <a:off x="1968500" y="964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158052</xdr:rowOff>
    </xdr:from>
    <xdr:ext cx="534377" cy="259045"/>
    <xdr:sp macro="" textlink="">
      <xdr:nvSpPr>
        <xdr:cNvPr id="142" name="テキスト ボックス 141"/>
        <xdr:cNvSpPr txBox="1"/>
      </xdr:nvSpPr>
      <xdr:spPr>
        <a:xfrm>
          <a:off x="1752111" y="941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58670</xdr:rowOff>
    </xdr:from>
    <xdr:to>
      <xdr:col>6</xdr:col>
      <xdr:colOff>38100</xdr:colOff>
      <xdr:row>56</xdr:row>
      <xdr:rowOff>160270</xdr:rowOff>
    </xdr:to>
    <xdr:sp macro="" textlink="">
      <xdr:nvSpPr>
        <xdr:cNvPr id="143" name="楕円 142"/>
        <xdr:cNvSpPr/>
      </xdr:nvSpPr>
      <xdr:spPr>
        <a:xfrm>
          <a:off x="1079500" y="965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5347</xdr:rowOff>
    </xdr:from>
    <xdr:ext cx="534377" cy="259045"/>
    <xdr:sp macro="" textlink="">
      <xdr:nvSpPr>
        <xdr:cNvPr id="144" name="テキスト ボックス 143"/>
        <xdr:cNvSpPr txBox="1"/>
      </xdr:nvSpPr>
      <xdr:spPr>
        <a:xfrm>
          <a:off x="863111" y="94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42385</xdr:rowOff>
    </xdr:from>
    <xdr:to>
      <xdr:col>24</xdr:col>
      <xdr:colOff>63500</xdr:colOff>
      <xdr:row>77</xdr:row>
      <xdr:rowOff>73594</xdr:rowOff>
    </xdr:to>
    <xdr:cxnSp macro="">
      <xdr:nvCxnSpPr>
        <xdr:cNvPr id="172" name="直線コネクタ 171"/>
        <xdr:cNvCxnSpPr/>
      </xdr:nvCxnSpPr>
      <xdr:spPr>
        <a:xfrm flipV="1">
          <a:off x="3797300" y="13244035"/>
          <a:ext cx="838200" cy="3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49305</xdr:rowOff>
    </xdr:from>
    <xdr:ext cx="599010" cy="259045"/>
    <xdr:sp macro="" textlink="">
      <xdr:nvSpPr>
        <xdr:cNvPr id="173" name="民生費平均値テキスト"/>
        <xdr:cNvSpPr txBox="1"/>
      </xdr:nvSpPr>
      <xdr:spPr>
        <a:xfrm>
          <a:off x="4686300" y="13250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73594</xdr:rowOff>
    </xdr:from>
    <xdr:to>
      <xdr:col>19</xdr:col>
      <xdr:colOff>177800</xdr:colOff>
      <xdr:row>77</xdr:row>
      <xdr:rowOff>99929</xdr:rowOff>
    </xdr:to>
    <xdr:cxnSp macro="">
      <xdr:nvCxnSpPr>
        <xdr:cNvPr id="175" name="直線コネクタ 174"/>
        <xdr:cNvCxnSpPr/>
      </xdr:nvCxnSpPr>
      <xdr:spPr>
        <a:xfrm flipV="1">
          <a:off x="2908300" y="13275244"/>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141211</xdr:rowOff>
    </xdr:from>
    <xdr:ext cx="599010" cy="259045"/>
    <xdr:sp macro="" textlink="">
      <xdr:nvSpPr>
        <xdr:cNvPr id="177" name="テキスト ボックス 176"/>
        <xdr:cNvSpPr txBox="1"/>
      </xdr:nvSpPr>
      <xdr:spPr>
        <a:xfrm>
          <a:off x="3497795" y="1334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83322</xdr:rowOff>
    </xdr:from>
    <xdr:to>
      <xdr:col>15</xdr:col>
      <xdr:colOff>50800</xdr:colOff>
      <xdr:row>77</xdr:row>
      <xdr:rowOff>99929</xdr:rowOff>
    </xdr:to>
    <xdr:cxnSp macro="">
      <xdr:nvCxnSpPr>
        <xdr:cNvPr id="178" name="直線コネクタ 177"/>
        <xdr:cNvCxnSpPr/>
      </xdr:nvCxnSpPr>
      <xdr:spPr>
        <a:xfrm>
          <a:off x="2019300" y="13284972"/>
          <a:ext cx="889000" cy="1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42538</xdr:rowOff>
    </xdr:from>
    <xdr:ext cx="599010" cy="259045"/>
    <xdr:sp macro="" textlink="">
      <xdr:nvSpPr>
        <xdr:cNvPr id="180" name="テキスト ボックス 179"/>
        <xdr:cNvSpPr txBox="1"/>
      </xdr:nvSpPr>
      <xdr:spPr>
        <a:xfrm>
          <a:off x="2608795" y="1341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83322</xdr:rowOff>
    </xdr:from>
    <xdr:to>
      <xdr:col>10</xdr:col>
      <xdr:colOff>114300</xdr:colOff>
      <xdr:row>77</xdr:row>
      <xdr:rowOff>168298</xdr:rowOff>
    </xdr:to>
    <xdr:cxnSp macro="">
      <xdr:nvCxnSpPr>
        <xdr:cNvPr id="181" name="直線コネクタ 180"/>
        <xdr:cNvCxnSpPr/>
      </xdr:nvCxnSpPr>
      <xdr:spPr>
        <a:xfrm flipV="1">
          <a:off x="1130300" y="13284972"/>
          <a:ext cx="889000" cy="8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150894</xdr:rowOff>
    </xdr:from>
    <xdr:ext cx="599010" cy="259045"/>
    <xdr:sp macro="" textlink="">
      <xdr:nvSpPr>
        <xdr:cNvPr id="183" name="テキスト ボックス 182"/>
        <xdr:cNvSpPr txBox="1"/>
      </xdr:nvSpPr>
      <xdr:spPr>
        <a:xfrm>
          <a:off x="1719795" y="1335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35005</xdr:rowOff>
    </xdr:from>
    <xdr:ext cx="599010" cy="259045"/>
    <xdr:sp macro="" textlink="">
      <xdr:nvSpPr>
        <xdr:cNvPr id="185" name="テキスト ボックス 184"/>
        <xdr:cNvSpPr txBox="1"/>
      </xdr:nvSpPr>
      <xdr:spPr>
        <a:xfrm>
          <a:off x="830795"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163035</xdr:rowOff>
    </xdr:from>
    <xdr:to>
      <xdr:col>24</xdr:col>
      <xdr:colOff>114300</xdr:colOff>
      <xdr:row>77</xdr:row>
      <xdr:rowOff>93185</xdr:rowOff>
    </xdr:to>
    <xdr:sp macro="" textlink="">
      <xdr:nvSpPr>
        <xdr:cNvPr id="191" name="楕円 190"/>
        <xdr:cNvSpPr/>
      </xdr:nvSpPr>
      <xdr:spPr>
        <a:xfrm>
          <a:off x="4584700" y="1319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14462</xdr:rowOff>
    </xdr:from>
    <xdr:ext cx="599010" cy="259045"/>
    <xdr:sp macro="" textlink="">
      <xdr:nvSpPr>
        <xdr:cNvPr id="192" name="民生費該当値テキスト"/>
        <xdr:cNvSpPr txBox="1"/>
      </xdr:nvSpPr>
      <xdr:spPr>
        <a:xfrm>
          <a:off x="4686300" y="1304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22794</xdr:rowOff>
    </xdr:from>
    <xdr:to>
      <xdr:col>20</xdr:col>
      <xdr:colOff>38100</xdr:colOff>
      <xdr:row>77</xdr:row>
      <xdr:rowOff>124394</xdr:rowOff>
    </xdr:to>
    <xdr:sp macro="" textlink="">
      <xdr:nvSpPr>
        <xdr:cNvPr id="193" name="楕円 192"/>
        <xdr:cNvSpPr/>
      </xdr:nvSpPr>
      <xdr:spPr>
        <a:xfrm>
          <a:off x="3746500" y="1322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140921</xdr:rowOff>
    </xdr:from>
    <xdr:ext cx="599010" cy="259045"/>
    <xdr:sp macro="" textlink="">
      <xdr:nvSpPr>
        <xdr:cNvPr id="194" name="テキスト ボックス 193"/>
        <xdr:cNvSpPr txBox="1"/>
      </xdr:nvSpPr>
      <xdr:spPr>
        <a:xfrm>
          <a:off x="3497795" y="12999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49129</xdr:rowOff>
    </xdr:from>
    <xdr:to>
      <xdr:col>15</xdr:col>
      <xdr:colOff>101600</xdr:colOff>
      <xdr:row>77</xdr:row>
      <xdr:rowOff>150729</xdr:rowOff>
    </xdr:to>
    <xdr:sp macro="" textlink="">
      <xdr:nvSpPr>
        <xdr:cNvPr id="195" name="楕円 194"/>
        <xdr:cNvSpPr/>
      </xdr:nvSpPr>
      <xdr:spPr>
        <a:xfrm>
          <a:off x="2857500" y="132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167256</xdr:rowOff>
    </xdr:from>
    <xdr:ext cx="599010" cy="259045"/>
    <xdr:sp macro="" textlink="">
      <xdr:nvSpPr>
        <xdr:cNvPr id="196" name="テキスト ボックス 195"/>
        <xdr:cNvSpPr txBox="1"/>
      </xdr:nvSpPr>
      <xdr:spPr>
        <a:xfrm>
          <a:off x="2608795" y="130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32522</xdr:rowOff>
    </xdr:from>
    <xdr:to>
      <xdr:col>10</xdr:col>
      <xdr:colOff>165100</xdr:colOff>
      <xdr:row>77</xdr:row>
      <xdr:rowOff>134122</xdr:rowOff>
    </xdr:to>
    <xdr:sp macro="" textlink="">
      <xdr:nvSpPr>
        <xdr:cNvPr id="197" name="楕円 196"/>
        <xdr:cNvSpPr/>
      </xdr:nvSpPr>
      <xdr:spPr>
        <a:xfrm>
          <a:off x="1968500" y="132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150649</xdr:rowOff>
    </xdr:from>
    <xdr:ext cx="599010" cy="259045"/>
    <xdr:sp macro="" textlink="">
      <xdr:nvSpPr>
        <xdr:cNvPr id="198" name="テキスト ボックス 197"/>
        <xdr:cNvSpPr txBox="1"/>
      </xdr:nvSpPr>
      <xdr:spPr>
        <a:xfrm>
          <a:off x="1719795" y="13009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117498</xdr:rowOff>
    </xdr:from>
    <xdr:to>
      <xdr:col>6</xdr:col>
      <xdr:colOff>38100</xdr:colOff>
      <xdr:row>78</xdr:row>
      <xdr:rowOff>47648</xdr:rowOff>
    </xdr:to>
    <xdr:sp macro="" textlink="">
      <xdr:nvSpPr>
        <xdr:cNvPr id="199" name="楕円 198"/>
        <xdr:cNvSpPr/>
      </xdr:nvSpPr>
      <xdr:spPr>
        <a:xfrm>
          <a:off x="1079500" y="1331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38775</xdr:rowOff>
    </xdr:from>
    <xdr:ext cx="599010" cy="259045"/>
    <xdr:sp macro="" textlink="">
      <xdr:nvSpPr>
        <xdr:cNvPr id="200" name="テキスト ボックス 199"/>
        <xdr:cNvSpPr txBox="1"/>
      </xdr:nvSpPr>
      <xdr:spPr>
        <a:xfrm>
          <a:off x="830795" y="1341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8551</xdr:rowOff>
    </xdr:from>
    <xdr:to>
      <xdr:col>24</xdr:col>
      <xdr:colOff>63500</xdr:colOff>
      <xdr:row>93</xdr:row>
      <xdr:rowOff>79533</xdr:rowOff>
    </xdr:to>
    <xdr:cxnSp macro="">
      <xdr:nvCxnSpPr>
        <xdr:cNvPr id="228" name="直線コネクタ 227"/>
        <xdr:cNvCxnSpPr/>
      </xdr:nvCxnSpPr>
      <xdr:spPr>
        <a:xfrm>
          <a:off x="3797300" y="15781951"/>
          <a:ext cx="838200" cy="24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53497</xdr:rowOff>
    </xdr:from>
    <xdr:ext cx="534377" cy="259045"/>
    <xdr:sp macro="" textlink="">
      <xdr:nvSpPr>
        <xdr:cNvPr id="229" name="衛生費平均値テキスト"/>
        <xdr:cNvSpPr txBox="1"/>
      </xdr:nvSpPr>
      <xdr:spPr>
        <a:xfrm>
          <a:off x="4686300" y="16512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8551</xdr:rowOff>
    </xdr:from>
    <xdr:to>
      <xdr:col>19</xdr:col>
      <xdr:colOff>177800</xdr:colOff>
      <xdr:row>93</xdr:row>
      <xdr:rowOff>123515</xdr:rowOff>
    </xdr:to>
    <xdr:cxnSp macro="">
      <xdr:nvCxnSpPr>
        <xdr:cNvPr id="231" name="直線コネクタ 230"/>
        <xdr:cNvCxnSpPr/>
      </xdr:nvCxnSpPr>
      <xdr:spPr>
        <a:xfrm flipV="1">
          <a:off x="2908300" y="15781951"/>
          <a:ext cx="889000" cy="28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160847</xdr:rowOff>
    </xdr:from>
    <xdr:ext cx="534377" cy="259045"/>
    <xdr:sp macro="" textlink="">
      <xdr:nvSpPr>
        <xdr:cNvPr id="233" name="テキスト ボックス 232"/>
        <xdr:cNvSpPr txBox="1"/>
      </xdr:nvSpPr>
      <xdr:spPr>
        <a:xfrm>
          <a:off x="3530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123515</xdr:rowOff>
    </xdr:from>
    <xdr:to>
      <xdr:col>15</xdr:col>
      <xdr:colOff>50800</xdr:colOff>
      <xdr:row>94</xdr:row>
      <xdr:rowOff>52375</xdr:rowOff>
    </xdr:to>
    <xdr:cxnSp macro="">
      <xdr:nvCxnSpPr>
        <xdr:cNvPr id="234" name="直線コネクタ 233"/>
        <xdr:cNvCxnSpPr/>
      </xdr:nvCxnSpPr>
      <xdr:spPr>
        <a:xfrm flipV="1">
          <a:off x="2019300" y="16068365"/>
          <a:ext cx="889000" cy="10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122054</xdr:rowOff>
    </xdr:from>
    <xdr:ext cx="534377" cy="259045"/>
    <xdr:sp macro="" textlink="">
      <xdr:nvSpPr>
        <xdr:cNvPr id="236" name="テキスト ボックス 235"/>
        <xdr:cNvSpPr txBox="1"/>
      </xdr:nvSpPr>
      <xdr:spPr>
        <a:xfrm>
          <a:off x="2641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52375</xdr:rowOff>
    </xdr:from>
    <xdr:to>
      <xdr:col>10</xdr:col>
      <xdr:colOff>114300</xdr:colOff>
      <xdr:row>95</xdr:row>
      <xdr:rowOff>12461</xdr:rowOff>
    </xdr:to>
    <xdr:cxnSp macro="">
      <xdr:nvCxnSpPr>
        <xdr:cNvPr id="237" name="直線コネクタ 236"/>
        <xdr:cNvCxnSpPr/>
      </xdr:nvCxnSpPr>
      <xdr:spPr>
        <a:xfrm flipV="1">
          <a:off x="1130300" y="16168675"/>
          <a:ext cx="889000" cy="13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141553</xdr:rowOff>
    </xdr:from>
    <xdr:ext cx="534377" cy="259045"/>
    <xdr:sp macro="" textlink="">
      <xdr:nvSpPr>
        <xdr:cNvPr id="239" name="テキスト ボックス 238"/>
        <xdr:cNvSpPr txBox="1"/>
      </xdr:nvSpPr>
      <xdr:spPr>
        <a:xfrm>
          <a:off x="1752111" y="166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119699</xdr:rowOff>
    </xdr:from>
    <xdr:ext cx="534377" cy="259045"/>
    <xdr:sp macro="" textlink="">
      <xdr:nvSpPr>
        <xdr:cNvPr id="241" name="テキスト ボックス 240"/>
        <xdr:cNvSpPr txBox="1"/>
      </xdr:nvSpPr>
      <xdr:spPr>
        <a:xfrm>
          <a:off x="863111" y="1657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28733</xdr:rowOff>
    </xdr:from>
    <xdr:to>
      <xdr:col>24</xdr:col>
      <xdr:colOff>114300</xdr:colOff>
      <xdr:row>93</xdr:row>
      <xdr:rowOff>130333</xdr:rowOff>
    </xdr:to>
    <xdr:sp macro="" textlink="">
      <xdr:nvSpPr>
        <xdr:cNvPr id="247" name="楕円 246"/>
        <xdr:cNvSpPr/>
      </xdr:nvSpPr>
      <xdr:spPr>
        <a:xfrm>
          <a:off x="4584700" y="1597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51610</xdr:rowOff>
    </xdr:from>
    <xdr:ext cx="534377" cy="259045"/>
    <xdr:sp macro="" textlink="">
      <xdr:nvSpPr>
        <xdr:cNvPr id="248" name="衛生費該当値テキスト"/>
        <xdr:cNvSpPr txBox="1"/>
      </xdr:nvSpPr>
      <xdr:spPr>
        <a:xfrm>
          <a:off x="4686300" y="1582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129201</xdr:rowOff>
    </xdr:from>
    <xdr:to>
      <xdr:col>20</xdr:col>
      <xdr:colOff>38100</xdr:colOff>
      <xdr:row>92</xdr:row>
      <xdr:rowOff>59351</xdr:rowOff>
    </xdr:to>
    <xdr:sp macro="" textlink="">
      <xdr:nvSpPr>
        <xdr:cNvPr id="249" name="楕円 248"/>
        <xdr:cNvSpPr/>
      </xdr:nvSpPr>
      <xdr:spPr>
        <a:xfrm>
          <a:off x="3746500" y="1573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75878</xdr:rowOff>
    </xdr:from>
    <xdr:ext cx="534377" cy="259045"/>
    <xdr:sp macro="" textlink="">
      <xdr:nvSpPr>
        <xdr:cNvPr id="250" name="テキスト ボックス 249"/>
        <xdr:cNvSpPr txBox="1"/>
      </xdr:nvSpPr>
      <xdr:spPr>
        <a:xfrm>
          <a:off x="3530111" y="15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72715</xdr:rowOff>
    </xdr:from>
    <xdr:to>
      <xdr:col>15</xdr:col>
      <xdr:colOff>101600</xdr:colOff>
      <xdr:row>94</xdr:row>
      <xdr:rowOff>2865</xdr:rowOff>
    </xdr:to>
    <xdr:sp macro="" textlink="">
      <xdr:nvSpPr>
        <xdr:cNvPr id="251" name="楕円 250"/>
        <xdr:cNvSpPr/>
      </xdr:nvSpPr>
      <xdr:spPr>
        <a:xfrm>
          <a:off x="2857500" y="160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19392</xdr:rowOff>
    </xdr:from>
    <xdr:ext cx="534377" cy="259045"/>
    <xdr:sp macro="" textlink="">
      <xdr:nvSpPr>
        <xdr:cNvPr id="252" name="テキスト ボックス 251"/>
        <xdr:cNvSpPr txBox="1"/>
      </xdr:nvSpPr>
      <xdr:spPr>
        <a:xfrm>
          <a:off x="2641111" y="1579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1575</xdr:rowOff>
    </xdr:from>
    <xdr:to>
      <xdr:col>10</xdr:col>
      <xdr:colOff>165100</xdr:colOff>
      <xdr:row>94</xdr:row>
      <xdr:rowOff>103175</xdr:rowOff>
    </xdr:to>
    <xdr:sp macro="" textlink="">
      <xdr:nvSpPr>
        <xdr:cNvPr id="253" name="楕円 252"/>
        <xdr:cNvSpPr/>
      </xdr:nvSpPr>
      <xdr:spPr>
        <a:xfrm>
          <a:off x="1968500" y="1611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119702</xdr:rowOff>
    </xdr:from>
    <xdr:ext cx="534377" cy="259045"/>
    <xdr:sp macro="" textlink="">
      <xdr:nvSpPr>
        <xdr:cNvPr id="254" name="テキスト ボックス 253"/>
        <xdr:cNvSpPr txBox="1"/>
      </xdr:nvSpPr>
      <xdr:spPr>
        <a:xfrm>
          <a:off x="1752111" y="1589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133111</xdr:rowOff>
    </xdr:from>
    <xdr:to>
      <xdr:col>6</xdr:col>
      <xdr:colOff>38100</xdr:colOff>
      <xdr:row>95</xdr:row>
      <xdr:rowOff>63261</xdr:rowOff>
    </xdr:to>
    <xdr:sp macro="" textlink="">
      <xdr:nvSpPr>
        <xdr:cNvPr id="255" name="楕円 254"/>
        <xdr:cNvSpPr/>
      </xdr:nvSpPr>
      <xdr:spPr>
        <a:xfrm>
          <a:off x="1079500" y="1624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79788</xdr:rowOff>
    </xdr:from>
    <xdr:ext cx="534377" cy="259045"/>
    <xdr:sp macro="" textlink="">
      <xdr:nvSpPr>
        <xdr:cNvPr id="256" name="テキスト ボックス 255"/>
        <xdr:cNvSpPr txBox="1"/>
      </xdr:nvSpPr>
      <xdr:spPr>
        <a:xfrm>
          <a:off x="863111" y="1602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110851</xdr:rowOff>
    </xdr:from>
    <xdr:to>
      <xdr:col>55</xdr:col>
      <xdr:colOff>0</xdr:colOff>
      <xdr:row>38</xdr:row>
      <xdr:rowOff>112223</xdr:rowOff>
    </xdr:to>
    <xdr:cxnSp macro="">
      <xdr:nvCxnSpPr>
        <xdr:cNvPr id="283" name="直線コネクタ 282"/>
        <xdr:cNvCxnSpPr/>
      </xdr:nvCxnSpPr>
      <xdr:spPr>
        <a:xfrm flipV="1">
          <a:off x="9639300" y="6625951"/>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111171</xdr:rowOff>
    </xdr:from>
    <xdr:to>
      <xdr:col>50</xdr:col>
      <xdr:colOff>114300</xdr:colOff>
      <xdr:row>38</xdr:row>
      <xdr:rowOff>112223</xdr:rowOff>
    </xdr:to>
    <xdr:cxnSp macro="">
      <xdr:nvCxnSpPr>
        <xdr:cNvPr id="286" name="直線コネクタ 285"/>
        <xdr:cNvCxnSpPr/>
      </xdr:nvCxnSpPr>
      <xdr:spPr>
        <a:xfrm>
          <a:off x="8750300" y="6626271"/>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111171</xdr:rowOff>
    </xdr:from>
    <xdr:to>
      <xdr:col>45</xdr:col>
      <xdr:colOff>177800</xdr:colOff>
      <xdr:row>38</xdr:row>
      <xdr:rowOff>112177</xdr:rowOff>
    </xdr:to>
    <xdr:cxnSp macro="">
      <xdr:nvCxnSpPr>
        <xdr:cNvPr id="289" name="直線コネクタ 288"/>
        <xdr:cNvCxnSpPr/>
      </xdr:nvCxnSpPr>
      <xdr:spPr>
        <a:xfrm flipV="1">
          <a:off x="7861300" y="6626271"/>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94300</xdr:rowOff>
    </xdr:from>
    <xdr:to>
      <xdr:col>41</xdr:col>
      <xdr:colOff>50800</xdr:colOff>
      <xdr:row>38</xdr:row>
      <xdr:rowOff>112177</xdr:rowOff>
    </xdr:to>
    <xdr:cxnSp macro="">
      <xdr:nvCxnSpPr>
        <xdr:cNvPr id="292" name="直線コネクタ 291"/>
        <xdr:cNvCxnSpPr/>
      </xdr:nvCxnSpPr>
      <xdr:spPr>
        <a:xfrm>
          <a:off x="6972300" y="6609400"/>
          <a:ext cx="889000" cy="1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150426</xdr:rowOff>
    </xdr:from>
    <xdr:ext cx="469744" cy="259045"/>
    <xdr:sp macro="" textlink="">
      <xdr:nvSpPr>
        <xdr:cNvPr id="294" name="テキスト ボックス 293"/>
        <xdr:cNvSpPr txBox="1"/>
      </xdr:nvSpPr>
      <xdr:spPr>
        <a:xfrm>
          <a:off x="7626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136024</xdr:rowOff>
    </xdr:from>
    <xdr:ext cx="469744" cy="259045"/>
    <xdr:sp macro="" textlink="">
      <xdr:nvSpPr>
        <xdr:cNvPr id="296" name="テキスト ボックス 295"/>
        <xdr:cNvSpPr txBox="1"/>
      </xdr:nvSpPr>
      <xdr:spPr>
        <a:xfrm>
          <a:off x="6737428"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60051</xdr:rowOff>
    </xdr:from>
    <xdr:to>
      <xdr:col>55</xdr:col>
      <xdr:colOff>50800</xdr:colOff>
      <xdr:row>38</xdr:row>
      <xdr:rowOff>161651</xdr:rowOff>
    </xdr:to>
    <xdr:sp macro="" textlink="">
      <xdr:nvSpPr>
        <xdr:cNvPr id="302" name="楕円 301"/>
        <xdr:cNvSpPr/>
      </xdr:nvSpPr>
      <xdr:spPr>
        <a:xfrm>
          <a:off x="10426700" y="65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378565" cy="259045"/>
    <xdr:sp macro="" textlink="">
      <xdr:nvSpPr>
        <xdr:cNvPr id="303" name="労働費該当値テキスト"/>
        <xdr:cNvSpPr txBox="1"/>
      </xdr:nvSpPr>
      <xdr:spPr>
        <a:xfrm>
          <a:off x="10528300"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61423</xdr:rowOff>
    </xdr:from>
    <xdr:to>
      <xdr:col>50</xdr:col>
      <xdr:colOff>165100</xdr:colOff>
      <xdr:row>38</xdr:row>
      <xdr:rowOff>163023</xdr:rowOff>
    </xdr:to>
    <xdr:sp macro="" textlink="">
      <xdr:nvSpPr>
        <xdr:cNvPr id="304" name="楕円 303"/>
        <xdr:cNvSpPr/>
      </xdr:nvSpPr>
      <xdr:spPr>
        <a:xfrm>
          <a:off x="9588500" y="657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154150</xdr:rowOff>
    </xdr:from>
    <xdr:ext cx="378565" cy="259045"/>
    <xdr:sp macro="" textlink="">
      <xdr:nvSpPr>
        <xdr:cNvPr id="305" name="テキスト ボックス 304"/>
        <xdr:cNvSpPr txBox="1"/>
      </xdr:nvSpPr>
      <xdr:spPr>
        <a:xfrm>
          <a:off x="9450017" y="6669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60371</xdr:rowOff>
    </xdr:from>
    <xdr:to>
      <xdr:col>46</xdr:col>
      <xdr:colOff>38100</xdr:colOff>
      <xdr:row>38</xdr:row>
      <xdr:rowOff>161971</xdr:rowOff>
    </xdr:to>
    <xdr:sp macro="" textlink="">
      <xdr:nvSpPr>
        <xdr:cNvPr id="306" name="楕円 305"/>
        <xdr:cNvSpPr/>
      </xdr:nvSpPr>
      <xdr:spPr>
        <a:xfrm>
          <a:off x="8699500" y="657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153098</xdr:rowOff>
    </xdr:from>
    <xdr:ext cx="378565" cy="259045"/>
    <xdr:sp macro="" textlink="">
      <xdr:nvSpPr>
        <xdr:cNvPr id="307" name="テキスト ボックス 306"/>
        <xdr:cNvSpPr txBox="1"/>
      </xdr:nvSpPr>
      <xdr:spPr>
        <a:xfrm>
          <a:off x="8561017" y="6668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61377</xdr:rowOff>
    </xdr:from>
    <xdr:to>
      <xdr:col>41</xdr:col>
      <xdr:colOff>101600</xdr:colOff>
      <xdr:row>38</xdr:row>
      <xdr:rowOff>162977</xdr:rowOff>
    </xdr:to>
    <xdr:sp macro="" textlink="">
      <xdr:nvSpPr>
        <xdr:cNvPr id="308" name="楕円 307"/>
        <xdr:cNvSpPr/>
      </xdr:nvSpPr>
      <xdr:spPr>
        <a:xfrm>
          <a:off x="7810500" y="657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154104</xdr:rowOff>
    </xdr:from>
    <xdr:ext cx="378565" cy="259045"/>
    <xdr:sp macro="" textlink="">
      <xdr:nvSpPr>
        <xdr:cNvPr id="309" name="テキスト ボックス 308"/>
        <xdr:cNvSpPr txBox="1"/>
      </xdr:nvSpPr>
      <xdr:spPr>
        <a:xfrm>
          <a:off x="7672017" y="6669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43500</xdr:rowOff>
    </xdr:from>
    <xdr:to>
      <xdr:col>36</xdr:col>
      <xdr:colOff>165100</xdr:colOff>
      <xdr:row>38</xdr:row>
      <xdr:rowOff>145100</xdr:rowOff>
    </xdr:to>
    <xdr:sp macro="" textlink="">
      <xdr:nvSpPr>
        <xdr:cNvPr id="310" name="楕円 309"/>
        <xdr:cNvSpPr/>
      </xdr:nvSpPr>
      <xdr:spPr>
        <a:xfrm>
          <a:off x="6921500" y="655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136227</xdr:rowOff>
    </xdr:from>
    <xdr:ext cx="378565" cy="259045"/>
    <xdr:sp macro="" textlink="">
      <xdr:nvSpPr>
        <xdr:cNvPr id="311" name="テキスト ボックス 310"/>
        <xdr:cNvSpPr txBox="1"/>
      </xdr:nvSpPr>
      <xdr:spPr>
        <a:xfrm>
          <a:off x="6783017" y="6651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29406</xdr:rowOff>
    </xdr:from>
    <xdr:to>
      <xdr:col>55</xdr:col>
      <xdr:colOff>0</xdr:colOff>
      <xdr:row>57</xdr:row>
      <xdr:rowOff>69766</xdr:rowOff>
    </xdr:to>
    <xdr:cxnSp macro="">
      <xdr:nvCxnSpPr>
        <xdr:cNvPr id="336" name="直線コネクタ 335"/>
        <xdr:cNvCxnSpPr/>
      </xdr:nvCxnSpPr>
      <xdr:spPr>
        <a:xfrm>
          <a:off x="9639300" y="9802056"/>
          <a:ext cx="838200" cy="4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52668</xdr:rowOff>
    </xdr:from>
    <xdr:ext cx="534377" cy="259045"/>
    <xdr:sp macro="" textlink="">
      <xdr:nvSpPr>
        <xdr:cNvPr id="337" name="農林水産業費平均値テキスト"/>
        <xdr:cNvSpPr txBox="1"/>
      </xdr:nvSpPr>
      <xdr:spPr>
        <a:xfrm>
          <a:off x="10528300" y="9825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26606</xdr:rowOff>
    </xdr:from>
    <xdr:to>
      <xdr:col>50</xdr:col>
      <xdr:colOff>114300</xdr:colOff>
      <xdr:row>57</xdr:row>
      <xdr:rowOff>29406</xdr:rowOff>
    </xdr:to>
    <xdr:cxnSp macro="">
      <xdr:nvCxnSpPr>
        <xdr:cNvPr id="339" name="直線コネクタ 338"/>
        <xdr:cNvCxnSpPr/>
      </xdr:nvCxnSpPr>
      <xdr:spPr>
        <a:xfrm>
          <a:off x="8750300" y="9799256"/>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165299</xdr:rowOff>
    </xdr:from>
    <xdr:ext cx="534377" cy="259045"/>
    <xdr:sp macro="" textlink="">
      <xdr:nvSpPr>
        <xdr:cNvPr id="341" name="テキスト ボックス 340"/>
        <xdr:cNvSpPr txBox="1"/>
      </xdr:nvSpPr>
      <xdr:spPr>
        <a:xfrm>
          <a:off x="9372111" y="993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26606</xdr:rowOff>
    </xdr:from>
    <xdr:to>
      <xdr:col>45</xdr:col>
      <xdr:colOff>177800</xdr:colOff>
      <xdr:row>57</xdr:row>
      <xdr:rowOff>59416</xdr:rowOff>
    </xdr:to>
    <xdr:cxnSp macro="">
      <xdr:nvCxnSpPr>
        <xdr:cNvPr id="342" name="直線コネクタ 341"/>
        <xdr:cNvCxnSpPr/>
      </xdr:nvCxnSpPr>
      <xdr:spPr>
        <a:xfrm flipV="1">
          <a:off x="7861300" y="9799256"/>
          <a:ext cx="889000" cy="3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250</xdr:rowOff>
    </xdr:from>
    <xdr:ext cx="534377" cy="259045"/>
    <xdr:sp macro="" textlink="">
      <xdr:nvSpPr>
        <xdr:cNvPr id="344" name="テキスト ボックス 343"/>
        <xdr:cNvSpPr txBox="1"/>
      </xdr:nvSpPr>
      <xdr:spPr>
        <a:xfrm>
          <a:off x="8483111" y="994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59416</xdr:rowOff>
    </xdr:from>
    <xdr:to>
      <xdr:col>41</xdr:col>
      <xdr:colOff>50800</xdr:colOff>
      <xdr:row>57</xdr:row>
      <xdr:rowOff>60365</xdr:rowOff>
    </xdr:to>
    <xdr:cxnSp macro="">
      <xdr:nvCxnSpPr>
        <xdr:cNvPr id="345" name="直線コネクタ 344"/>
        <xdr:cNvCxnSpPr/>
      </xdr:nvCxnSpPr>
      <xdr:spPr>
        <a:xfrm flipV="1">
          <a:off x="6972300" y="9832066"/>
          <a:ext cx="889000" cy="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156984</xdr:rowOff>
    </xdr:from>
    <xdr:ext cx="534377" cy="259045"/>
    <xdr:sp macro="" textlink="">
      <xdr:nvSpPr>
        <xdr:cNvPr id="347" name="テキスト ボックス 346"/>
        <xdr:cNvSpPr txBox="1"/>
      </xdr:nvSpPr>
      <xdr:spPr>
        <a:xfrm>
          <a:off x="7594111" y="992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159355</xdr:rowOff>
    </xdr:from>
    <xdr:ext cx="534377" cy="259045"/>
    <xdr:sp macro="" textlink="">
      <xdr:nvSpPr>
        <xdr:cNvPr id="349" name="テキスト ボックス 348"/>
        <xdr:cNvSpPr txBox="1"/>
      </xdr:nvSpPr>
      <xdr:spPr>
        <a:xfrm>
          <a:off x="6705111" y="993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18966</xdr:rowOff>
    </xdr:from>
    <xdr:to>
      <xdr:col>55</xdr:col>
      <xdr:colOff>50800</xdr:colOff>
      <xdr:row>57</xdr:row>
      <xdr:rowOff>120566</xdr:rowOff>
    </xdr:to>
    <xdr:sp macro="" textlink="">
      <xdr:nvSpPr>
        <xdr:cNvPr id="355" name="楕円 354"/>
        <xdr:cNvSpPr/>
      </xdr:nvSpPr>
      <xdr:spPr>
        <a:xfrm>
          <a:off x="10426700" y="979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149793</xdr:rowOff>
    </xdr:from>
    <xdr:ext cx="534377" cy="259045"/>
    <xdr:sp macro="" textlink="">
      <xdr:nvSpPr>
        <xdr:cNvPr id="356" name="農林水産業費該当値テキスト"/>
        <xdr:cNvSpPr txBox="1"/>
      </xdr:nvSpPr>
      <xdr:spPr>
        <a:xfrm>
          <a:off x="10528300" y="957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150056</xdr:rowOff>
    </xdr:from>
    <xdr:to>
      <xdr:col>50</xdr:col>
      <xdr:colOff>165100</xdr:colOff>
      <xdr:row>57</xdr:row>
      <xdr:rowOff>80206</xdr:rowOff>
    </xdr:to>
    <xdr:sp macro="" textlink="">
      <xdr:nvSpPr>
        <xdr:cNvPr id="357" name="楕円 356"/>
        <xdr:cNvSpPr/>
      </xdr:nvSpPr>
      <xdr:spPr>
        <a:xfrm>
          <a:off x="9588500" y="97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96733</xdr:rowOff>
    </xdr:from>
    <xdr:ext cx="534377" cy="259045"/>
    <xdr:sp macro="" textlink="">
      <xdr:nvSpPr>
        <xdr:cNvPr id="358" name="テキスト ボックス 357"/>
        <xdr:cNvSpPr txBox="1"/>
      </xdr:nvSpPr>
      <xdr:spPr>
        <a:xfrm>
          <a:off x="9372111" y="952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147256</xdr:rowOff>
    </xdr:from>
    <xdr:to>
      <xdr:col>46</xdr:col>
      <xdr:colOff>38100</xdr:colOff>
      <xdr:row>57</xdr:row>
      <xdr:rowOff>77406</xdr:rowOff>
    </xdr:to>
    <xdr:sp macro="" textlink="">
      <xdr:nvSpPr>
        <xdr:cNvPr id="359" name="楕円 358"/>
        <xdr:cNvSpPr/>
      </xdr:nvSpPr>
      <xdr:spPr>
        <a:xfrm>
          <a:off x="8699500" y="974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93933</xdr:rowOff>
    </xdr:from>
    <xdr:ext cx="534377" cy="259045"/>
    <xdr:sp macro="" textlink="">
      <xdr:nvSpPr>
        <xdr:cNvPr id="360" name="テキスト ボックス 359"/>
        <xdr:cNvSpPr txBox="1"/>
      </xdr:nvSpPr>
      <xdr:spPr>
        <a:xfrm>
          <a:off x="8483111" y="952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8616</xdr:rowOff>
    </xdr:from>
    <xdr:to>
      <xdr:col>41</xdr:col>
      <xdr:colOff>101600</xdr:colOff>
      <xdr:row>57</xdr:row>
      <xdr:rowOff>110216</xdr:rowOff>
    </xdr:to>
    <xdr:sp macro="" textlink="">
      <xdr:nvSpPr>
        <xdr:cNvPr id="361" name="楕円 360"/>
        <xdr:cNvSpPr/>
      </xdr:nvSpPr>
      <xdr:spPr>
        <a:xfrm>
          <a:off x="7810500" y="978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126743</xdr:rowOff>
    </xdr:from>
    <xdr:ext cx="534377" cy="259045"/>
    <xdr:sp macro="" textlink="">
      <xdr:nvSpPr>
        <xdr:cNvPr id="362" name="テキスト ボックス 361"/>
        <xdr:cNvSpPr txBox="1"/>
      </xdr:nvSpPr>
      <xdr:spPr>
        <a:xfrm>
          <a:off x="7594111" y="95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9565</xdr:rowOff>
    </xdr:from>
    <xdr:to>
      <xdr:col>36</xdr:col>
      <xdr:colOff>165100</xdr:colOff>
      <xdr:row>57</xdr:row>
      <xdr:rowOff>111165</xdr:rowOff>
    </xdr:to>
    <xdr:sp macro="" textlink="">
      <xdr:nvSpPr>
        <xdr:cNvPr id="363" name="楕円 362"/>
        <xdr:cNvSpPr/>
      </xdr:nvSpPr>
      <xdr:spPr>
        <a:xfrm>
          <a:off x="6921500" y="97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127692</xdr:rowOff>
    </xdr:from>
    <xdr:ext cx="534377" cy="259045"/>
    <xdr:sp macro="" textlink="">
      <xdr:nvSpPr>
        <xdr:cNvPr id="364" name="テキスト ボックス 363"/>
        <xdr:cNvSpPr txBox="1"/>
      </xdr:nvSpPr>
      <xdr:spPr>
        <a:xfrm>
          <a:off x="6705111" y="955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164655</xdr:rowOff>
    </xdr:from>
    <xdr:to>
      <xdr:col>55</xdr:col>
      <xdr:colOff>0</xdr:colOff>
      <xdr:row>78</xdr:row>
      <xdr:rowOff>48070</xdr:rowOff>
    </xdr:to>
    <xdr:cxnSp macro="">
      <xdr:nvCxnSpPr>
        <xdr:cNvPr id="393" name="直線コネクタ 392"/>
        <xdr:cNvCxnSpPr/>
      </xdr:nvCxnSpPr>
      <xdr:spPr>
        <a:xfrm flipV="1">
          <a:off x="9639300" y="13366305"/>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111792</xdr:rowOff>
    </xdr:from>
    <xdr:to>
      <xdr:col>50</xdr:col>
      <xdr:colOff>114300</xdr:colOff>
      <xdr:row>78</xdr:row>
      <xdr:rowOff>48070</xdr:rowOff>
    </xdr:to>
    <xdr:cxnSp macro="">
      <xdr:nvCxnSpPr>
        <xdr:cNvPr id="396" name="直線コネクタ 395"/>
        <xdr:cNvCxnSpPr/>
      </xdr:nvCxnSpPr>
      <xdr:spPr>
        <a:xfrm>
          <a:off x="8750300" y="13313442"/>
          <a:ext cx="889000" cy="10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102248</xdr:rowOff>
    </xdr:from>
    <xdr:to>
      <xdr:col>45</xdr:col>
      <xdr:colOff>177800</xdr:colOff>
      <xdr:row>77</xdr:row>
      <xdr:rowOff>111792</xdr:rowOff>
    </xdr:to>
    <xdr:cxnSp macro="">
      <xdr:nvCxnSpPr>
        <xdr:cNvPr id="399" name="直線コネクタ 398"/>
        <xdr:cNvCxnSpPr/>
      </xdr:nvCxnSpPr>
      <xdr:spPr>
        <a:xfrm>
          <a:off x="7861300" y="13303898"/>
          <a:ext cx="8890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5872</xdr:rowOff>
    </xdr:from>
    <xdr:ext cx="534377" cy="259045"/>
    <xdr:sp macro="" textlink="">
      <xdr:nvSpPr>
        <xdr:cNvPr id="401" name="テキスト ボックス 400"/>
        <xdr:cNvSpPr txBox="1"/>
      </xdr:nvSpPr>
      <xdr:spPr>
        <a:xfrm>
          <a:off x="8483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102248</xdr:rowOff>
    </xdr:from>
    <xdr:to>
      <xdr:col>41</xdr:col>
      <xdr:colOff>50800</xdr:colOff>
      <xdr:row>78</xdr:row>
      <xdr:rowOff>75978</xdr:rowOff>
    </xdr:to>
    <xdr:cxnSp macro="">
      <xdr:nvCxnSpPr>
        <xdr:cNvPr id="402" name="直線コネクタ 401"/>
        <xdr:cNvCxnSpPr/>
      </xdr:nvCxnSpPr>
      <xdr:spPr>
        <a:xfrm flipV="1">
          <a:off x="6972300" y="13303898"/>
          <a:ext cx="889000" cy="14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85748</xdr:rowOff>
    </xdr:from>
    <xdr:ext cx="469744" cy="259045"/>
    <xdr:sp macro="" textlink="">
      <xdr:nvSpPr>
        <xdr:cNvPr id="404" name="テキスト ボックス 403"/>
        <xdr:cNvSpPr txBox="1"/>
      </xdr:nvSpPr>
      <xdr:spPr>
        <a:xfrm>
          <a:off x="7626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118960</xdr:rowOff>
    </xdr:from>
    <xdr:ext cx="469744" cy="259045"/>
    <xdr:sp macro="" textlink="">
      <xdr:nvSpPr>
        <xdr:cNvPr id="406" name="テキスト ボックス 405"/>
        <xdr:cNvSpPr txBox="1"/>
      </xdr:nvSpPr>
      <xdr:spPr>
        <a:xfrm>
          <a:off x="6737428" y="1314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113855</xdr:rowOff>
    </xdr:from>
    <xdr:to>
      <xdr:col>55</xdr:col>
      <xdr:colOff>50800</xdr:colOff>
      <xdr:row>78</xdr:row>
      <xdr:rowOff>44005</xdr:rowOff>
    </xdr:to>
    <xdr:sp macro="" textlink="">
      <xdr:nvSpPr>
        <xdr:cNvPr id="412" name="楕円 411"/>
        <xdr:cNvSpPr/>
      </xdr:nvSpPr>
      <xdr:spPr>
        <a:xfrm>
          <a:off x="10426700" y="1331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92282</xdr:rowOff>
    </xdr:from>
    <xdr:ext cx="534377" cy="259045"/>
    <xdr:sp macro="" textlink="">
      <xdr:nvSpPr>
        <xdr:cNvPr id="413" name="商工費該当値テキスト"/>
        <xdr:cNvSpPr txBox="1"/>
      </xdr:nvSpPr>
      <xdr:spPr>
        <a:xfrm>
          <a:off x="10528300" y="1329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168720</xdr:rowOff>
    </xdr:from>
    <xdr:to>
      <xdr:col>50</xdr:col>
      <xdr:colOff>165100</xdr:colOff>
      <xdr:row>78</xdr:row>
      <xdr:rowOff>98870</xdr:rowOff>
    </xdr:to>
    <xdr:sp macro="" textlink="">
      <xdr:nvSpPr>
        <xdr:cNvPr id="414" name="楕円 413"/>
        <xdr:cNvSpPr/>
      </xdr:nvSpPr>
      <xdr:spPr>
        <a:xfrm>
          <a:off x="9588500" y="133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89997</xdr:rowOff>
    </xdr:from>
    <xdr:ext cx="469744" cy="259045"/>
    <xdr:sp macro="" textlink="">
      <xdr:nvSpPr>
        <xdr:cNvPr id="415" name="テキスト ボックス 414"/>
        <xdr:cNvSpPr txBox="1"/>
      </xdr:nvSpPr>
      <xdr:spPr>
        <a:xfrm>
          <a:off x="9404428" y="1346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60992</xdr:rowOff>
    </xdr:from>
    <xdr:to>
      <xdr:col>46</xdr:col>
      <xdr:colOff>38100</xdr:colOff>
      <xdr:row>77</xdr:row>
      <xdr:rowOff>162592</xdr:rowOff>
    </xdr:to>
    <xdr:sp macro="" textlink="">
      <xdr:nvSpPr>
        <xdr:cNvPr id="416" name="楕円 415"/>
        <xdr:cNvSpPr/>
      </xdr:nvSpPr>
      <xdr:spPr>
        <a:xfrm>
          <a:off x="8699500" y="1326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7669</xdr:rowOff>
    </xdr:from>
    <xdr:ext cx="534377" cy="259045"/>
    <xdr:sp macro="" textlink="">
      <xdr:nvSpPr>
        <xdr:cNvPr id="417" name="テキスト ボックス 416"/>
        <xdr:cNvSpPr txBox="1"/>
      </xdr:nvSpPr>
      <xdr:spPr>
        <a:xfrm>
          <a:off x="8483111" y="130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51448</xdr:rowOff>
    </xdr:from>
    <xdr:to>
      <xdr:col>41</xdr:col>
      <xdr:colOff>101600</xdr:colOff>
      <xdr:row>77</xdr:row>
      <xdr:rowOff>153048</xdr:rowOff>
    </xdr:to>
    <xdr:sp macro="" textlink="">
      <xdr:nvSpPr>
        <xdr:cNvPr id="418" name="楕円 417"/>
        <xdr:cNvSpPr/>
      </xdr:nvSpPr>
      <xdr:spPr>
        <a:xfrm>
          <a:off x="7810500" y="132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169575</xdr:rowOff>
    </xdr:from>
    <xdr:ext cx="534377" cy="259045"/>
    <xdr:sp macro="" textlink="">
      <xdr:nvSpPr>
        <xdr:cNvPr id="419" name="テキスト ボックス 418"/>
        <xdr:cNvSpPr txBox="1"/>
      </xdr:nvSpPr>
      <xdr:spPr>
        <a:xfrm>
          <a:off x="7594111" y="1302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25178</xdr:rowOff>
    </xdr:from>
    <xdr:to>
      <xdr:col>36</xdr:col>
      <xdr:colOff>165100</xdr:colOff>
      <xdr:row>78</xdr:row>
      <xdr:rowOff>126778</xdr:rowOff>
    </xdr:to>
    <xdr:sp macro="" textlink="">
      <xdr:nvSpPr>
        <xdr:cNvPr id="420" name="楕円 419"/>
        <xdr:cNvSpPr/>
      </xdr:nvSpPr>
      <xdr:spPr>
        <a:xfrm>
          <a:off x="6921500" y="1339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117905</xdr:rowOff>
    </xdr:from>
    <xdr:ext cx="469744" cy="259045"/>
    <xdr:sp macro="" textlink="">
      <xdr:nvSpPr>
        <xdr:cNvPr id="421" name="テキスト ボックス 420"/>
        <xdr:cNvSpPr txBox="1"/>
      </xdr:nvSpPr>
      <xdr:spPr>
        <a:xfrm>
          <a:off x="6737428" y="1349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20038</xdr:rowOff>
    </xdr:from>
    <xdr:to>
      <xdr:col>55</xdr:col>
      <xdr:colOff>0</xdr:colOff>
      <xdr:row>98</xdr:row>
      <xdr:rowOff>75673</xdr:rowOff>
    </xdr:to>
    <xdr:cxnSp macro="">
      <xdr:nvCxnSpPr>
        <xdr:cNvPr id="452" name="直線コネクタ 451"/>
        <xdr:cNvCxnSpPr/>
      </xdr:nvCxnSpPr>
      <xdr:spPr>
        <a:xfrm flipV="1">
          <a:off x="9639300" y="16822138"/>
          <a:ext cx="838200" cy="5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51773</xdr:rowOff>
    </xdr:from>
    <xdr:ext cx="534377" cy="259045"/>
    <xdr:sp macro="" textlink="">
      <xdr:nvSpPr>
        <xdr:cNvPr id="453" name="土木費平均値テキスト"/>
        <xdr:cNvSpPr txBox="1"/>
      </xdr:nvSpPr>
      <xdr:spPr>
        <a:xfrm>
          <a:off x="10528300" y="1685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75673</xdr:rowOff>
    </xdr:from>
    <xdr:to>
      <xdr:col>50</xdr:col>
      <xdr:colOff>114300</xdr:colOff>
      <xdr:row>98</xdr:row>
      <xdr:rowOff>106448</xdr:rowOff>
    </xdr:to>
    <xdr:cxnSp macro="">
      <xdr:nvCxnSpPr>
        <xdr:cNvPr id="455" name="直線コネクタ 454"/>
        <xdr:cNvCxnSpPr/>
      </xdr:nvCxnSpPr>
      <xdr:spPr>
        <a:xfrm flipV="1">
          <a:off x="8750300" y="16877773"/>
          <a:ext cx="889000" cy="3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166357</xdr:rowOff>
    </xdr:from>
    <xdr:ext cx="534377" cy="259045"/>
    <xdr:sp macro="" textlink="">
      <xdr:nvSpPr>
        <xdr:cNvPr id="457" name="テキスト ボックス 456"/>
        <xdr:cNvSpPr txBox="1"/>
      </xdr:nvSpPr>
      <xdr:spPr>
        <a:xfrm>
          <a:off x="9372111" y="169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97138</xdr:rowOff>
    </xdr:from>
    <xdr:to>
      <xdr:col>45</xdr:col>
      <xdr:colOff>177800</xdr:colOff>
      <xdr:row>98</xdr:row>
      <xdr:rowOff>106448</xdr:rowOff>
    </xdr:to>
    <xdr:cxnSp macro="">
      <xdr:nvCxnSpPr>
        <xdr:cNvPr id="458" name="直線コネクタ 457"/>
        <xdr:cNvCxnSpPr/>
      </xdr:nvCxnSpPr>
      <xdr:spPr>
        <a:xfrm>
          <a:off x="7861300" y="16899238"/>
          <a:ext cx="889000" cy="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302</xdr:rowOff>
    </xdr:from>
    <xdr:ext cx="534377" cy="259045"/>
    <xdr:sp macro="" textlink="">
      <xdr:nvSpPr>
        <xdr:cNvPr id="460" name="テキスト ボックス 459"/>
        <xdr:cNvSpPr txBox="1"/>
      </xdr:nvSpPr>
      <xdr:spPr>
        <a:xfrm>
          <a:off x="8483111" y="1697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97138</xdr:rowOff>
    </xdr:from>
    <xdr:to>
      <xdr:col>41</xdr:col>
      <xdr:colOff>50800</xdr:colOff>
      <xdr:row>98</xdr:row>
      <xdr:rowOff>108764</xdr:rowOff>
    </xdr:to>
    <xdr:cxnSp macro="">
      <xdr:nvCxnSpPr>
        <xdr:cNvPr id="461" name="直線コネクタ 460"/>
        <xdr:cNvCxnSpPr/>
      </xdr:nvCxnSpPr>
      <xdr:spPr>
        <a:xfrm flipV="1">
          <a:off x="6972300" y="16899238"/>
          <a:ext cx="8890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158819</xdr:rowOff>
    </xdr:from>
    <xdr:ext cx="534377" cy="259045"/>
    <xdr:sp macro="" textlink="">
      <xdr:nvSpPr>
        <xdr:cNvPr id="463" name="テキスト ボックス 462"/>
        <xdr:cNvSpPr txBox="1"/>
      </xdr:nvSpPr>
      <xdr:spPr>
        <a:xfrm>
          <a:off x="7594111" y="1696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153760</xdr:rowOff>
    </xdr:from>
    <xdr:ext cx="534377" cy="259045"/>
    <xdr:sp macro="" textlink="">
      <xdr:nvSpPr>
        <xdr:cNvPr id="465" name="テキスト ボックス 464"/>
        <xdr:cNvSpPr txBox="1"/>
      </xdr:nvSpPr>
      <xdr:spPr>
        <a:xfrm>
          <a:off x="6705111" y="1695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140688</xdr:rowOff>
    </xdr:from>
    <xdr:to>
      <xdr:col>55</xdr:col>
      <xdr:colOff>50800</xdr:colOff>
      <xdr:row>98</xdr:row>
      <xdr:rowOff>70838</xdr:rowOff>
    </xdr:to>
    <xdr:sp macro="" textlink="">
      <xdr:nvSpPr>
        <xdr:cNvPr id="471" name="楕円 470"/>
        <xdr:cNvSpPr/>
      </xdr:nvSpPr>
      <xdr:spPr>
        <a:xfrm>
          <a:off x="10426700" y="1677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163565</xdr:rowOff>
    </xdr:from>
    <xdr:ext cx="534377" cy="259045"/>
    <xdr:sp macro="" textlink="">
      <xdr:nvSpPr>
        <xdr:cNvPr id="472" name="土木費該当値テキスト"/>
        <xdr:cNvSpPr txBox="1"/>
      </xdr:nvSpPr>
      <xdr:spPr>
        <a:xfrm>
          <a:off x="10528300" y="1662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24873</xdr:rowOff>
    </xdr:from>
    <xdr:to>
      <xdr:col>50</xdr:col>
      <xdr:colOff>165100</xdr:colOff>
      <xdr:row>98</xdr:row>
      <xdr:rowOff>126473</xdr:rowOff>
    </xdr:to>
    <xdr:sp macro="" textlink="">
      <xdr:nvSpPr>
        <xdr:cNvPr id="473" name="楕円 472"/>
        <xdr:cNvSpPr/>
      </xdr:nvSpPr>
      <xdr:spPr>
        <a:xfrm>
          <a:off x="9588500" y="1682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143000</xdr:rowOff>
    </xdr:from>
    <xdr:ext cx="534377" cy="259045"/>
    <xdr:sp macro="" textlink="">
      <xdr:nvSpPr>
        <xdr:cNvPr id="474" name="テキスト ボックス 473"/>
        <xdr:cNvSpPr txBox="1"/>
      </xdr:nvSpPr>
      <xdr:spPr>
        <a:xfrm>
          <a:off x="9372111" y="1660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55648</xdr:rowOff>
    </xdr:from>
    <xdr:to>
      <xdr:col>46</xdr:col>
      <xdr:colOff>38100</xdr:colOff>
      <xdr:row>98</xdr:row>
      <xdr:rowOff>157248</xdr:rowOff>
    </xdr:to>
    <xdr:sp macro="" textlink="">
      <xdr:nvSpPr>
        <xdr:cNvPr id="475" name="楕円 474"/>
        <xdr:cNvSpPr/>
      </xdr:nvSpPr>
      <xdr:spPr>
        <a:xfrm>
          <a:off x="8699500" y="1685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2325</xdr:rowOff>
    </xdr:from>
    <xdr:ext cx="534377" cy="259045"/>
    <xdr:sp macro="" textlink="">
      <xdr:nvSpPr>
        <xdr:cNvPr id="476" name="テキスト ボックス 475"/>
        <xdr:cNvSpPr txBox="1"/>
      </xdr:nvSpPr>
      <xdr:spPr>
        <a:xfrm>
          <a:off x="8483111" y="1663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46338</xdr:rowOff>
    </xdr:from>
    <xdr:to>
      <xdr:col>41</xdr:col>
      <xdr:colOff>101600</xdr:colOff>
      <xdr:row>98</xdr:row>
      <xdr:rowOff>147938</xdr:rowOff>
    </xdr:to>
    <xdr:sp macro="" textlink="">
      <xdr:nvSpPr>
        <xdr:cNvPr id="477" name="楕円 476"/>
        <xdr:cNvSpPr/>
      </xdr:nvSpPr>
      <xdr:spPr>
        <a:xfrm>
          <a:off x="7810500" y="1684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164465</xdr:rowOff>
    </xdr:from>
    <xdr:ext cx="534377" cy="259045"/>
    <xdr:sp macro="" textlink="">
      <xdr:nvSpPr>
        <xdr:cNvPr id="478" name="テキスト ボックス 477"/>
        <xdr:cNvSpPr txBox="1"/>
      </xdr:nvSpPr>
      <xdr:spPr>
        <a:xfrm>
          <a:off x="7594111" y="166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57964</xdr:rowOff>
    </xdr:from>
    <xdr:to>
      <xdr:col>36</xdr:col>
      <xdr:colOff>165100</xdr:colOff>
      <xdr:row>98</xdr:row>
      <xdr:rowOff>159564</xdr:rowOff>
    </xdr:to>
    <xdr:sp macro="" textlink="">
      <xdr:nvSpPr>
        <xdr:cNvPr id="479" name="楕円 478"/>
        <xdr:cNvSpPr/>
      </xdr:nvSpPr>
      <xdr:spPr>
        <a:xfrm>
          <a:off x="6921500" y="1686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4641</xdr:rowOff>
    </xdr:from>
    <xdr:ext cx="534377" cy="259045"/>
    <xdr:sp macro="" textlink="">
      <xdr:nvSpPr>
        <xdr:cNvPr id="480" name="テキスト ボックス 479"/>
        <xdr:cNvSpPr txBox="1"/>
      </xdr:nvSpPr>
      <xdr:spPr>
        <a:xfrm>
          <a:off x="6705111" y="1663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16942</xdr:rowOff>
    </xdr:from>
    <xdr:to>
      <xdr:col>85</xdr:col>
      <xdr:colOff>127000</xdr:colOff>
      <xdr:row>36</xdr:row>
      <xdr:rowOff>114828</xdr:rowOff>
    </xdr:to>
    <xdr:cxnSp macro="">
      <xdr:nvCxnSpPr>
        <xdr:cNvPr id="508" name="直線コネクタ 507"/>
        <xdr:cNvCxnSpPr/>
      </xdr:nvCxnSpPr>
      <xdr:spPr>
        <a:xfrm flipV="1">
          <a:off x="15481300" y="6189142"/>
          <a:ext cx="838200" cy="9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137096</xdr:rowOff>
    </xdr:from>
    <xdr:ext cx="534377" cy="259045"/>
    <xdr:sp macro="" textlink="">
      <xdr:nvSpPr>
        <xdr:cNvPr id="509" name="消防費平均値テキスト"/>
        <xdr:cNvSpPr txBox="1"/>
      </xdr:nvSpPr>
      <xdr:spPr>
        <a:xfrm>
          <a:off x="16370300" y="6309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114828</xdr:rowOff>
    </xdr:from>
    <xdr:to>
      <xdr:col>81</xdr:col>
      <xdr:colOff>50800</xdr:colOff>
      <xdr:row>36</xdr:row>
      <xdr:rowOff>114874</xdr:rowOff>
    </xdr:to>
    <xdr:cxnSp macro="">
      <xdr:nvCxnSpPr>
        <xdr:cNvPr id="511" name="直線コネクタ 510"/>
        <xdr:cNvCxnSpPr/>
      </xdr:nvCxnSpPr>
      <xdr:spPr>
        <a:xfrm flipV="1">
          <a:off x="14592300" y="628702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88175</xdr:rowOff>
    </xdr:from>
    <xdr:ext cx="534377" cy="259045"/>
    <xdr:sp macro="" textlink="">
      <xdr:nvSpPr>
        <xdr:cNvPr id="513" name="テキスト ボックス 512"/>
        <xdr:cNvSpPr txBox="1"/>
      </xdr:nvSpPr>
      <xdr:spPr>
        <a:xfrm>
          <a:off x="15214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159908</xdr:rowOff>
    </xdr:from>
    <xdr:to>
      <xdr:col>76</xdr:col>
      <xdr:colOff>114300</xdr:colOff>
      <xdr:row>36</xdr:row>
      <xdr:rowOff>114874</xdr:rowOff>
    </xdr:to>
    <xdr:cxnSp macro="">
      <xdr:nvCxnSpPr>
        <xdr:cNvPr id="514" name="直線コネクタ 513"/>
        <xdr:cNvCxnSpPr/>
      </xdr:nvCxnSpPr>
      <xdr:spPr>
        <a:xfrm>
          <a:off x="13703300" y="5989208"/>
          <a:ext cx="889000" cy="2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70802</xdr:rowOff>
    </xdr:from>
    <xdr:ext cx="534377" cy="259045"/>
    <xdr:sp macro="" textlink="">
      <xdr:nvSpPr>
        <xdr:cNvPr id="516" name="テキスト ボックス 515"/>
        <xdr:cNvSpPr txBox="1"/>
      </xdr:nvSpPr>
      <xdr:spPr>
        <a:xfrm>
          <a:off x="14325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120360</xdr:rowOff>
    </xdr:from>
    <xdr:to>
      <xdr:col>71</xdr:col>
      <xdr:colOff>177800</xdr:colOff>
      <xdr:row>34</xdr:row>
      <xdr:rowOff>159908</xdr:rowOff>
    </xdr:to>
    <xdr:cxnSp macro="">
      <xdr:nvCxnSpPr>
        <xdr:cNvPr id="517" name="直線コネクタ 516"/>
        <xdr:cNvCxnSpPr/>
      </xdr:nvCxnSpPr>
      <xdr:spPr>
        <a:xfrm>
          <a:off x="12814300" y="5778210"/>
          <a:ext cx="889000" cy="2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19" name="テキスト ボックス 518"/>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21" name="テキスト ボックス 520"/>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137592</xdr:rowOff>
    </xdr:from>
    <xdr:to>
      <xdr:col>85</xdr:col>
      <xdr:colOff>177800</xdr:colOff>
      <xdr:row>36</xdr:row>
      <xdr:rowOff>67742</xdr:rowOff>
    </xdr:to>
    <xdr:sp macro="" textlink="">
      <xdr:nvSpPr>
        <xdr:cNvPr id="527" name="楕円 526"/>
        <xdr:cNvSpPr/>
      </xdr:nvSpPr>
      <xdr:spPr>
        <a:xfrm>
          <a:off x="16268700" y="613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160469</xdr:rowOff>
    </xdr:from>
    <xdr:ext cx="534377" cy="259045"/>
    <xdr:sp macro="" textlink="">
      <xdr:nvSpPr>
        <xdr:cNvPr id="528" name="消防費該当値テキスト"/>
        <xdr:cNvSpPr txBox="1"/>
      </xdr:nvSpPr>
      <xdr:spPr>
        <a:xfrm>
          <a:off x="16370300" y="598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64028</xdr:rowOff>
    </xdr:from>
    <xdr:to>
      <xdr:col>81</xdr:col>
      <xdr:colOff>101600</xdr:colOff>
      <xdr:row>36</xdr:row>
      <xdr:rowOff>165628</xdr:rowOff>
    </xdr:to>
    <xdr:sp macro="" textlink="">
      <xdr:nvSpPr>
        <xdr:cNvPr id="529" name="楕円 528"/>
        <xdr:cNvSpPr/>
      </xdr:nvSpPr>
      <xdr:spPr>
        <a:xfrm>
          <a:off x="15430500" y="623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10705</xdr:rowOff>
    </xdr:from>
    <xdr:ext cx="534377" cy="259045"/>
    <xdr:sp macro="" textlink="">
      <xdr:nvSpPr>
        <xdr:cNvPr id="530" name="テキスト ボックス 529"/>
        <xdr:cNvSpPr txBox="1"/>
      </xdr:nvSpPr>
      <xdr:spPr>
        <a:xfrm>
          <a:off x="15214111" y="601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64074</xdr:rowOff>
    </xdr:from>
    <xdr:to>
      <xdr:col>76</xdr:col>
      <xdr:colOff>165100</xdr:colOff>
      <xdr:row>36</xdr:row>
      <xdr:rowOff>165674</xdr:rowOff>
    </xdr:to>
    <xdr:sp macro="" textlink="">
      <xdr:nvSpPr>
        <xdr:cNvPr id="531" name="楕円 530"/>
        <xdr:cNvSpPr/>
      </xdr:nvSpPr>
      <xdr:spPr>
        <a:xfrm>
          <a:off x="14541500" y="623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10751</xdr:rowOff>
    </xdr:from>
    <xdr:ext cx="534377" cy="259045"/>
    <xdr:sp macro="" textlink="">
      <xdr:nvSpPr>
        <xdr:cNvPr id="532" name="テキスト ボックス 531"/>
        <xdr:cNvSpPr txBox="1"/>
      </xdr:nvSpPr>
      <xdr:spPr>
        <a:xfrm>
          <a:off x="14325111" y="601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109108</xdr:rowOff>
    </xdr:from>
    <xdr:to>
      <xdr:col>72</xdr:col>
      <xdr:colOff>38100</xdr:colOff>
      <xdr:row>35</xdr:row>
      <xdr:rowOff>39258</xdr:rowOff>
    </xdr:to>
    <xdr:sp macro="" textlink="">
      <xdr:nvSpPr>
        <xdr:cNvPr id="533" name="楕円 532"/>
        <xdr:cNvSpPr/>
      </xdr:nvSpPr>
      <xdr:spPr>
        <a:xfrm>
          <a:off x="13652500" y="593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55785</xdr:rowOff>
    </xdr:from>
    <xdr:ext cx="534377" cy="259045"/>
    <xdr:sp macro="" textlink="">
      <xdr:nvSpPr>
        <xdr:cNvPr id="534" name="テキスト ボックス 533"/>
        <xdr:cNvSpPr txBox="1"/>
      </xdr:nvSpPr>
      <xdr:spPr>
        <a:xfrm>
          <a:off x="13436111" y="571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69560</xdr:rowOff>
    </xdr:from>
    <xdr:to>
      <xdr:col>67</xdr:col>
      <xdr:colOff>101600</xdr:colOff>
      <xdr:row>33</xdr:row>
      <xdr:rowOff>171160</xdr:rowOff>
    </xdr:to>
    <xdr:sp macro="" textlink="">
      <xdr:nvSpPr>
        <xdr:cNvPr id="535" name="楕円 534"/>
        <xdr:cNvSpPr/>
      </xdr:nvSpPr>
      <xdr:spPr>
        <a:xfrm>
          <a:off x="12763500" y="572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16237</xdr:rowOff>
    </xdr:from>
    <xdr:ext cx="534377" cy="259045"/>
    <xdr:sp macro="" textlink="">
      <xdr:nvSpPr>
        <xdr:cNvPr id="536" name="テキスト ボックス 535"/>
        <xdr:cNvSpPr txBox="1"/>
      </xdr:nvSpPr>
      <xdr:spPr>
        <a:xfrm>
          <a:off x="12547111" y="550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133058</xdr:rowOff>
    </xdr:from>
    <xdr:to>
      <xdr:col>85</xdr:col>
      <xdr:colOff>127000</xdr:colOff>
      <xdr:row>57</xdr:row>
      <xdr:rowOff>18910</xdr:rowOff>
    </xdr:to>
    <xdr:cxnSp macro="">
      <xdr:nvCxnSpPr>
        <xdr:cNvPr id="566" name="直線コネクタ 565"/>
        <xdr:cNvCxnSpPr/>
      </xdr:nvCxnSpPr>
      <xdr:spPr>
        <a:xfrm>
          <a:off x="15481300" y="9734258"/>
          <a:ext cx="838200" cy="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106939</xdr:rowOff>
    </xdr:from>
    <xdr:ext cx="534377" cy="259045"/>
    <xdr:sp macro="" textlink="">
      <xdr:nvSpPr>
        <xdr:cNvPr id="567" name="教育費平均値テキスト"/>
        <xdr:cNvSpPr txBox="1"/>
      </xdr:nvSpPr>
      <xdr:spPr>
        <a:xfrm>
          <a:off x="16370300" y="9879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133058</xdr:rowOff>
    </xdr:from>
    <xdr:to>
      <xdr:col>81</xdr:col>
      <xdr:colOff>50800</xdr:colOff>
      <xdr:row>57</xdr:row>
      <xdr:rowOff>125717</xdr:rowOff>
    </xdr:to>
    <xdr:cxnSp macro="">
      <xdr:nvCxnSpPr>
        <xdr:cNvPr id="569" name="直線コネクタ 568"/>
        <xdr:cNvCxnSpPr/>
      </xdr:nvCxnSpPr>
      <xdr:spPr>
        <a:xfrm flipV="1">
          <a:off x="14592300" y="9734258"/>
          <a:ext cx="889000" cy="16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61599</xdr:rowOff>
    </xdr:from>
    <xdr:ext cx="534377" cy="259045"/>
    <xdr:sp macro="" textlink="">
      <xdr:nvSpPr>
        <xdr:cNvPr id="571" name="テキスト ボックス 570"/>
        <xdr:cNvSpPr txBox="1"/>
      </xdr:nvSpPr>
      <xdr:spPr>
        <a:xfrm>
          <a:off x="15214111" y="100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7645</xdr:rowOff>
    </xdr:from>
    <xdr:to>
      <xdr:col>76</xdr:col>
      <xdr:colOff>114300</xdr:colOff>
      <xdr:row>57</xdr:row>
      <xdr:rowOff>125717</xdr:rowOff>
    </xdr:to>
    <xdr:cxnSp macro="">
      <xdr:nvCxnSpPr>
        <xdr:cNvPr id="572" name="直線コネクタ 571"/>
        <xdr:cNvCxnSpPr/>
      </xdr:nvCxnSpPr>
      <xdr:spPr>
        <a:xfrm>
          <a:off x="13703300" y="9780295"/>
          <a:ext cx="889000" cy="11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41305</xdr:rowOff>
    </xdr:from>
    <xdr:ext cx="534377" cy="259045"/>
    <xdr:sp macro="" textlink="">
      <xdr:nvSpPr>
        <xdr:cNvPr id="574" name="テキスト ボックス 573"/>
        <xdr:cNvSpPr txBox="1"/>
      </xdr:nvSpPr>
      <xdr:spPr>
        <a:xfrm>
          <a:off x="14325111" y="99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7645</xdr:rowOff>
    </xdr:from>
    <xdr:to>
      <xdr:col>71</xdr:col>
      <xdr:colOff>177800</xdr:colOff>
      <xdr:row>57</xdr:row>
      <xdr:rowOff>50330</xdr:rowOff>
    </xdr:to>
    <xdr:cxnSp macro="">
      <xdr:nvCxnSpPr>
        <xdr:cNvPr id="575" name="直線コネクタ 574"/>
        <xdr:cNvCxnSpPr/>
      </xdr:nvCxnSpPr>
      <xdr:spPr>
        <a:xfrm flipV="1">
          <a:off x="12814300" y="9780295"/>
          <a:ext cx="889000" cy="4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48620</xdr:rowOff>
    </xdr:from>
    <xdr:ext cx="534377" cy="259045"/>
    <xdr:sp macro="" textlink="">
      <xdr:nvSpPr>
        <xdr:cNvPr id="577" name="テキスト ボックス 576"/>
        <xdr:cNvSpPr txBox="1"/>
      </xdr:nvSpPr>
      <xdr:spPr>
        <a:xfrm>
          <a:off x="13436111" y="999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54170</xdr:rowOff>
    </xdr:from>
    <xdr:ext cx="534377" cy="259045"/>
    <xdr:sp macro="" textlink="">
      <xdr:nvSpPr>
        <xdr:cNvPr id="579" name="テキスト ボックス 578"/>
        <xdr:cNvSpPr txBox="1"/>
      </xdr:nvSpPr>
      <xdr:spPr>
        <a:xfrm>
          <a:off x="12547111" y="99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139560</xdr:rowOff>
    </xdr:from>
    <xdr:to>
      <xdr:col>85</xdr:col>
      <xdr:colOff>177800</xdr:colOff>
      <xdr:row>57</xdr:row>
      <xdr:rowOff>69710</xdr:rowOff>
    </xdr:to>
    <xdr:sp macro="" textlink="">
      <xdr:nvSpPr>
        <xdr:cNvPr id="585" name="楕円 584"/>
        <xdr:cNvSpPr/>
      </xdr:nvSpPr>
      <xdr:spPr>
        <a:xfrm>
          <a:off x="16268700" y="974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162437</xdr:rowOff>
    </xdr:from>
    <xdr:ext cx="534377" cy="259045"/>
    <xdr:sp macro="" textlink="">
      <xdr:nvSpPr>
        <xdr:cNvPr id="586" name="教育費該当値テキスト"/>
        <xdr:cNvSpPr txBox="1"/>
      </xdr:nvSpPr>
      <xdr:spPr>
        <a:xfrm>
          <a:off x="16370300" y="959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82258</xdr:rowOff>
    </xdr:from>
    <xdr:to>
      <xdr:col>81</xdr:col>
      <xdr:colOff>101600</xdr:colOff>
      <xdr:row>57</xdr:row>
      <xdr:rowOff>12408</xdr:rowOff>
    </xdr:to>
    <xdr:sp macro="" textlink="">
      <xdr:nvSpPr>
        <xdr:cNvPr id="587" name="楕円 586"/>
        <xdr:cNvSpPr/>
      </xdr:nvSpPr>
      <xdr:spPr>
        <a:xfrm>
          <a:off x="15430500" y="968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28935</xdr:rowOff>
    </xdr:from>
    <xdr:ext cx="534377" cy="259045"/>
    <xdr:sp macro="" textlink="">
      <xdr:nvSpPr>
        <xdr:cNvPr id="588" name="テキスト ボックス 587"/>
        <xdr:cNvSpPr txBox="1"/>
      </xdr:nvSpPr>
      <xdr:spPr>
        <a:xfrm>
          <a:off x="15214111" y="945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74917</xdr:rowOff>
    </xdr:from>
    <xdr:to>
      <xdr:col>76</xdr:col>
      <xdr:colOff>165100</xdr:colOff>
      <xdr:row>58</xdr:row>
      <xdr:rowOff>5067</xdr:rowOff>
    </xdr:to>
    <xdr:sp macro="" textlink="">
      <xdr:nvSpPr>
        <xdr:cNvPr id="589" name="楕円 588"/>
        <xdr:cNvSpPr/>
      </xdr:nvSpPr>
      <xdr:spPr>
        <a:xfrm>
          <a:off x="14541500" y="984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21594</xdr:rowOff>
    </xdr:from>
    <xdr:ext cx="534377" cy="259045"/>
    <xdr:sp macro="" textlink="">
      <xdr:nvSpPr>
        <xdr:cNvPr id="590" name="テキスト ボックス 589"/>
        <xdr:cNvSpPr txBox="1"/>
      </xdr:nvSpPr>
      <xdr:spPr>
        <a:xfrm>
          <a:off x="14325111" y="962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128295</xdr:rowOff>
    </xdr:from>
    <xdr:to>
      <xdr:col>72</xdr:col>
      <xdr:colOff>38100</xdr:colOff>
      <xdr:row>57</xdr:row>
      <xdr:rowOff>58445</xdr:rowOff>
    </xdr:to>
    <xdr:sp macro="" textlink="">
      <xdr:nvSpPr>
        <xdr:cNvPr id="591" name="楕円 590"/>
        <xdr:cNvSpPr/>
      </xdr:nvSpPr>
      <xdr:spPr>
        <a:xfrm>
          <a:off x="13652500" y="97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74972</xdr:rowOff>
    </xdr:from>
    <xdr:ext cx="534377" cy="259045"/>
    <xdr:sp macro="" textlink="">
      <xdr:nvSpPr>
        <xdr:cNvPr id="592" name="テキスト ボックス 591"/>
        <xdr:cNvSpPr txBox="1"/>
      </xdr:nvSpPr>
      <xdr:spPr>
        <a:xfrm>
          <a:off x="13436111" y="950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170980</xdr:rowOff>
    </xdr:from>
    <xdr:to>
      <xdr:col>67</xdr:col>
      <xdr:colOff>101600</xdr:colOff>
      <xdr:row>57</xdr:row>
      <xdr:rowOff>101130</xdr:rowOff>
    </xdr:to>
    <xdr:sp macro="" textlink="">
      <xdr:nvSpPr>
        <xdr:cNvPr id="593" name="楕円 592"/>
        <xdr:cNvSpPr/>
      </xdr:nvSpPr>
      <xdr:spPr>
        <a:xfrm>
          <a:off x="12763500" y="977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117657</xdr:rowOff>
    </xdr:from>
    <xdr:ext cx="534377" cy="259045"/>
    <xdr:sp macro="" textlink="">
      <xdr:nvSpPr>
        <xdr:cNvPr id="594" name="テキスト ボックス 593"/>
        <xdr:cNvSpPr txBox="1"/>
      </xdr:nvSpPr>
      <xdr:spPr>
        <a:xfrm>
          <a:off x="12547111" y="954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36754</xdr:rowOff>
    </xdr:from>
    <xdr:to>
      <xdr:col>85</xdr:col>
      <xdr:colOff>127000</xdr:colOff>
      <xdr:row>79</xdr:row>
      <xdr:rowOff>42329</xdr:rowOff>
    </xdr:to>
    <xdr:cxnSp macro="">
      <xdr:nvCxnSpPr>
        <xdr:cNvPr id="623" name="直線コネクタ 622"/>
        <xdr:cNvCxnSpPr/>
      </xdr:nvCxnSpPr>
      <xdr:spPr>
        <a:xfrm flipV="1">
          <a:off x="15481300" y="13581304"/>
          <a:ext cx="8382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16244</xdr:rowOff>
    </xdr:from>
    <xdr:to>
      <xdr:col>81</xdr:col>
      <xdr:colOff>50800</xdr:colOff>
      <xdr:row>79</xdr:row>
      <xdr:rowOff>42329</xdr:rowOff>
    </xdr:to>
    <xdr:cxnSp macro="">
      <xdr:nvCxnSpPr>
        <xdr:cNvPr id="626" name="直線コネクタ 625"/>
        <xdr:cNvCxnSpPr/>
      </xdr:nvCxnSpPr>
      <xdr:spPr>
        <a:xfrm>
          <a:off x="14592300" y="13560794"/>
          <a:ext cx="889000" cy="2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121095</xdr:rowOff>
    </xdr:from>
    <xdr:to>
      <xdr:col>76</xdr:col>
      <xdr:colOff>114300</xdr:colOff>
      <xdr:row>79</xdr:row>
      <xdr:rowOff>16244</xdr:rowOff>
    </xdr:to>
    <xdr:cxnSp macro="">
      <xdr:nvCxnSpPr>
        <xdr:cNvPr id="629" name="直線コネクタ 628"/>
        <xdr:cNvCxnSpPr/>
      </xdr:nvCxnSpPr>
      <xdr:spPr>
        <a:xfrm>
          <a:off x="13703300" y="13322745"/>
          <a:ext cx="889000" cy="23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68051</xdr:rowOff>
    </xdr:from>
    <xdr:ext cx="469744" cy="259045"/>
    <xdr:sp macro="" textlink="">
      <xdr:nvSpPr>
        <xdr:cNvPr id="631" name="テキスト ボックス 630"/>
        <xdr:cNvSpPr txBox="1"/>
      </xdr:nvSpPr>
      <xdr:spPr>
        <a:xfrm>
          <a:off x="14357428"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121095</xdr:rowOff>
    </xdr:from>
    <xdr:to>
      <xdr:col>71</xdr:col>
      <xdr:colOff>177800</xdr:colOff>
      <xdr:row>79</xdr:row>
      <xdr:rowOff>4559</xdr:rowOff>
    </xdr:to>
    <xdr:cxnSp macro="">
      <xdr:nvCxnSpPr>
        <xdr:cNvPr id="632" name="直線コネクタ 631"/>
        <xdr:cNvCxnSpPr/>
      </xdr:nvCxnSpPr>
      <xdr:spPr>
        <a:xfrm flipV="1">
          <a:off x="12814300" y="13322745"/>
          <a:ext cx="889000" cy="2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36910</xdr:rowOff>
    </xdr:from>
    <xdr:ext cx="469744" cy="259045"/>
    <xdr:sp macro="" textlink="">
      <xdr:nvSpPr>
        <xdr:cNvPr id="634" name="テキスト ボックス 633"/>
        <xdr:cNvSpPr txBox="1"/>
      </xdr:nvSpPr>
      <xdr:spPr>
        <a:xfrm>
          <a:off x="13468428" y="1358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6" name="テキスト ボックス 635"/>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157404</xdr:rowOff>
    </xdr:from>
    <xdr:to>
      <xdr:col>85</xdr:col>
      <xdr:colOff>177800</xdr:colOff>
      <xdr:row>79</xdr:row>
      <xdr:rowOff>87554</xdr:rowOff>
    </xdr:to>
    <xdr:sp macro="" textlink="">
      <xdr:nvSpPr>
        <xdr:cNvPr id="642" name="楕円 641"/>
        <xdr:cNvSpPr/>
      </xdr:nvSpPr>
      <xdr:spPr>
        <a:xfrm>
          <a:off x="16268700" y="1353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126916</xdr:rowOff>
    </xdr:from>
    <xdr:ext cx="378565" cy="259045"/>
    <xdr:sp macro="" textlink="">
      <xdr:nvSpPr>
        <xdr:cNvPr id="643" name="災害復旧費該当値テキスト"/>
        <xdr:cNvSpPr txBox="1"/>
      </xdr:nvSpPr>
      <xdr:spPr>
        <a:xfrm>
          <a:off x="16370300" y="13500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162979</xdr:rowOff>
    </xdr:from>
    <xdr:to>
      <xdr:col>81</xdr:col>
      <xdr:colOff>101600</xdr:colOff>
      <xdr:row>79</xdr:row>
      <xdr:rowOff>93129</xdr:rowOff>
    </xdr:to>
    <xdr:sp macro="" textlink="">
      <xdr:nvSpPr>
        <xdr:cNvPr id="644" name="楕円 643"/>
        <xdr:cNvSpPr/>
      </xdr:nvSpPr>
      <xdr:spPr>
        <a:xfrm>
          <a:off x="15430500" y="1353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84256</xdr:rowOff>
    </xdr:from>
    <xdr:ext cx="378565" cy="259045"/>
    <xdr:sp macro="" textlink="">
      <xdr:nvSpPr>
        <xdr:cNvPr id="645" name="テキスト ボックス 644"/>
        <xdr:cNvSpPr txBox="1"/>
      </xdr:nvSpPr>
      <xdr:spPr>
        <a:xfrm>
          <a:off x="15292017" y="13628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136894</xdr:rowOff>
    </xdr:from>
    <xdr:to>
      <xdr:col>76</xdr:col>
      <xdr:colOff>165100</xdr:colOff>
      <xdr:row>79</xdr:row>
      <xdr:rowOff>67044</xdr:rowOff>
    </xdr:to>
    <xdr:sp macro="" textlink="">
      <xdr:nvSpPr>
        <xdr:cNvPr id="646" name="楕円 645"/>
        <xdr:cNvSpPr/>
      </xdr:nvSpPr>
      <xdr:spPr>
        <a:xfrm>
          <a:off x="14541500" y="1350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83571</xdr:rowOff>
    </xdr:from>
    <xdr:ext cx="469744" cy="259045"/>
    <xdr:sp macro="" textlink="">
      <xdr:nvSpPr>
        <xdr:cNvPr id="647" name="テキスト ボックス 646"/>
        <xdr:cNvSpPr txBox="1"/>
      </xdr:nvSpPr>
      <xdr:spPr>
        <a:xfrm>
          <a:off x="14357428" y="132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70295</xdr:rowOff>
    </xdr:from>
    <xdr:to>
      <xdr:col>72</xdr:col>
      <xdr:colOff>38100</xdr:colOff>
      <xdr:row>78</xdr:row>
      <xdr:rowOff>445</xdr:rowOff>
    </xdr:to>
    <xdr:sp macro="" textlink="">
      <xdr:nvSpPr>
        <xdr:cNvPr id="648" name="楕円 647"/>
        <xdr:cNvSpPr/>
      </xdr:nvSpPr>
      <xdr:spPr>
        <a:xfrm>
          <a:off x="13652500" y="132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16972</xdr:rowOff>
    </xdr:from>
    <xdr:ext cx="534377" cy="259045"/>
    <xdr:sp macro="" textlink="">
      <xdr:nvSpPr>
        <xdr:cNvPr id="649" name="テキスト ボックス 648"/>
        <xdr:cNvSpPr txBox="1"/>
      </xdr:nvSpPr>
      <xdr:spPr>
        <a:xfrm>
          <a:off x="13436111" y="1304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125209</xdr:rowOff>
    </xdr:from>
    <xdr:to>
      <xdr:col>67</xdr:col>
      <xdr:colOff>101600</xdr:colOff>
      <xdr:row>79</xdr:row>
      <xdr:rowOff>55359</xdr:rowOff>
    </xdr:to>
    <xdr:sp macro="" textlink="">
      <xdr:nvSpPr>
        <xdr:cNvPr id="650" name="楕円 649"/>
        <xdr:cNvSpPr/>
      </xdr:nvSpPr>
      <xdr:spPr>
        <a:xfrm>
          <a:off x="12763500" y="1349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46486</xdr:rowOff>
    </xdr:from>
    <xdr:ext cx="469744" cy="259045"/>
    <xdr:sp macro="" textlink="">
      <xdr:nvSpPr>
        <xdr:cNvPr id="651" name="テキスト ボックス 650"/>
        <xdr:cNvSpPr txBox="1"/>
      </xdr:nvSpPr>
      <xdr:spPr>
        <a:xfrm>
          <a:off x="12579428" y="1359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60883</xdr:rowOff>
    </xdr:from>
    <xdr:to>
      <xdr:col>85</xdr:col>
      <xdr:colOff>127000</xdr:colOff>
      <xdr:row>94</xdr:row>
      <xdr:rowOff>147789</xdr:rowOff>
    </xdr:to>
    <xdr:cxnSp macro="">
      <xdr:nvCxnSpPr>
        <xdr:cNvPr id="680" name="直線コネクタ 679"/>
        <xdr:cNvCxnSpPr/>
      </xdr:nvCxnSpPr>
      <xdr:spPr>
        <a:xfrm>
          <a:off x="15481300" y="16177183"/>
          <a:ext cx="838200" cy="8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139870</xdr:rowOff>
    </xdr:from>
    <xdr:ext cx="534377" cy="259045"/>
    <xdr:sp macro="" textlink="">
      <xdr:nvSpPr>
        <xdr:cNvPr id="681" name="公債費平均値テキスト"/>
        <xdr:cNvSpPr txBox="1"/>
      </xdr:nvSpPr>
      <xdr:spPr>
        <a:xfrm>
          <a:off x="16370300" y="16427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14782</xdr:rowOff>
    </xdr:from>
    <xdr:to>
      <xdr:col>81</xdr:col>
      <xdr:colOff>50800</xdr:colOff>
      <xdr:row>94</xdr:row>
      <xdr:rowOff>60883</xdr:rowOff>
    </xdr:to>
    <xdr:cxnSp macro="">
      <xdr:nvCxnSpPr>
        <xdr:cNvPr id="683" name="直線コネクタ 682"/>
        <xdr:cNvCxnSpPr/>
      </xdr:nvCxnSpPr>
      <xdr:spPr>
        <a:xfrm>
          <a:off x="14592300" y="16131082"/>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82859</xdr:rowOff>
    </xdr:from>
    <xdr:ext cx="534377" cy="259045"/>
    <xdr:sp macro="" textlink="">
      <xdr:nvSpPr>
        <xdr:cNvPr id="685" name="テキスト ボックス 684"/>
        <xdr:cNvSpPr txBox="1"/>
      </xdr:nvSpPr>
      <xdr:spPr>
        <a:xfrm>
          <a:off x="15214111" y="165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14782</xdr:rowOff>
    </xdr:from>
    <xdr:to>
      <xdr:col>76</xdr:col>
      <xdr:colOff>114300</xdr:colOff>
      <xdr:row>94</xdr:row>
      <xdr:rowOff>16993</xdr:rowOff>
    </xdr:to>
    <xdr:cxnSp macro="">
      <xdr:nvCxnSpPr>
        <xdr:cNvPr id="686" name="直線コネクタ 685"/>
        <xdr:cNvCxnSpPr/>
      </xdr:nvCxnSpPr>
      <xdr:spPr>
        <a:xfrm flipV="1">
          <a:off x="13703300" y="16131082"/>
          <a:ext cx="8890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78312</xdr:rowOff>
    </xdr:from>
    <xdr:ext cx="534377" cy="259045"/>
    <xdr:sp macro="" textlink="">
      <xdr:nvSpPr>
        <xdr:cNvPr id="688" name="テキスト ボックス 687"/>
        <xdr:cNvSpPr txBox="1"/>
      </xdr:nvSpPr>
      <xdr:spPr>
        <a:xfrm>
          <a:off x="14325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141046</xdr:rowOff>
    </xdr:from>
    <xdr:to>
      <xdr:col>71</xdr:col>
      <xdr:colOff>177800</xdr:colOff>
      <xdr:row>94</xdr:row>
      <xdr:rowOff>16993</xdr:rowOff>
    </xdr:to>
    <xdr:cxnSp macro="">
      <xdr:nvCxnSpPr>
        <xdr:cNvPr id="689" name="直線コネクタ 688"/>
        <xdr:cNvCxnSpPr/>
      </xdr:nvCxnSpPr>
      <xdr:spPr>
        <a:xfrm>
          <a:off x="12814300" y="15914446"/>
          <a:ext cx="889000" cy="21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691" name="テキスト ボックス 690"/>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693" name="テキスト ボックス 692"/>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96989</xdr:rowOff>
    </xdr:from>
    <xdr:to>
      <xdr:col>85</xdr:col>
      <xdr:colOff>177800</xdr:colOff>
      <xdr:row>95</xdr:row>
      <xdr:rowOff>27139</xdr:rowOff>
    </xdr:to>
    <xdr:sp macro="" textlink="">
      <xdr:nvSpPr>
        <xdr:cNvPr id="699" name="楕円 698"/>
        <xdr:cNvSpPr/>
      </xdr:nvSpPr>
      <xdr:spPr>
        <a:xfrm>
          <a:off x="16268700" y="1621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119866</xdr:rowOff>
    </xdr:from>
    <xdr:ext cx="534377" cy="259045"/>
    <xdr:sp macro="" textlink="">
      <xdr:nvSpPr>
        <xdr:cNvPr id="700" name="公債費該当値テキスト"/>
        <xdr:cNvSpPr txBox="1"/>
      </xdr:nvSpPr>
      <xdr:spPr>
        <a:xfrm>
          <a:off x="16370300" y="1606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10083</xdr:rowOff>
    </xdr:from>
    <xdr:to>
      <xdr:col>81</xdr:col>
      <xdr:colOff>101600</xdr:colOff>
      <xdr:row>94</xdr:row>
      <xdr:rowOff>111683</xdr:rowOff>
    </xdr:to>
    <xdr:sp macro="" textlink="">
      <xdr:nvSpPr>
        <xdr:cNvPr id="701" name="楕円 700"/>
        <xdr:cNvSpPr/>
      </xdr:nvSpPr>
      <xdr:spPr>
        <a:xfrm>
          <a:off x="15430500" y="1612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128210</xdr:rowOff>
    </xdr:from>
    <xdr:ext cx="534377" cy="259045"/>
    <xdr:sp macro="" textlink="">
      <xdr:nvSpPr>
        <xdr:cNvPr id="702" name="テキスト ボックス 701"/>
        <xdr:cNvSpPr txBox="1"/>
      </xdr:nvSpPr>
      <xdr:spPr>
        <a:xfrm>
          <a:off x="15214111" y="1590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135432</xdr:rowOff>
    </xdr:from>
    <xdr:to>
      <xdr:col>76</xdr:col>
      <xdr:colOff>165100</xdr:colOff>
      <xdr:row>94</xdr:row>
      <xdr:rowOff>65582</xdr:rowOff>
    </xdr:to>
    <xdr:sp macro="" textlink="">
      <xdr:nvSpPr>
        <xdr:cNvPr id="703" name="楕円 702"/>
        <xdr:cNvSpPr/>
      </xdr:nvSpPr>
      <xdr:spPr>
        <a:xfrm>
          <a:off x="14541500" y="1608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82109</xdr:rowOff>
    </xdr:from>
    <xdr:ext cx="534377" cy="259045"/>
    <xdr:sp macro="" textlink="">
      <xdr:nvSpPr>
        <xdr:cNvPr id="704" name="テキスト ボックス 703"/>
        <xdr:cNvSpPr txBox="1"/>
      </xdr:nvSpPr>
      <xdr:spPr>
        <a:xfrm>
          <a:off x="14325111" y="1585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137643</xdr:rowOff>
    </xdr:from>
    <xdr:to>
      <xdr:col>72</xdr:col>
      <xdr:colOff>38100</xdr:colOff>
      <xdr:row>94</xdr:row>
      <xdr:rowOff>67793</xdr:rowOff>
    </xdr:to>
    <xdr:sp macro="" textlink="">
      <xdr:nvSpPr>
        <xdr:cNvPr id="705" name="楕円 704"/>
        <xdr:cNvSpPr/>
      </xdr:nvSpPr>
      <xdr:spPr>
        <a:xfrm>
          <a:off x="13652500" y="160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84320</xdr:rowOff>
    </xdr:from>
    <xdr:ext cx="534377" cy="259045"/>
    <xdr:sp macro="" textlink="">
      <xdr:nvSpPr>
        <xdr:cNvPr id="706" name="テキスト ボックス 705"/>
        <xdr:cNvSpPr txBox="1"/>
      </xdr:nvSpPr>
      <xdr:spPr>
        <a:xfrm>
          <a:off x="13436111" y="1585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90246</xdr:rowOff>
    </xdr:from>
    <xdr:to>
      <xdr:col>67</xdr:col>
      <xdr:colOff>101600</xdr:colOff>
      <xdr:row>93</xdr:row>
      <xdr:rowOff>20396</xdr:rowOff>
    </xdr:to>
    <xdr:sp macro="" textlink="">
      <xdr:nvSpPr>
        <xdr:cNvPr id="707" name="楕円 706"/>
        <xdr:cNvSpPr/>
      </xdr:nvSpPr>
      <xdr:spPr>
        <a:xfrm>
          <a:off x="12763500" y="1586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36923</xdr:rowOff>
    </xdr:from>
    <xdr:ext cx="534377" cy="259045"/>
    <xdr:sp macro="" textlink="">
      <xdr:nvSpPr>
        <xdr:cNvPr id="708" name="テキスト ボックス 707"/>
        <xdr:cNvSpPr txBox="1"/>
      </xdr:nvSpPr>
      <xdr:spPr>
        <a:xfrm>
          <a:off x="12547111" y="1563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48" name="テキスト ボックス 747"/>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0" name="テキスト ボックス 749"/>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総務費は、住民一人当たり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98,095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円となっている。本庁舎増築事業の本体工事開始に伴う普通建設事業費が増加したが、一方で財政調整基金積立が減少したことから前年度と比較で減少となっている。民生費は、住民一人当たり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158,785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円となっている。介護福祉施設整備にかかる補助事業や障害福祉サービス給付費等の扶助費の増により増加している。衛生費は、住民一人当たり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60,132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円となっている。</a:t>
          </a:r>
          <a:r>
            <a:rPr kumimoji="1" lang="en-US" altLang="ja-JP" sz="1300">
              <a:solidFill>
                <a:schemeClr val="tx1"/>
              </a:solidFill>
              <a:latin typeface="ＭＳ Ｐゴシック" panose="020B0600070205080204" pitchFamily="50" charset="-128"/>
              <a:ea typeface="ＭＳ Ｐゴシック" panose="020B0600070205080204" pitchFamily="50" charset="-128"/>
            </a:rPr>
            <a:t>H25</a:t>
          </a:r>
          <a:r>
            <a:rPr kumimoji="1" lang="ja-JP" altLang="en-US" sz="1300">
              <a:solidFill>
                <a:schemeClr val="tx1"/>
              </a:solidFill>
              <a:latin typeface="ＭＳ Ｐゴシック" panose="020B0600070205080204" pitchFamily="50" charset="-128"/>
              <a:ea typeface="ＭＳ Ｐゴシック" panose="020B0600070205080204" pitchFamily="50" charset="-128"/>
            </a:rPr>
            <a:t>以降、施設整備事業が増加していることにより年々上昇していたが、可燃ごみの処理を民間委託に移行したことなどにより減少している。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22,237</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円となっている。農業集落排水施設および林業集落排水施設の公共下水道への統合に伴い、下水道費から下水道事業会計へ支出することなどにより減少している。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土木費は、住民一人当たり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76,642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円となっている。橋梁長寿命化計画に基づく橋梁点検調査および耐震改修工事などにより増加しており、また農業集落排水施設および林業集落排水施設の公共下水道への統合に伴い大幅増となっている。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消防費は、住民一人当たり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20,185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円となっている。河川防災カメラ整備および防災行政無線施設整備により増加している。教育費は、住民一人当たり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59,011</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円となっている。小中学校大規模改修事業を計画的に実施しており、類似団体平均に比べ大きくなっている。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公債費は、住民一人当たり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59,363</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円となっている。合併時における地域活性化基金造成事業の償還終了が主な要因となり減少している。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滋賀県高島市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年度も昨年に引き続き、行財政改革や財政健全化の取り組みにより、歳出を抑制したことから実質収支は昨年度より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ポイント向上した。実質単年度収支は決算剰余金を財政調整基金ではなく公共施設整備基金に積み立てたこと、また財政調整基金を約３億円取り崩したことにより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3.98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ポイント減少し、マイナスに転じた。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実質収支額は、前年度に減少したが適正な予算執行を継続することにより、本年度は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％台を回復し例年の水準に戻っている。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400">
            <a:solidFill>
              <a:srgbClr val="00B0F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滋賀県高島市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国民健康保険特別会計は慢性的な赤字体質解消のため、平成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国民健康</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保険税の見直しを実施している。平成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年度も前年に引き続き黒字であることが指標の改善につながっている。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病院事業では高額な医療機器の更新が予定されており今後更なる経営改善が求められる。水道事業、下水道事業についても今後は老朽施設の更新などが見込まれるため、引き続き経営改善に努める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36001;&#25919;&#35506;&#20849;&#26377;&#12501;&#12457;&#12523;&#12480;/01_&#36001;&#25919;&#25285;&#24403;/02_&#29031;&#20250;&#12539;&#22238;&#31572;&#38306;&#20418;/06%20&#36001;&#25919;&#29366;&#27841;&#36039;&#26009;&#38598;/310301&#24179;&#25104;29&#24180;&#24230;&#36001;&#25919;&#29366;&#27841;&#36039;&#26009;&#38598;&#12398;&#20316;&#25104;/20191021_&#65288;&#35036;&#36275;&#65306;&#20491;&#21029;&#30906;&#35469;&#65289;&#12304;10&#26376;25&#26085;&#65288;&#37329;&#65289;&#12414;&#12391;&#12305;H29&#24180;&#24230;&#36001;&#25919;&#29366;&#27841;&#36039;&#26009;&#38598;&#12398;&#20316;&#25104;&#12362;&#12424;&#12403;&#25552;&#20986;&#12395;&#12388;&#12356;&#12390;&#65288;&#36861;&#21152;&#20998;&#65289;/&#12304;&#36001;&#25919;&#29366;&#27841;&#36039;&#26009;&#38598;&#12305;_252123_&#39640;&#23798;&#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71.900000000000006</v>
          </cell>
          <cell r="CN51">
            <v>54.2</v>
          </cell>
          <cell r="CV51">
            <v>43.6</v>
          </cell>
        </row>
        <row r="53">
          <cell r="CF53">
            <v>61.3</v>
          </cell>
          <cell r="CN53">
            <v>62.2</v>
          </cell>
          <cell r="CV53">
            <v>62.5</v>
          </cell>
        </row>
        <row r="55">
          <cell r="AN55" t="str">
            <v>類似団体内平均値</v>
          </cell>
          <cell r="CF55">
            <v>37.299999999999997</v>
          </cell>
          <cell r="CN55">
            <v>33.1</v>
          </cell>
          <cell r="CV55">
            <v>31.3</v>
          </cell>
        </row>
        <row r="57">
          <cell r="CF57">
            <v>55.2</v>
          </cell>
          <cell r="CN57">
            <v>57.2</v>
          </cell>
          <cell r="CV57">
            <v>58.5</v>
          </cell>
        </row>
        <row r="72">
          <cell r="BP72" t="str">
            <v>H25</v>
          </cell>
          <cell r="BX72" t="str">
            <v>H26</v>
          </cell>
          <cell r="CF72" t="str">
            <v>H27</v>
          </cell>
          <cell r="CN72" t="str">
            <v>H28</v>
          </cell>
          <cell r="CV72" t="str">
            <v>H29</v>
          </cell>
        </row>
        <row r="73">
          <cell r="AN73" t="str">
            <v>当該団体値</v>
          </cell>
          <cell r="BP73">
            <v>113.6</v>
          </cell>
          <cell r="BX73">
            <v>90.7</v>
          </cell>
          <cell r="CF73">
            <v>71.900000000000006</v>
          </cell>
          <cell r="CN73">
            <v>54.2</v>
          </cell>
          <cell r="CV73">
            <v>43.6</v>
          </cell>
        </row>
        <row r="75">
          <cell r="BP75">
            <v>13.4</v>
          </cell>
          <cell r="BX75">
            <v>12.1</v>
          </cell>
          <cell r="CF75">
            <v>11.3</v>
          </cell>
          <cell r="CN75">
            <v>10.8</v>
          </cell>
          <cell r="CV75">
            <v>10.5</v>
          </cell>
        </row>
        <row r="77">
          <cell r="AN77" t="str">
            <v>類似団体内平均値</v>
          </cell>
          <cell r="BP77">
            <v>50.3</v>
          </cell>
          <cell r="BX77">
            <v>45.9</v>
          </cell>
          <cell r="CF77">
            <v>37.299999999999997</v>
          </cell>
          <cell r="CN77">
            <v>33.1</v>
          </cell>
          <cell r="CV77">
            <v>31.3</v>
          </cell>
        </row>
        <row r="79">
          <cell r="BP79">
            <v>9.6</v>
          </cell>
          <cell r="BX79">
            <v>8.8000000000000007</v>
          </cell>
          <cell r="CF79">
            <v>7.8</v>
          </cell>
          <cell r="CN79">
            <v>7.5</v>
          </cell>
          <cell r="CV79">
            <v>7.2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S2" sqref="S2"/>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29498194</v>
      </c>
      <c r="BO4" s="372"/>
      <c r="BP4" s="372"/>
      <c r="BQ4" s="372"/>
      <c r="BR4" s="372"/>
      <c r="BS4" s="372"/>
      <c r="BT4" s="372"/>
      <c r="BU4" s="373"/>
      <c r="BV4" s="371">
        <v>30445454</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5.4</v>
      </c>
      <c r="CU4" s="378"/>
      <c r="CV4" s="378"/>
      <c r="CW4" s="378"/>
      <c r="CX4" s="378"/>
      <c r="CY4" s="378"/>
      <c r="CZ4" s="378"/>
      <c r="DA4" s="379"/>
      <c r="DB4" s="377">
        <v>4.5</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28322474</v>
      </c>
      <c r="BO5" s="409"/>
      <c r="BP5" s="409"/>
      <c r="BQ5" s="409"/>
      <c r="BR5" s="409"/>
      <c r="BS5" s="409"/>
      <c r="BT5" s="409"/>
      <c r="BU5" s="410"/>
      <c r="BV5" s="408">
        <v>29548484</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94.4</v>
      </c>
      <c r="CU5" s="406"/>
      <c r="CV5" s="406"/>
      <c r="CW5" s="406"/>
      <c r="CX5" s="406"/>
      <c r="CY5" s="406"/>
      <c r="CZ5" s="406"/>
      <c r="DA5" s="407"/>
      <c r="DB5" s="405">
        <v>91.1</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1175720</v>
      </c>
      <c r="BO6" s="409"/>
      <c r="BP6" s="409"/>
      <c r="BQ6" s="409"/>
      <c r="BR6" s="409"/>
      <c r="BS6" s="409"/>
      <c r="BT6" s="409"/>
      <c r="BU6" s="410"/>
      <c r="BV6" s="408">
        <v>896970</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98.9</v>
      </c>
      <c r="CU6" s="446"/>
      <c r="CV6" s="446"/>
      <c r="CW6" s="446"/>
      <c r="CX6" s="446"/>
      <c r="CY6" s="446"/>
      <c r="CZ6" s="446"/>
      <c r="DA6" s="447"/>
      <c r="DB6" s="445">
        <v>95.4</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88</v>
      </c>
      <c r="AV7" s="441"/>
      <c r="AW7" s="441"/>
      <c r="AX7" s="441"/>
      <c r="AY7" s="442" t="s">
        <v>100</v>
      </c>
      <c r="AZ7" s="443"/>
      <c r="BA7" s="443"/>
      <c r="BB7" s="443"/>
      <c r="BC7" s="443"/>
      <c r="BD7" s="443"/>
      <c r="BE7" s="443"/>
      <c r="BF7" s="443"/>
      <c r="BG7" s="443"/>
      <c r="BH7" s="443"/>
      <c r="BI7" s="443"/>
      <c r="BJ7" s="443"/>
      <c r="BK7" s="443"/>
      <c r="BL7" s="443"/>
      <c r="BM7" s="444"/>
      <c r="BN7" s="408">
        <v>261259</v>
      </c>
      <c r="BO7" s="409"/>
      <c r="BP7" s="409"/>
      <c r="BQ7" s="409"/>
      <c r="BR7" s="409"/>
      <c r="BS7" s="409"/>
      <c r="BT7" s="409"/>
      <c r="BU7" s="410"/>
      <c r="BV7" s="408">
        <v>97103</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16864184</v>
      </c>
      <c r="CU7" s="409"/>
      <c r="CV7" s="409"/>
      <c r="CW7" s="409"/>
      <c r="CX7" s="409"/>
      <c r="CY7" s="409"/>
      <c r="CZ7" s="409"/>
      <c r="DA7" s="410"/>
      <c r="DB7" s="408">
        <v>17678464</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103</v>
      </c>
      <c r="AV8" s="441"/>
      <c r="AW8" s="441"/>
      <c r="AX8" s="441"/>
      <c r="AY8" s="442" t="s">
        <v>104</v>
      </c>
      <c r="AZ8" s="443"/>
      <c r="BA8" s="443"/>
      <c r="BB8" s="443"/>
      <c r="BC8" s="443"/>
      <c r="BD8" s="443"/>
      <c r="BE8" s="443"/>
      <c r="BF8" s="443"/>
      <c r="BG8" s="443"/>
      <c r="BH8" s="443"/>
      <c r="BI8" s="443"/>
      <c r="BJ8" s="443"/>
      <c r="BK8" s="443"/>
      <c r="BL8" s="443"/>
      <c r="BM8" s="444"/>
      <c r="BN8" s="408">
        <v>914461</v>
      </c>
      <c r="BO8" s="409"/>
      <c r="BP8" s="409"/>
      <c r="BQ8" s="409"/>
      <c r="BR8" s="409"/>
      <c r="BS8" s="409"/>
      <c r="BT8" s="409"/>
      <c r="BU8" s="410"/>
      <c r="BV8" s="408">
        <v>799867</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0.39</v>
      </c>
      <c r="CU8" s="449"/>
      <c r="CV8" s="449"/>
      <c r="CW8" s="449"/>
      <c r="CX8" s="449"/>
      <c r="CY8" s="449"/>
      <c r="CZ8" s="449"/>
      <c r="DA8" s="450"/>
      <c r="DB8" s="448">
        <v>0.39</v>
      </c>
      <c r="DC8" s="449"/>
      <c r="DD8" s="449"/>
      <c r="DE8" s="449"/>
      <c r="DF8" s="449"/>
      <c r="DG8" s="449"/>
      <c r="DH8" s="449"/>
      <c r="DI8" s="450"/>
      <c r="DJ8" s="165"/>
      <c r="DK8" s="165"/>
      <c r="DL8" s="165"/>
      <c r="DM8" s="165"/>
      <c r="DN8" s="165"/>
      <c r="DO8" s="165"/>
    </row>
    <row r="9" spans="1:119" ht="18.75" customHeight="1" thickBot="1">
      <c r="A9" s="166"/>
      <c r="B9" s="402" t="s">
        <v>106</v>
      </c>
      <c r="C9" s="403"/>
      <c r="D9" s="403"/>
      <c r="E9" s="403"/>
      <c r="F9" s="403"/>
      <c r="G9" s="403"/>
      <c r="H9" s="403"/>
      <c r="I9" s="403"/>
      <c r="J9" s="403"/>
      <c r="K9" s="451"/>
      <c r="L9" s="452" t="s">
        <v>107</v>
      </c>
      <c r="M9" s="453"/>
      <c r="N9" s="453"/>
      <c r="O9" s="453"/>
      <c r="P9" s="453"/>
      <c r="Q9" s="454"/>
      <c r="R9" s="455">
        <v>50025</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88</v>
      </c>
      <c r="AV9" s="441"/>
      <c r="AW9" s="441"/>
      <c r="AX9" s="441"/>
      <c r="AY9" s="442" t="s">
        <v>110</v>
      </c>
      <c r="AZ9" s="443"/>
      <c r="BA9" s="443"/>
      <c r="BB9" s="443"/>
      <c r="BC9" s="443"/>
      <c r="BD9" s="443"/>
      <c r="BE9" s="443"/>
      <c r="BF9" s="443"/>
      <c r="BG9" s="443"/>
      <c r="BH9" s="443"/>
      <c r="BI9" s="443"/>
      <c r="BJ9" s="443"/>
      <c r="BK9" s="443"/>
      <c r="BL9" s="443"/>
      <c r="BM9" s="444"/>
      <c r="BN9" s="408">
        <v>114594</v>
      </c>
      <c r="BO9" s="409"/>
      <c r="BP9" s="409"/>
      <c r="BQ9" s="409"/>
      <c r="BR9" s="409"/>
      <c r="BS9" s="409"/>
      <c r="BT9" s="409"/>
      <c r="BU9" s="410"/>
      <c r="BV9" s="408">
        <v>-449857</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14.2</v>
      </c>
      <c r="CU9" s="406"/>
      <c r="CV9" s="406"/>
      <c r="CW9" s="406"/>
      <c r="CX9" s="406"/>
      <c r="CY9" s="406"/>
      <c r="CZ9" s="406"/>
      <c r="DA9" s="407"/>
      <c r="DB9" s="405">
        <v>15.2</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112</v>
      </c>
      <c r="M10" s="438"/>
      <c r="N10" s="438"/>
      <c r="O10" s="438"/>
      <c r="P10" s="438"/>
      <c r="Q10" s="439"/>
      <c r="R10" s="459">
        <v>52486</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7090</v>
      </c>
      <c r="BO10" s="409"/>
      <c r="BP10" s="409"/>
      <c r="BQ10" s="409"/>
      <c r="BR10" s="409"/>
      <c r="BS10" s="409"/>
      <c r="BT10" s="409"/>
      <c r="BU10" s="410"/>
      <c r="BV10" s="408">
        <v>949876</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120</v>
      </c>
      <c r="AV11" s="441"/>
      <c r="AW11" s="441"/>
      <c r="AX11" s="441"/>
      <c r="AY11" s="442" t="s">
        <v>121</v>
      </c>
      <c r="AZ11" s="443"/>
      <c r="BA11" s="443"/>
      <c r="BB11" s="443"/>
      <c r="BC11" s="443"/>
      <c r="BD11" s="443"/>
      <c r="BE11" s="443"/>
      <c r="BF11" s="443"/>
      <c r="BG11" s="443"/>
      <c r="BH11" s="443"/>
      <c r="BI11" s="443"/>
      <c r="BJ11" s="443"/>
      <c r="BK11" s="443"/>
      <c r="BL11" s="443"/>
      <c r="BM11" s="444"/>
      <c r="BN11" s="408">
        <v>10917</v>
      </c>
      <c r="BO11" s="409"/>
      <c r="BP11" s="409"/>
      <c r="BQ11" s="409"/>
      <c r="BR11" s="409"/>
      <c r="BS11" s="409"/>
      <c r="BT11" s="409"/>
      <c r="BU11" s="410"/>
      <c r="BV11" s="408">
        <v>0</v>
      </c>
      <c r="BW11" s="409"/>
      <c r="BX11" s="409"/>
      <c r="BY11" s="409"/>
      <c r="BZ11" s="409"/>
      <c r="CA11" s="409"/>
      <c r="CB11" s="409"/>
      <c r="CC11" s="410"/>
      <c r="CD11" s="411" t="s">
        <v>122</v>
      </c>
      <c r="CE11" s="412"/>
      <c r="CF11" s="412"/>
      <c r="CG11" s="412"/>
      <c r="CH11" s="412"/>
      <c r="CI11" s="412"/>
      <c r="CJ11" s="412"/>
      <c r="CK11" s="412"/>
      <c r="CL11" s="412"/>
      <c r="CM11" s="412"/>
      <c r="CN11" s="412"/>
      <c r="CO11" s="412"/>
      <c r="CP11" s="412"/>
      <c r="CQ11" s="412"/>
      <c r="CR11" s="412"/>
      <c r="CS11" s="413"/>
      <c r="CT11" s="448" t="s">
        <v>123</v>
      </c>
      <c r="CU11" s="449"/>
      <c r="CV11" s="449"/>
      <c r="CW11" s="449"/>
      <c r="CX11" s="449"/>
      <c r="CY11" s="449"/>
      <c r="CZ11" s="449"/>
      <c r="DA11" s="450"/>
      <c r="DB11" s="448" t="s">
        <v>124</v>
      </c>
      <c r="DC11" s="449"/>
      <c r="DD11" s="449"/>
      <c r="DE11" s="449"/>
      <c r="DF11" s="449"/>
      <c r="DG11" s="449"/>
      <c r="DH11" s="449"/>
      <c r="DI11" s="450"/>
      <c r="DJ11" s="165"/>
      <c r="DK11" s="165"/>
      <c r="DL11" s="165"/>
      <c r="DM11" s="165"/>
      <c r="DN11" s="165"/>
      <c r="DO11" s="165"/>
    </row>
    <row r="12" spans="1:119" ht="18.75" customHeight="1">
      <c r="A12" s="166"/>
      <c r="B12" s="468" t="s">
        <v>125</v>
      </c>
      <c r="C12" s="469"/>
      <c r="D12" s="469"/>
      <c r="E12" s="469"/>
      <c r="F12" s="469"/>
      <c r="G12" s="469"/>
      <c r="H12" s="469"/>
      <c r="I12" s="469"/>
      <c r="J12" s="469"/>
      <c r="K12" s="470"/>
      <c r="L12" s="477" t="s">
        <v>126</v>
      </c>
      <c r="M12" s="478"/>
      <c r="N12" s="478"/>
      <c r="O12" s="478"/>
      <c r="P12" s="478"/>
      <c r="Q12" s="479"/>
      <c r="R12" s="480">
        <v>49628</v>
      </c>
      <c r="S12" s="481"/>
      <c r="T12" s="481"/>
      <c r="U12" s="481"/>
      <c r="V12" s="482"/>
      <c r="W12" s="483" t="s">
        <v>1</v>
      </c>
      <c r="X12" s="441"/>
      <c r="Y12" s="441"/>
      <c r="Z12" s="441"/>
      <c r="AA12" s="441"/>
      <c r="AB12" s="484"/>
      <c r="AC12" s="440" t="s">
        <v>127</v>
      </c>
      <c r="AD12" s="441"/>
      <c r="AE12" s="441"/>
      <c r="AF12" s="441"/>
      <c r="AG12" s="484"/>
      <c r="AH12" s="440" t="s">
        <v>128</v>
      </c>
      <c r="AI12" s="441"/>
      <c r="AJ12" s="441"/>
      <c r="AK12" s="441"/>
      <c r="AL12" s="485"/>
      <c r="AM12" s="437" t="s">
        <v>129</v>
      </c>
      <c r="AN12" s="438"/>
      <c r="AO12" s="438"/>
      <c r="AP12" s="438"/>
      <c r="AQ12" s="438"/>
      <c r="AR12" s="438"/>
      <c r="AS12" s="438"/>
      <c r="AT12" s="439"/>
      <c r="AU12" s="440" t="s">
        <v>130</v>
      </c>
      <c r="AV12" s="441"/>
      <c r="AW12" s="441"/>
      <c r="AX12" s="441"/>
      <c r="AY12" s="442" t="s">
        <v>131</v>
      </c>
      <c r="AZ12" s="443"/>
      <c r="BA12" s="443"/>
      <c r="BB12" s="443"/>
      <c r="BC12" s="443"/>
      <c r="BD12" s="443"/>
      <c r="BE12" s="443"/>
      <c r="BF12" s="443"/>
      <c r="BG12" s="443"/>
      <c r="BH12" s="443"/>
      <c r="BI12" s="443"/>
      <c r="BJ12" s="443"/>
      <c r="BK12" s="443"/>
      <c r="BL12" s="443"/>
      <c r="BM12" s="444"/>
      <c r="BN12" s="408">
        <v>327373</v>
      </c>
      <c r="BO12" s="409"/>
      <c r="BP12" s="409"/>
      <c r="BQ12" s="409"/>
      <c r="BR12" s="409"/>
      <c r="BS12" s="409"/>
      <c r="BT12" s="409"/>
      <c r="BU12" s="410"/>
      <c r="BV12" s="408">
        <v>0</v>
      </c>
      <c r="BW12" s="409"/>
      <c r="BX12" s="409"/>
      <c r="BY12" s="409"/>
      <c r="BZ12" s="409"/>
      <c r="CA12" s="409"/>
      <c r="CB12" s="409"/>
      <c r="CC12" s="410"/>
      <c r="CD12" s="411" t="s">
        <v>132</v>
      </c>
      <c r="CE12" s="412"/>
      <c r="CF12" s="412"/>
      <c r="CG12" s="412"/>
      <c r="CH12" s="412"/>
      <c r="CI12" s="412"/>
      <c r="CJ12" s="412"/>
      <c r="CK12" s="412"/>
      <c r="CL12" s="412"/>
      <c r="CM12" s="412"/>
      <c r="CN12" s="412"/>
      <c r="CO12" s="412"/>
      <c r="CP12" s="412"/>
      <c r="CQ12" s="412"/>
      <c r="CR12" s="412"/>
      <c r="CS12" s="413"/>
      <c r="CT12" s="448" t="s">
        <v>123</v>
      </c>
      <c r="CU12" s="449"/>
      <c r="CV12" s="449"/>
      <c r="CW12" s="449"/>
      <c r="CX12" s="449"/>
      <c r="CY12" s="449"/>
      <c r="CZ12" s="449"/>
      <c r="DA12" s="450"/>
      <c r="DB12" s="448" t="s">
        <v>123</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133</v>
      </c>
      <c r="N13" s="497"/>
      <c r="O13" s="497"/>
      <c r="P13" s="497"/>
      <c r="Q13" s="498"/>
      <c r="R13" s="489">
        <v>49150</v>
      </c>
      <c r="S13" s="490"/>
      <c r="T13" s="490"/>
      <c r="U13" s="490"/>
      <c r="V13" s="491"/>
      <c r="W13" s="424" t="s">
        <v>134</v>
      </c>
      <c r="X13" s="425"/>
      <c r="Y13" s="425"/>
      <c r="Z13" s="425"/>
      <c r="AA13" s="425"/>
      <c r="AB13" s="415"/>
      <c r="AC13" s="459">
        <v>1645</v>
      </c>
      <c r="AD13" s="460"/>
      <c r="AE13" s="460"/>
      <c r="AF13" s="460"/>
      <c r="AG13" s="499"/>
      <c r="AH13" s="459">
        <v>1608</v>
      </c>
      <c r="AI13" s="460"/>
      <c r="AJ13" s="460"/>
      <c r="AK13" s="460"/>
      <c r="AL13" s="461"/>
      <c r="AM13" s="437" t="s">
        <v>135</v>
      </c>
      <c r="AN13" s="438"/>
      <c r="AO13" s="438"/>
      <c r="AP13" s="438"/>
      <c r="AQ13" s="438"/>
      <c r="AR13" s="438"/>
      <c r="AS13" s="438"/>
      <c r="AT13" s="439"/>
      <c r="AU13" s="440" t="s">
        <v>120</v>
      </c>
      <c r="AV13" s="441"/>
      <c r="AW13" s="441"/>
      <c r="AX13" s="441"/>
      <c r="AY13" s="442" t="s">
        <v>136</v>
      </c>
      <c r="AZ13" s="443"/>
      <c r="BA13" s="443"/>
      <c r="BB13" s="443"/>
      <c r="BC13" s="443"/>
      <c r="BD13" s="443"/>
      <c r="BE13" s="443"/>
      <c r="BF13" s="443"/>
      <c r="BG13" s="443"/>
      <c r="BH13" s="443"/>
      <c r="BI13" s="443"/>
      <c r="BJ13" s="443"/>
      <c r="BK13" s="443"/>
      <c r="BL13" s="443"/>
      <c r="BM13" s="444"/>
      <c r="BN13" s="408">
        <v>-194772</v>
      </c>
      <c r="BO13" s="409"/>
      <c r="BP13" s="409"/>
      <c r="BQ13" s="409"/>
      <c r="BR13" s="409"/>
      <c r="BS13" s="409"/>
      <c r="BT13" s="409"/>
      <c r="BU13" s="410"/>
      <c r="BV13" s="408">
        <v>500019</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10.5</v>
      </c>
      <c r="CU13" s="406"/>
      <c r="CV13" s="406"/>
      <c r="CW13" s="406"/>
      <c r="CX13" s="406"/>
      <c r="CY13" s="406"/>
      <c r="CZ13" s="406"/>
      <c r="DA13" s="407"/>
      <c r="DB13" s="405">
        <v>10.8</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138</v>
      </c>
      <c r="M14" s="487"/>
      <c r="N14" s="487"/>
      <c r="O14" s="487"/>
      <c r="P14" s="487"/>
      <c r="Q14" s="488"/>
      <c r="R14" s="489">
        <v>50316</v>
      </c>
      <c r="S14" s="490"/>
      <c r="T14" s="490"/>
      <c r="U14" s="490"/>
      <c r="V14" s="491"/>
      <c r="W14" s="398"/>
      <c r="X14" s="399"/>
      <c r="Y14" s="399"/>
      <c r="Z14" s="399"/>
      <c r="AA14" s="399"/>
      <c r="AB14" s="388"/>
      <c r="AC14" s="492">
        <v>6.9</v>
      </c>
      <c r="AD14" s="493"/>
      <c r="AE14" s="493"/>
      <c r="AF14" s="493"/>
      <c r="AG14" s="494"/>
      <c r="AH14" s="492">
        <v>6.5</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v>43.6</v>
      </c>
      <c r="CU14" s="504"/>
      <c r="CV14" s="504"/>
      <c r="CW14" s="504"/>
      <c r="CX14" s="504"/>
      <c r="CY14" s="504"/>
      <c r="CZ14" s="504"/>
      <c r="DA14" s="505"/>
      <c r="DB14" s="503">
        <v>54.2</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133</v>
      </c>
      <c r="N15" s="497"/>
      <c r="O15" s="497"/>
      <c r="P15" s="497"/>
      <c r="Q15" s="498"/>
      <c r="R15" s="489">
        <v>49900</v>
      </c>
      <c r="S15" s="490"/>
      <c r="T15" s="490"/>
      <c r="U15" s="490"/>
      <c r="V15" s="491"/>
      <c r="W15" s="424" t="s">
        <v>140</v>
      </c>
      <c r="X15" s="425"/>
      <c r="Y15" s="425"/>
      <c r="Z15" s="425"/>
      <c r="AA15" s="425"/>
      <c r="AB15" s="415"/>
      <c r="AC15" s="459">
        <v>6996</v>
      </c>
      <c r="AD15" s="460"/>
      <c r="AE15" s="460"/>
      <c r="AF15" s="460"/>
      <c r="AG15" s="499"/>
      <c r="AH15" s="459">
        <v>7800</v>
      </c>
      <c r="AI15" s="460"/>
      <c r="AJ15" s="460"/>
      <c r="AK15" s="460"/>
      <c r="AL15" s="461"/>
      <c r="AM15" s="437"/>
      <c r="AN15" s="438"/>
      <c r="AO15" s="438"/>
      <c r="AP15" s="438"/>
      <c r="AQ15" s="438"/>
      <c r="AR15" s="438"/>
      <c r="AS15" s="438"/>
      <c r="AT15" s="439"/>
      <c r="AU15" s="440"/>
      <c r="AV15" s="441"/>
      <c r="AW15" s="441"/>
      <c r="AX15" s="441"/>
      <c r="AY15" s="368" t="s">
        <v>141</v>
      </c>
      <c r="AZ15" s="369"/>
      <c r="BA15" s="369"/>
      <c r="BB15" s="369"/>
      <c r="BC15" s="369"/>
      <c r="BD15" s="369"/>
      <c r="BE15" s="369"/>
      <c r="BF15" s="369"/>
      <c r="BG15" s="369"/>
      <c r="BH15" s="369"/>
      <c r="BI15" s="369"/>
      <c r="BJ15" s="369"/>
      <c r="BK15" s="369"/>
      <c r="BL15" s="369"/>
      <c r="BM15" s="370"/>
      <c r="BN15" s="371">
        <v>5411924</v>
      </c>
      <c r="BO15" s="372"/>
      <c r="BP15" s="372"/>
      <c r="BQ15" s="372"/>
      <c r="BR15" s="372"/>
      <c r="BS15" s="372"/>
      <c r="BT15" s="372"/>
      <c r="BU15" s="373"/>
      <c r="BV15" s="371">
        <v>5423122</v>
      </c>
      <c r="BW15" s="372"/>
      <c r="BX15" s="372"/>
      <c r="BY15" s="372"/>
      <c r="BZ15" s="372"/>
      <c r="CA15" s="372"/>
      <c r="CB15" s="372"/>
      <c r="CC15" s="373"/>
      <c r="CD15" s="506" t="s">
        <v>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143</v>
      </c>
      <c r="M16" s="517"/>
      <c r="N16" s="517"/>
      <c r="O16" s="517"/>
      <c r="P16" s="517"/>
      <c r="Q16" s="518"/>
      <c r="R16" s="509" t="s">
        <v>144</v>
      </c>
      <c r="S16" s="510"/>
      <c r="T16" s="510"/>
      <c r="U16" s="510"/>
      <c r="V16" s="511"/>
      <c r="W16" s="398"/>
      <c r="X16" s="399"/>
      <c r="Y16" s="399"/>
      <c r="Z16" s="399"/>
      <c r="AA16" s="399"/>
      <c r="AB16" s="388"/>
      <c r="AC16" s="492">
        <v>29.5</v>
      </c>
      <c r="AD16" s="493"/>
      <c r="AE16" s="493"/>
      <c r="AF16" s="493"/>
      <c r="AG16" s="494"/>
      <c r="AH16" s="492">
        <v>31.4</v>
      </c>
      <c r="AI16" s="493"/>
      <c r="AJ16" s="493"/>
      <c r="AK16" s="493"/>
      <c r="AL16" s="495"/>
      <c r="AM16" s="437"/>
      <c r="AN16" s="438"/>
      <c r="AO16" s="438"/>
      <c r="AP16" s="438"/>
      <c r="AQ16" s="438"/>
      <c r="AR16" s="438"/>
      <c r="AS16" s="438"/>
      <c r="AT16" s="439"/>
      <c r="AU16" s="440"/>
      <c r="AV16" s="441"/>
      <c r="AW16" s="441"/>
      <c r="AX16" s="441"/>
      <c r="AY16" s="442" t="s">
        <v>145</v>
      </c>
      <c r="AZ16" s="443"/>
      <c r="BA16" s="443"/>
      <c r="BB16" s="443"/>
      <c r="BC16" s="443"/>
      <c r="BD16" s="443"/>
      <c r="BE16" s="443"/>
      <c r="BF16" s="443"/>
      <c r="BG16" s="443"/>
      <c r="BH16" s="443"/>
      <c r="BI16" s="443"/>
      <c r="BJ16" s="443"/>
      <c r="BK16" s="443"/>
      <c r="BL16" s="443"/>
      <c r="BM16" s="444"/>
      <c r="BN16" s="408">
        <v>13866484</v>
      </c>
      <c r="BO16" s="409"/>
      <c r="BP16" s="409"/>
      <c r="BQ16" s="409"/>
      <c r="BR16" s="409"/>
      <c r="BS16" s="409"/>
      <c r="BT16" s="409"/>
      <c r="BU16" s="410"/>
      <c r="BV16" s="408">
        <v>14173055</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146</v>
      </c>
      <c r="N17" s="513"/>
      <c r="O17" s="513"/>
      <c r="P17" s="513"/>
      <c r="Q17" s="514"/>
      <c r="R17" s="509" t="s">
        <v>147</v>
      </c>
      <c r="S17" s="510"/>
      <c r="T17" s="510"/>
      <c r="U17" s="510"/>
      <c r="V17" s="511"/>
      <c r="W17" s="424" t="s">
        <v>148</v>
      </c>
      <c r="X17" s="425"/>
      <c r="Y17" s="425"/>
      <c r="Z17" s="425"/>
      <c r="AA17" s="425"/>
      <c r="AB17" s="415"/>
      <c r="AC17" s="459">
        <v>15095</v>
      </c>
      <c r="AD17" s="460"/>
      <c r="AE17" s="460"/>
      <c r="AF17" s="460"/>
      <c r="AG17" s="499"/>
      <c r="AH17" s="459">
        <v>15466</v>
      </c>
      <c r="AI17" s="460"/>
      <c r="AJ17" s="460"/>
      <c r="AK17" s="460"/>
      <c r="AL17" s="461"/>
      <c r="AM17" s="437"/>
      <c r="AN17" s="438"/>
      <c r="AO17" s="438"/>
      <c r="AP17" s="438"/>
      <c r="AQ17" s="438"/>
      <c r="AR17" s="438"/>
      <c r="AS17" s="438"/>
      <c r="AT17" s="439"/>
      <c r="AU17" s="440"/>
      <c r="AV17" s="441"/>
      <c r="AW17" s="441"/>
      <c r="AX17" s="441"/>
      <c r="AY17" s="442" t="s">
        <v>149</v>
      </c>
      <c r="AZ17" s="443"/>
      <c r="BA17" s="443"/>
      <c r="BB17" s="443"/>
      <c r="BC17" s="443"/>
      <c r="BD17" s="443"/>
      <c r="BE17" s="443"/>
      <c r="BF17" s="443"/>
      <c r="BG17" s="443"/>
      <c r="BH17" s="443"/>
      <c r="BI17" s="443"/>
      <c r="BJ17" s="443"/>
      <c r="BK17" s="443"/>
      <c r="BL17" s="443"/>
      <c r="BM17" s="444"/>
      <c r="BN17" s="408">
        <v>6857918</v>
      </c>
      <c r="BO17" s="409"/>
      <c r="BP17" s="409"/>
      <c r="BQ17" s="409"/>
      <c r="BR17" s="409"/>
      <c r="BS17" s="409"/>
      <c r="BT17" s="409"/>
      <c r="BU17" s="410"/>
      <c r="BV17" s="408">
        <v>6863894</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150</v>
      </c>
      <c r="C18" s="451"/>
      <c r="D18" s="451"/>
      <c r="E18" s="520"/>
      <c r="F18" s="520"/>
      <c r="G18" s="520"/>
      <c r="H18" s="520"/>
      <c r="I18" s="520"/>
      <c r="J18" s="520"/>
      <c r="K18" s="520"/>
      <c r="L18" s="521">
        <v>693.05</v>
      </c>
      <c r="M18" s="521"/>
      <c r="N18" s="521"/>
      <c r="O18" s="521"/>
      <c r="P18" s="521"/>
      <c r="Q18" s="521"/>
      <c r="R18" s="522"/>
      <c r="S18" s="522"/>
      <c r="T18" s="522"/>
      <c r="U18" s="522"/>
      <c r="V18" s="523"/>
      <c r="W18" s="426"/>
      <c r="X18" s="427"/>
      <c r="Y18" s="427"/>
      <c r="Z18" s="427"/>
      <c r="AA18" s="427"/>
      <c r="AB18" s="418"/>
      <c r="AC18" s="524">
        <v>63.6</v>
      </c>
      <c r="AD18" s="525"/>
      <c r="AE18" s="525"/>
      <c r="AF18" s="525"/>
      <c r="AG18" s="526"/>
      <c r="AH18" s="524">
        <v>62.2</v>
      </c>
      <c r="AI18" s="525"/>
      <c r="AJ18" s="525"/>
      <c r="AK18" s="525"/>
      <c r="AL18" s="527"/>
      <c r="AM18" s="437"/>
      <c r="AN18" s="438"/>
      <c r="AO18" s="438"/>
      <c r="AP18" s="438"/>
      <c r="AQ18" s="438"/>
      <c r="AR18" s="438"/>
      <c r="AS18" s="438"/>
      <c r="AT18" s="439"/>
      <c r="AU18" s="440"/>
      <c r="AV18" s="441"/>
      <c r="AW18" s="441"/>
      <c r="AX18" s="441"/>
      <c r="AY18" s="442" t="s">
        <v>151</v>
      </c>
      <c r="AZ18" s="443"/>
      <c r="BA18" s="443"/>
      <c r="BB18" s="443"/>
      <c r="BC18" s="443"/>
      <c r="BD18" s="443"/>
      <c r="BE18" s="443"/>
      <c r="BF18" s="443"/>
      <c r="BG18" s="443"/>
      <c r="BH18" s="443"/>
      <c r="BI18" s="443"/>
      <c r="BJ18" s="443"/>
      <c r="BK18" s="443"/>
      <c r="BL18" s="443"/>
      <c r="BM18" s="444"/>
      <c r="BN18" s="408">
        <v>16525606</v>
      </c>
      <c r="BO18" s="409"/>
      <c r="BP18" s="409"/>
      <c r="BQ18" s="409"/>
      <c r="BR18" s="409"/>
      <c r="BS18" s="409"/>
      <c r="BT18" s="409"/>
      <c r="BU18" s="410"/>
      <c r="BV18" s="408">
        <v>16579206</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152</v>
      </c>
      <c r="C19" s="451"/>
      <c r="D19" s="451"/>
      <c r="E19" s="520"/>
      <c r="F19" s="520"/>
      <c r="G19" s="520"/>
      <c r="H19" s="520"/>
      <c r="I19" s="520"/>
      <c r="J19" s="520"/>
      <c r="K19" s="520"/>
      <c r="L19" s="528">
        <v>72</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153</v>
      </c>
      <c r="AZ19" s="443"/>
      <c r="BA19" s="443"/>
      <c r="BB19" s="443"/>
      <c r="BC19" s="443"/>
      <c r="BD19" s="443"/>
      <c r="BE19" s="443"/>
      <c r="BF19" s="443"/>
      <c r="BG19" s="443"/>
      <c r="BH19" s="443"/>
      <c r="BI19" s="443"/>
      <c r="BJ19" s="443"/>
      <c r="BK19" s="443"/>
      <c r="BL19" s="443"/>
      <c r="BM19" s="444"/>
      <c r="BN19" s="408">
        <v>20194456</v>
      </c>
      <c r="BO19" s="409"/>
      <c r="BP19" s="409"/>
      <c r="BQ19" s="409"/>
      <c r="BR19" s="409"/>
      <c r="BS19" s="409"/>
      <c r="BT19" s="409"/>
      <c r="BU19" s="410"/>
      <c r="BV19" s="408">
        <v>21198250</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154</v>
      </c>
      <c r="C20" s="451"/>
      <c r="D20" s="451"/>
      <c r="E20" s="520"/>
      <c r="F20" s="520"/>
      <c r="G20" s="520"/>
      <c r="H20" s="520"/>
      <c r="I20" s="520"/>
      <c r="J20" s="520"/>
      <c r="K20" s="520"/>
      <c r="L20" s="528">
        <v>18149</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156</v>
      </c>
      <c r="C22" s="543"/>
      <c r="D22" s="544"/>
      <c r="E22" s="420" t="s">
        <v>1</v>
      </c>
      <c r="F22" s="425"/>
      <c r="G22" s="425"/>
      <c r="H22" s="425"/>
      <c r="I22" s="425"/>
      <c r="J22" s="425"/>
      <c r="K22" s="415"/>
      <c r="L22" s="420" t="s">
        <v>157</v>
      </c>
      <c r="M22" s="425"/>
      <c r="N22" s="425"/>
      <c r="O22" s="425"/>
      <c r="P22" s="415"/>
      <c r="Q22" s="551" t="s">
        <v>158</v>
      </c>
      <c r="R22" s="552"/>
      <c r="S22" s="552"/>
      <c r="T22" s="552"/>
      <c r="U22" s="552"/>
      <c r="V22" s="553"/>
      <c r="W22" s="557" t="s">
        <v>159</v>
      </c>
      <c r="X22" s="543"/>
      <c r="Y22" s="544"/>
      <c r="Z22" s="420" t="s">
        <v>1</v>
      </c>
      <c r="AA22" s="425"/>
      <c r="AB22" s="425"/>
      <c r="AC22" s="425"/>
      <c r="AD22" s="425"/>
      <c r="AE22" s="425"/>
      <c r="AF22" s="425"/>
      <c r="AG22" s="415"/>
      <c r="AH22" s="570" t="s">
        <v>160</v>
      </c>
      <c r="AI22" s="425"/>
      <c r="AJ22" s="425"/>
      <c r="AK22" s="425"/>
      <c r="AL22" s="415"/>
      <c r="AM22" s="570" t="s">
        <v>161</v>
      </c>
      <c r="AN22" s="571"/>
      <c r="AO22" s="571"/>
      <c r="AP22" s="571"/>
      <c r="AQ22" s="571"/>
      <c r="AR22" s="572"/>
      <c r="AS22" s="551" t="s">
        <v>158</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162</v>
      </c>
      <c r="AZ23" s="369"/>
      <c r="BA23" s="369"/>
      <c r="BB23" s="369"/>
      <c r="BC23" s="369"/>
      <c r="BD23" s="369"/>
      <c r="BE23" s="369"/>
      <c r="BF23" s="369"/>
      <c r="BG23" s="369"/>
      <c r="BH23" s="369"/>
      <c r="BI23" s="369"/>
      <c r="BJ23" s="369"/>
      <c r="BK23" s="369"/>
      <c r="BL23" s="369"/>
      <c r="BM23" s="370"/>
      <c r="BN23" s="408">
        <v>24845508</v>
      </c>
      <c r="BO23" s="409"/>
      <c r="BP23" s="409"/>
      <c r="BQ23" s="409"/>
      <c r="BR23" s="409"/>
      <c r="BS23" s="409"/>
      <c r="BT23" s="409"/>
      <c r="BU23" s="410"/>
      <c r="BV23" s="408">
        <v>24393096</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163</v>
      </c>
      <c r="F24" s="438"/>
      <c r="G24" s="438"/>
      <c r="H24" s="438"/>
      <c r="I24" s="438"/>
      <c r="J24" s="438"/>
      <c r="K24" s="439"/>
      <c r="L24" s="459">
        <v>1</v>
      </c>
      <c r="M24" s="460"/>
      <c r="N24" s="460"/>
      <c r="O24" s="460"/>
      <c r="P24" s="499"/>
      <c r="Q24" s="459">
        <v>7500</v>
      </c>
      <c r="R24" s="460"/>
      <c r="S24" s="460"/>
      <c r="T24" s="460"/>
      <c r="U24" s="460"/>
      <c r="V24" s="499"/>
      <c r="W24" s="558"/>
      <c r="X24" s="546"/>
      <c r="Y24" s="547"/>
      <c r="Z24" s="458" t="s">
        <v>164</v>
      </c>
      <c r="AA24" s="438"/>
      <c r="AB24" s="438"/>
      <c r="AC24" s="438"/>
      <c r="AD24" s="438"/>
      <c r="AE24" s="438"/>
      <c r="AF24" s="438"/>
      <c r="AG24" s="439"/>
      <c r="AH24" s="459">
        <v>577</v>
      </c>
      <c r="AI24" s="460"/>
      <c r="AJ24" s="460"/>
      <c r="AK24" s="460"/>
      <c r="AL24" s="499"/>
      <c r="AM24" s="459">
        <v>1699265</v>
      </c>
      <c r="AN24" s="460"/>
      <c r="AO24" s="460"/>
      <c r="AP24" s="460"/>
      <c r="AQ24" s="460"/>
      <c r="AR24" s="499"/>
      <c r="AS24" s="459">
        <v>2945</v>
      </c>
      <c r="AT24" s="460"/>
      <c r="AU24" s="460"/>
      <c r="AV24" s="460"/>
      <c r="AW24" s="460"/>
      <c r="AX24" s="461"/>
      <c r="AY24" s="578" t="s">
        <v>165</v>
      </c>
      <c r="AZ24" s="579"/>
      <c r="BA24" s="579"/>
      <c r="BB24" s="579"/>
      <c r="BC24" s="579"/>
      <c r="BD24" s="579"/>
      <c r="BE24" s="579"/>
      <c r="BF24" s="579"/>
      <c r="BG24" s="579"/>
      <c r="BH24" s="579"/>
      <c r="BI24" s="579"/>
      <c r="BJ24" s="579"/>
      <c r="BK24" s="579"/>
      <c r="BL24" s="579"/>
      <c r="BM24" s="580"/>
      <c r="BN24" s="408">
        <v>16738175</v>
      </c>
      <c r="BO24" s="409"/>
      <c r="BP24" s="409"/>
      <c r="BQ24" s="409"/>
      <c r="BR24" s="409"/>
      <c r="BS24" s="409"/>
      <c r="BT24" s="409"/>
      <c r="BU24" s="410"/>
      <c r="BV24" s="408">
        <v>17706156</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166</v>
      </c>
      <c r="F25" s="438"/>
      <c r="G25" s="438"/>
      <c r="H25" s="438"/>
      <c r="I25" s="438"/>
      <c r="J25" s="438"/>
      <c r="K25" s="439"/>
      <c r="L25" s="459">
        <v>1</v>
      </c>
      <c r="M25" s="460"/>
      <c r="N25" s="460"/>
      <c r="O25" s="460"/>
      <c r="P25" s="499"/>
      <c r="Q25" s="459">
        <v>5850</v>
      </c>
      <c r="R25" s="460"/>
      <c r="S25" s="460"/>
      <c r="T25" s="460"/>
      <c r="U25" s="460"/>
      <c r="V25" s="499"/>
      <c r="W25" s="558"/>
      <c r="X25" s="546"/>
      <c r="Y25" s="547"/>
      <c r="Z25" s="458" t="s">
        <v>167</v>
      </c>
      <c r="AA25" s="438"/>
      <c r="AB25" s="438"/>
      <c r="AC25" s="438"/>
      <c r="AD25" s="438"/>
      <c r="AE25" s="438"/>
      <c r="AF25" s="438"/>
      <c r="AG25" s="439"/>
      <c r="AH25" s="459">
        <v>106</v>
      </c>
      <c r="AI25" s="460"/>
      <c r="AJ25" s="460"/>
      <c r="AK25" s="460"/>
      <c r="AL25" s="499"/>
      <c r="AM25" s="459">
        <v>291182</v>
      </c>
      <c r="AN25" s="460"/>
      <c r="AO25" s="460"/>
      <c r="AP25" s="460"/>
      <c r="AQ25" s="460"/>
      <c r="AR25" s="499"/>
      <c r="AS25" s="459">
        <v>2747</v>
      </c>
      <c r="AT25" s="460"/>
      <c r="AU25" s="460"/>
      <c r="AV25" s="460"/>
      <c r="AW25" s="460"/>
      <c r="AX25" s="461"/>
      <c r="AY25" s="368" t="s">
        <v>168</v>
      </c>
      <c r="AZ25" s="369"/>
      <c r="BA25" s="369"/>
      <c r="BB25" s="369"/>
      <c r="BC25" s="369"/>
      <c r="BD25" s="369"/>
      <c r="BE25" s="369"/>
      <c r="BF25" s="369"/>
      <c r="BG25" s="369"/>
      <c r="BH25" s="369"/>
      <c r="BI25" s="369"/>
      <c r="BJ25" s="369"/>
      <c r="BK25" s="369"/>
      <c r="BL25" s="369"/>
      <c r="BM25" s="370"/>
      <c r="BN25" s="371">
        <v>3248115</v>
      </c>
      <c r="BO25" s="372"/>
      <c r="BP25" s="372"/>
      <c r="BQ25" s="372"/>
      <c r="BR25" s="372"/>
      <c r="BS25" s="372"/>
      <c r="BT25" s="372"/>
      <c r="BU25" s="373"/>
      <c r="BV25" s="371">
        <v>1514325</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169</v>
      </c>
      <c r="F26" s="438"/>
      <c r="G26" s="438"/>
      <c r="H26" s="438"/>
      <c r="I26" s="438"/>
      <c r="J26" s="438"/>
      <c r="K26" s="439"/>
      <c r="L26" s="459">
        <v>1</v>
      </c>
      <c r="M26" s="460"/>
      <c r="N26" s="460"/>
      <c r="O26" s="460"/>
      <c r="P26" s="499"/>
      <c r="Q26" s="459">
        <v>5600</v>
      </c>
      <c r="R26" s="460"/>
      <c r="S26" s="460"/>
      <c r="T26" s="460"/>
      <c r="U26" s="460"/>
      <c r="V26" s="499"/>
      <c r="W26" s="558"/>
      <c r="X26" s="546"/>
      <c r="Y26" s="547"/>
      <c r="Z26" s="458" t="s">
        <v>170</v>
      </c>
      <c r="AA26" s="568"/>
      <c r="AB26" s="568"/>
      <c r="AC26" s="568"/>
      <c r="AD26" s="568"/>
      <c r="AE26" s="568"/>
      <c r="AF26" s="568"/>
      <c r="AG26" s="569"/>
      <c r="AH26" s="459">
        <v>34</v>
      </c>
      <c r="AI26" s="460"/>
      <c r="AJ26" s="460"/>
      <c r="AK26" s="460"/>
      <c r="AL26" s="499"/>
      <c r="AM26" s="459">
        <v>93976</v>
      </c>
      <c r="AN26" s="460"/>
      <c r="AO26" s="460"/>
      <c r="AP26" s="460"/>
      <c r="AQ26" s="460"/>
      <c r="AR26" s="499"/>
      <c r="AS26" s="459">
        <v>2764</v>
      </c>
      <c r="AT26" s="460"/>
      <c r="AU26" s="460"/>
      <c r="AV26" s="460"/>
      <c r="AW26" s="460"/>
      <c r="AX26" s="461"/>
      <c r="AY26" s="411" t="s">
        <v>171</v>
      </c>
      <c r="AZ26" s="412"/>
      <c r="BA26" s="412"/>
      <c r="BB26" s="412"/>
      <c r="BC26" s="412"/>
      <c r="BD26" s="412"/>
      <c r="BE26" s="412"/>
      <c r="BF26" s="412"/>
      <c r="BG26" s="412"/>
      <c r="BH26" s="412"/>
      <c r="BI26" s="412"/>
      <c r="BJ26" s="412"/>
      <c r="BK26" s="412"/>
      <c r="BL26" s="412"/>
      <c r="BM26" s="413"/>
      <c r="BN26" s="408" t="s">
        <v>123</v>
      </c>
      <c r="BO26" s="409"/>
      <c r="BP26" s="409"/>
      <c r="BQ26" s="409"/>
      <c r="BR26" s="409"/>
      <c r="BS26" s="409"/>
      <c r="BT26" s="409"/>
      <c r="BU26" s="410"/>
      <c r="BV26" s="408" t="s">
        <v>124</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172</v>
      </c>
      <c r="F27" s="438"/>
      <c r="G27" s="438"/>
      <c r="H27" s="438"/>
      <c r="I27" s="438"/>
      <c r="J27" s="438"/>
      <c r="K27" s="439"/>
      <c r="L27" s="459">
        <v>1</v>
      </c>
      <c r="M27" s="460"/>
      <c r="N27" s="460"/>
      <c r="O27" s="460"/>
      <c r="P27" s="499"/>
      <c r="Q27" s="459">
        <v>4000</v>
      </c>
      <c r="R27" s="460"/>
      <c r="S27" s="460"/>
      <c r="T27" s="460"/>
      <c r="U27" s="460"/>
      <c r="V27" s="499"/>
      <c r="W27" s="558"/>
      <c r="X27" s="546"/>
      <c r="Y27" s="547"/>
      <c r="Z27" s="458" t="s">
        <v>173</v>
      </c>
      <c r="AA27" s="438"/>
      <c r="AB27" s="438"/>
      <c r="AC27" s="438"/>
      <c r="AD27" s="438"/>
      <c r="AE27" s="438"/>
      <c r="AF27" s="438"/>
      <c r="AG27" s="439"/>
      <c r="AH27" s="459">
        <v>18</v>
      </c>
      <c r="AI27" s="460"/>
      <c r="AJ27" s="460"/>
      <c r="AK27" s="460"/>
      <c r="AL27" s="499"/>
      <c r="AM27" s="459">
        <v>59751</v>
      </c>
      <c r="AN27" s="460"/>
      <c r="AO27" s="460"/>
      <c r="AP27" s="460"/>
      <c r="AQ27" s="460"/>
      <c r="AR27" s="499"/>
      <c r="AS27" s="459">
        <v>3320</v>
      </c>
      <c r="AT27" s="460"/>
      <c r="AU27" s="460"/>
      <c r="AV27" s="460"/>
      <c r="AW27" s="460"/>
      <c r="AX27" s="461"/>
      <c r="AY27" s="500" t="s">
        <v>174</v>
      </c>
      <c r="AZ27" s="501"/>
      <c r="BA27" s="501"/>
      <c r="BB27" s="501"/>
      <c r="BC27" s="501"/>
      <c r="BD27" s="501"/>
      <c r="BE27" s="501"/>
      <c r="BF27" s="501"/>
      <c r="BG27" s="501"/>
      <c r="BH27" s="501"/>
      <c r="BI27" s="501"/>
      <c r="BJ27" s="501"/>
      <c r="BK27" s="501"/>
      <c r="BL27" s="501"/>
      <c r="BM27" s="502"/>
      <c r="BN27" s="581">
        <v>684793</v>
      </c>
      <c r="BO27" s="582"/>
      <c r="BP27" s="582"/>
      <c r="BQ27" s="582"/>
      <c r="BR27" s="582"/>
      <c r="BS27" s="582"/>
      <c r="BT27" s="582"/>
      <c r="BU27" s="583"/>
      <c r="BV27" s="581">
        <v>684456</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175</v>
      </c>
      <c r="F28" s="438"/>
      <c r="G28" s="438"/>
      <c r="H28" s="438"/>
      <c r="I28" s="438"/>
      <c r="J28" s="438"/>
      <c r="K28" s="439"/>
      <c r="L28" s="459">
        <v>1</v>
      </c>
      <c r="M28" s="460"/>
      <c r="N28" s="460"/>
      <c r="O28" s="460"/>
      <c r="P28" s="499"/>
      <c r="Q28" s="459">
        <v>3400</v>
      </c>
      <c r="R28" s="460"/>
      <c r="S28" s="460"/>
      <c r="T28" s="460"/>
      <c r="U28" s="460"/>
      <c r="V28" s="499"/>
      <c r="W28" s="558"/>
      <c r="X28" s="546"/>
      <c r="Y28" s="547"/>
      <c r="Z28" s="458" t="s">
        <v>176</v>
      </c>
      <c r="AA28" s="438"/>
      <c r="AB28" s="438"/>
      <c r="AC28" s="438"/>
      <c r="AD28" s="438"/>
      <c r="AE28" s="438"/>
      <c r="AF28" s="438"/>
      <c r="AG28" s="439"/>
      <c r="AH28" s="459" t="s">
        <v>177</v>
      </c>
      <c r="AI28" s="460"/>
      <c r="AJ28" s="460"/>
      <c r="AK28" s="460"/>
      <c r="AL28" s="499"/>
      <c r="AM28" s="459" t="s">
        <v>177</v>
      </c>
      <c r="AN28" s="460"/>
      <c r="AO28" s="460"/>
      <c r="AP28" s="460"/>
      <c r="AQ28" s="460"/>
      <c r="AR28" s="499"/>
      <c r="AS28" s="459" t="s">
        <v>123</v>
      </c>
      <c r="AT28" s="460"/>
      <c r="AU28" s="460"/>
      <c r="AV28" s="460"/>
      <c r="AW28" s="460"/>
      <c r="AX28" s="461"/>
      <c r="AY28" s="584" t="s">
        <v>178</v>
      </c>
      <c r="AZ28" s="585"/>
      <c r="BA28" s="585"/>
      <c r="BB28" s="586"/>
      <c r="BC28" s="368" t="s">
        <v>42</v>
      </c>
      <c r="BD28" s="369"/>
      <c r="BE28" s="369"/>
      <c r="BF28" s="369"/>
      <c r="BG28" s="369"/>
      <c r="BH28" s="369"/>
      <c r="BI28" s="369"/>
      <c r="BJ28" s="369"/>
      <c r="BK28" s="369"/>
      <c r="BL28" s="369"/>
      <c r="BM28" s="370"/>
      <c r="BN28" s="371">
        <v>6558516</v>
      </c>
      <c r="BO28" s="372"/>
      <c r="BP28" s="372"/>
      <c r="BQ28" s="372"/>
      <c r="BR28" s="372"/>
      <c r="BS28" s="372"/>
      <c r="BT28" s="372"/>
      <c r="BU28" s="373"/>
      <c r="BV28" s="371">
        <v>6878799</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179</v>
      </c>
      <c r="F29" s="438"/>
      <c r="G29" s="438"/>
      <c r="H29" s="438"/>
      <c r="I29" s="438"/>
      <c r="J29" s="438"/>
      <c r="K29" s="439"/>
      <c r="L29" s="459">
        <v>16</v>
      </c>
      <c r="M29" s="460"/>
      <c r="N29" s="460"/>
      <c r="O29" s="460"/>
      <c r="P29" s="499"/>
      <c r="Q29" s="459">
        <v>3100</v>
      </c>
      <c r="R29" s="460"/>
      <c r="S29" s="460"/>
      <c r="T29" s="460"/>
      <c r="U29" s="460"/>
      <c r="V29" s="499"/>
      <c r="W29" s="559"/>
      <c r="X29" s="560"/>
      <c r="Y29" s="561"/>
      <c r="Z29" s="458" t="s">
        <v>180</v>
      </c>
      <c r="AA29" s="438"/>
      <c r="AB29" s="438"/>
      <c r="AC29" s="438"/>
      <c r="AD29" s="438"/>
      <c r="AE29" s="438"/>
      <c r="AF29" s="438"/>
      <c r="AG29" s="439"/>
      <c r="AH29" s="459">
        <v>595</v>
      </c>
      <c r="AI29" s="460"/>
      <c r="AJ29" s="460"/>
      <c r="AK29" s="460"/>
      <c r="AL29" s="499"/>
      <c r="AM29" s="459">
        <v>1759016</v>
      </c>
      <c r="AN29" s="460"/>
      <c r="AO29" s="460"/>
      <c r="AP29" s="460"/>
      <c r="AQ29" s="460"/>
      <c r="AR29" s="499"/>
      <c r="AS29" s="459">
        <v>2956</v>
      </c>
      <c r="AT29" s="460"/>
      <c r="AU29" s="460"/>
      <c r="AV29" s="460"/>
      <c r="AW29" s="460"/>
      <c r="AX29" s="461"/>
      <c r="AY29" s="587"/>
      <c r="AZ29" s="588"/>
      <c r="BA29" s="588"/>
      <c r="BB29" s="589"/>
      <c r="BC29" s="442" t="s">
        <v>181</v>
      </c>
      <c r="BD29" s="443"/>
      <c r="BE29" s="443"/>
      <c r="BF29" s="443"/>
      <c r="BG29" s="443"/>
      <c r="BH29" s="443"/>
      <c r="BI29" s="443"/>
      <c r="BJ29" s="443"/>
      <c r="BK29" s="443"/>
      <c r="BL29" s="443"/>
      <c r="BM29" s="444"/>
      <c r="BN29" s="408">
        <v>1043036</v>
      </c>
      <c r="BO29" s="409"/>
      <c r="BP29" s="409"/>
      <c r="BQ29" s="409"/>
      <c r="BR29" s="409"/>
      <c r="BS29" s="409"/>
      <c r="BT29" s="409"/>
      <c r="BU29" s="410"/>
      <c r="BV29" s="408">
        <v>1052669</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182</v>
      </c>
      <c r="X30" s="566"/>
      <c r="Y30" s="566"/>
      <c r="Z30" s="566"/>
      <c r="AA30" s="566"/>
      <c r="AB30" s="566"/>
      <c r="AC30" s="566"/>
      <c r="AD30" s="566"/>
      <c r="AE30" s="566"/>
      <c r="AF30" s="566"/>
      <c r="AG30" s="567"/>
      <c r="AH30" s="524">
        <v>97.2</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4606281</v>
      </c>
      <c r="BO30" s="582"/>
      <c r="BP30" s="582"/>
      <c r="BQ30" s="582"/>
      <c r="BR30" s="582"/>
      <c r="BS30" s="582"/>
      <c r="BT30" s="582"/>
      <c r="BU30" s="583"/>
      <c r="BV30" s="581">
        <v>4371974</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189</v>
      </c>
      <c r="D33" s="432"/>
      <c r="E33" s="397" t="s">
        <v>190</v>
      </c>
      <c r="F33" s="397"/>
      <c r="G33" s="397"/>
      <c r="H33" s="397"/>
      <c r="I33" s="397"/>
      <c r="J33" s="397"/>
      <c r="K33" s="397"/>
      <c r="L33" s="397"/>
      <c r="M33" s="397"/>
      <c r="N33" s="397"/>
      <c r="O33" s="397"/>
      <c r="P33" s="397"/>
      <c r="Q33" s="397"/>
      <c r="R33" s="397"/>
      <c r="S33" s="397"/>
      <c r="T33" s="195"/>
      <c r="U33" s="432" t="s">
        <v>191</v>
      </c>
      <c r="V33" s="432"/>
      <c r="W33" s="397" t="s">
        <v>192</v>
      </c>
      <c r="X33" s="397"/>
      <c r="Y33" s="397"/>
      <c r="Z33" s="397"/>
      <c r="AA33" s="397"/>
      <c r="AB33" s="397"/>
      <c r="AC33" s="397"/>
      <c r="AD33" s="397"/>
      <c r="AE33" s="397"/>
      <c r="AF33" s="397"/>
      <c r="AG33" s="397"/>
      <c r="AH33" s="397"/>
      <c r="AI33" s="397"/>
      <c r="AJ33" s="397"/>
      <c r="AK33" s="397"/>
      <c r="AL33" s="195"/>
      <c r="AM33" s="432" t="s">
        <v>189</v>
      </c>
      <c r="AN33" s="432"/>
      <c r="AO33" s="397" t="s">
        <v>193</v>
      </c>
      <c r="AP33" s="397"/>
      <c r="AQ33" s="397"/>
      <c r="AR33" s="397"/>
      <c r="AS33" s="397"/>
      <c r="AT33" s="397"/>
      <c r="AU33" s="397"/>
      <c r="AV33" s="397"/>
      <c r="AW33" s="397"/>
      <c r="AX33" s="397"/>
      <c r="AY33" s="397"/>
      <c r="AZ33" s="397"/>
      <c r="BA33" s="397"/>
      <c r="BB33" s="397"/>
      <c r="BC33" s="397"/>
      <c r="BD33" s="196"/>
      <c r="BE33" s="397" t="s">
        <v>194</v>
      </c>
      <c r="BF33" s="397"/>
      <c r="BG33" s="397" t="s">
        <v>195</v>
      </c>
      <c r="BH33" s="397"/>
      <c r="BI33" s="397"/>
      <c r="BJ33" s="397"/>
      <c r="BK33" s="397"/>
      <c r="BL33" s="397"/>
      <c r="BM33" s="397"/>
      <c r="BN33" s="397"/>
      <c r="BO33" s="397"/>
      <c r="BP33" s="397"/>
      <c r="BQ33" s="397"/>
      <c r="BR33" s="397"/>
      <c r="BS33" s="397"/>
      <c r="BT33" s="397"/>
      <c r="BU33" s="397"/>
      <c r="BV33" s="196"/>
      <c r="BW33" s="432" t="s">
        <v>194</v>
      </c>
      <c r="BX33" s="432"/>
      <c r="BY33" s="397" t="s">
        <v>196</v>
      </c>
      <c r="BZ33" s="397"/>
      <c r="CA33" s="397"/>
      <c r="CB33" s="397"/>
      <c r="CC33" s="397"/>
      <c r="CD33" s="397"/>
      <c r="CE33" s="397"/>
      <c r="CF33" s="397"/>
      <c r="CG33" s="397"/>
      <c r="CH33" s="397"/>
      <c r="CI33" s="397"/>
      <c r="CJ33" s="397"/>
      <c r="CK33" s="397"/>
      <c r="CL33" s="397"/>
      <c r="CM33" s="397"/>
      <c r="CN33" s="195"/>
      <c r="CO33" s="432" t="s">
        <v>197</v>
      </c>
      <c r="CP33" s="432"/>
      <c r="CQ33" s="397" t="s">
        <v>198</v>
      </c>
      <c r="CR33" s="397"/>
      <c r="CS33" s="397"/>
      <c r="CT33" s="397"/>
      <c r="CU33" s="397"/>
      <c r="CV33" s="397"/>
      <c r="CW33" s="397"/>
      <c r="CX33" s="397"/>
      <c r="CY33" s="397"/>
      <c r="CZ33" s="397"/>
      <c r="DA33" s="397"/>
      <c r="DB33" s="397"/>
      <c r="DC33" s="397"/>
      <c r="DD33" s="397"/>
      <c r="DE33" s="397"/>
      <c r="DF33" s="195"/>
      <c r="DG33" s="593" t="s">
        <v>199</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7</v>
      </c>
      <c r="AN34" s="594"/>
      <c r="AO34" s="595" t="str">
        <f>IF('各会計、関係団体の財政状況及び健全化判断比率'!B32="","",'各会計、関係団体の財政状況及び健全化判断比率'!B32)</f>
        <v>水道事業会計</v>
      </c>
      <c r="AP34" s="595"/>
      <c r="AQ34" s="595"/>
      <c r="AR34" s="595"/>
      <c r="AS34" s="595"/>
      <c r="AT34" s="595"/>
      <c r="AU34" s="595"/>
      <c r="AV34" s="595"/>
      <c r="AW34" s="595"/>
      <c r="AX34" s="595"/>
      <c r="AY34" s="595"/>
      <c r="AZ34" s="595"/>
      <c r="BA34" s="595"/>
      <c r="BB34" s="595"/>
      <c r="BC34" s="595"/>
      <c r="BD34" s="193"/>
      <c r="BE34" s="594" t="str">
        <f>IF(BG34="","",MAX(C34:D43,U34:V43,AM34:AN43)+1)</f>
        <v/>
      </c>
      <c r="BF34" s="594"/>
      <c r="BG34" s="595"/>
      <c r="BH34" s="595"/>
      <c r="BI34" s="595"/>
      <c r="BJ34" s="595"/>
      <c r="BK34" s="595"/>
      <c r="BL34" s="595"/>
      <c r="BM34" s="595"/>
      <c r="BN34" s="595"/>
      <c r="BO34" s="595"/>
      <c r="BP34" s="595"/>
      <c r="BQ34" s="595"/>
      <c r="BR34" s="595"/>
      <c r="BS34" s="595"/>
      <c r="BT34" s="595"/>
      <c r="BU34" s="595"/>
      <c r="BV34" s="193"/>
      <c r="BW34" s="594">
        <f>IF(BY34="","",MAX(C34:D43,U34:V43,AM34:AN43,BE34:BF43)+1)</f>
        <v>11</v>
      </c>
      <c r="BX34" s="594"/>
      <c r="BY34" s="595" t="str">
        <f>IF('各会計、関係団体の財政状況及び健全化判断比率'!B68="","",'各会計、関係団体の財政状況及び健全化判断比率'!B68)</f>
        <v>滋賀県市町村職員退職手当組合</v>
      </c>
      <c r="BZ34" s="595"/>
      <c r="CA34" s="595"/>
      <c r="CB34" s="595"/>
      <c r="CC34" s="595"/>
      <c r="CD34" s="595"/>
      <c r="CE34" s="595"/>
      <c r="CF34" s="595"/>
      <c r="CG34" s="595"/>
      <c r="CH34" s="595"/>
      <c r="CI34" s="595"/>
      <c r="CJ34" s="595"/>
      <c r="CK34" s="595"/>
      <c r="CL34" s="595"/>
      <c r="CM34" s="595"/>
      <c r="CN34" s="193"/>
      <c r="CO34" s="594">
        <f>IF(CQ34="","",MAX(C34:D43,U34:V43,AM34:AN43,BE34:BF43,BW34:BX43)+1)</f>
        <v>17</v>
      </c>
      <c r="CP34" s="594"/>
      <c r="CQ34" s="595" t="str">
        <f>IF('各会計、関係団体の財政状況及び健全化判断比率'!BS7="","",'各会計、関係団体の財政状況及び健全化判断比率'!BS7)</f>
        <v>公益財団法人ひばり</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熱供給事業特別会計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後期高齢者医療事業特別会計</v>
      </c>
      <c r="X35" s="595"/>
      <c r="Y35" s="595"/>
      <c r="Z35" s="595"/>
      <c r="AA35" s="595"/>
      <c r="AB35" s="595"/>
      <c r="AC35" s="595"/>
      <c r="AD35" s="595"/>
      <c r="AE35" s="595"/>
      <c r="AF35" s="595"/>
      <c r="AG35" s="595"/>
      <c r="AH35" s="595"/>
      <c r="AI35" s="595"/>
      <c r="AJ35" s="595"/>
      <c r="AK35" s="595"/>
      <c r="AL35" s="193"/>
      <c r="AM35" s="594">
        <f t="shared" ref="AM35:AM43" si="0">IF(AO35="","",AM34+1)</f>
        <v>8</v>
      </c>
      <c r="AN35" s="594"/>
      <c r="AO35" s="595" t="str">
        <f>IF('各会計、関係団体の財政状況及び健全化判断比率'!B33="","",'各会計、関係団体の財政状況及び健全化判断比率'!B33)</f>
        <v>下水道事業会計</v>
      </c>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12</v>
      </c>
      <c r="BX35" s="594"/>
      <c r="BY35" s="595" t="str">
        <f>IF('各会計、関係団体の財政状況及び健全化判断比率'!B69="","",'各会計、関係団体の財政状況及び健全化判断比率'!B69)</f>
        <v>滋賀県市町村議会議員公務災害補償等組合</v>
      </c>
      <c r="BZ35" s="595"/>
      <c r="CA35" s="595"/>
      <c r="CB35" s="595"/>
      <c r="CC35" s="595"/>
      <c r="CD35" s="595"/>
      <c r="CE35" s="595"/>
      <c r="CF35" s="595"/>
      <c r="CG35" s="595"/>
      <c r="CH35" s="595"/>
      <c r="CI35" s="595"/>
      <c r="CJ35" s="595"/>
      <c r="CK35" s="595"/>
      <c r="CL35" s="595"/>
      <c r="CM35" s="595"/>
      <c r="CN35" s="193"/>
      <c r="CO35" s="594">
        <f t="shared" ref="CO35:CO43" si="3">IF(CQ35="","",CO34+1)</f>
        <v>18</v>
      </c>
      <c r="CP35" s="594"/>
      <c r="CQ35" s="595" t="str">
        <f>IF('各会計、関係団体の財政状況及び健全化判断比率'!BS8="","",'各会計、関係団体の財政状況及び健全化判断比率'!BS8)</f>
        <v>一般財団法人高島まちおこし公社</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介護保険事業特別会計</v>
      </c>
      <c r="X36" s="595"/>
      <c r="Y36" s="595"/>
      <c r="Z36" s="595"/>
      <c r="AA36" s="595"/>
      <c r="AB36" s="595"/>
      <c r="AC36" s="595"/>
      <c r="AD36" s="595"/>
      <c r="AE36" s="595"/>
      <c r="AF36" s="595"/>
      <c r="AG36" s="595"/>
      <c r="AH36" s="595"/>
      <c r="AI36" s="595"/>
      <c r="AJ36" s="595"/>
      <c r="AK36" s="595"/>
      <c r="AL36" s="193"/>
      <c r="AM36" s="594">
        <f t="shared" si="0"/>
        <v>9</v>
      </c>
      <c r="AN36" s="594"/>
      <c r="AO36" s="595" t="str">
        <f>IF('各会計、関係団体の財政状況及び健全化判断比率'!B34="","",'各会計、関係団体の財政状況及び健全化判断比率'!B34)</f>
        <v>病院事業会計</v>
      </c>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13</v>
      </c>
      <c r="BX36" s="594"/>
      <c r="BY36" s="595" t="str">
        <f>IF('各会計、関係団体の財政状況及び健全化判断比率'!B70="","",'各会計、関係団体の財政状況及び健全化判断比率'!B70)</f>
        <v>滋賀県市町村職員研修センター</v>
      </c>
      <c r="BZ36" s="595"/>
      <c r="CA36" s="595"/>
      <c r="CB36" s="595"/>
      <c r="CC36" s="595"/>
      <c r="CD36" s="595"/>
      <c r="CE36" s="595"/>
      <c r="CF36" s="595"/>
      <c r="CG36" s="595"/>
      <c r="CH36" s="595"/>
      <c r="CI36" s="595"/>
      <c r="CJ36" s="595"/>
      <c r="CK36" s="595"/>
      <c r="CL36" s="595"/>
      <c r="CM36" s="595"/>
      <c r="CN36" s="193"/>
      <c r="CO36" s="594">
        <f t="shared" si="3"/>
        <v>19</v>
      </c>
      <c r="CP36" s="594"/>
      <c r="CQ36" s="595" t="str">
        <f>IF('各会計、関係団体の財政状況及び健全化判断比率'!BS9="","",'各会計、関係団体の財政状況及び健全化判断比率'!BS9)</f>
        <v>公益社団法人びわ湖高島観光協会</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6</v>
      </c>
      <c r="V37" s="594"/>
      <c r="W37" s="595" t="str">
        <f>IF('各会計、関係団体の財政状況及び健全化判断比率'!B31="","",'各会計、関係団体の財政状況及び健全化判断比率'!B31)</f>
        <v>訪問看護ステーション事業特別会計</v>
      </c>
      <c r="X37" s="595"/>
      <c r="Y37" s="595"/>
      <c r="Z37" s="595"/>
      <c r="AA37" s="595"/>
      <c r="AB37" s="595"/>
      <c r="AC37" s="595"/>
      <c r="AD37" s="595"/>
      <c r="AE37" s="595"/>
      <c r="AF37" s="595"/>
      <c r="AG37" s="595"/>
      <c r="AH37" s="595"/>
      <c r="AI37" s="595"/>
      <c r="AJ37" s="595"/>
      <c r="AK37" s="595"/>
      <c r="AL37" s="193"/>
      <c r="AM37" s="594">
        <f t="shared" si="0"/>
        <v>10</v>
      </c>
      <c r="AN37" s="594"/>
      <c r="AO37" s="595" t="str">
        <f>IF('各会計、関係団体の財政状況及び健全化判断比率'!B35="","",'各会計、関係団体の財政状況及び健全化判断比率'!B35)</f>
        <v>介護老人保健施設事業会計</v>
      </c>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14</v>
      </c>
      <c r="BX37" s="594"/>
      <c r="BY37" s="595" t="str">
        <f>IF('各会計、関係団体の財政状況及び健全化判断比率'!B71="","",'各会計、関係団体の財政状況及び健全化判断比率'!B71)</f>
        <v>滋賀県市町村交通災害共済組合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15</v>
      </c>
      <c r="BX38" s="594"/>
      <c r="BY38" s="595" t="str">
        <f>IF('各会計、関係団体の財政状況及び健全化判断比率'!B72="","",'各会計、関係団体の財政状況及び健全化判断比率'!B72)</f>
        <v>滋賀県後期高齢者医療広域連合（一般会計）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16</v>
      </c>
      <c r="BX39" s="594"/>
      <c r="BY39" s="595" t="str">
        <f>IF('各会計、関係団体の財政状況及び健全化判断比率'!B73="","",'各会計、関係団体の財政状況及び健全化判断比率'!B73)</f>
        <v>滋賀県後期高齢者医療広域連合（後期高齢者医療特別会計）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P4iTO3Er8Pahwc4nhkaFxovCYr3joEIivu+Wl8Rl1jcRtLVBOz0NnuOdYub4SW4pinwgdOJjIZhtj8UxXrFQTw==" saltValue="J0z9je5LqqeK999Y20hRz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3"/>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186" t="s">
        <v>556</v>
      </c>
      <c r="D34" s="1186"/>
      <c r="E34" s="1187"/>
      <c r="F34" s="32">
        <v>3.64</v>
      </c>
      <c r="G34" s="33">
        <v>3.85</v>
      </c>
      <c r="H34" s="33">
        <v>4.62</v>
      </c>
      <c r="I34" s="33">
        <v>5.27</v>
      </c>
      <c r="J34" s="34">
        <v>6.05</v>
      </c>
      <c r="K34" s="22"/>
      <c r="L34" s="22"/>
      <c r="M34" s="22"/>
      <c r="N34" s="22"/>
      <c r="O34" s="22"/>
      <c r="P34" s="22"/>
    </row>
    <row r="35" spans="1:16" ht="39" customHeight="1">
      <c r="A35" s="22"/>
      <c r="B35" s="35"/>
      <c r="C35" s="1180" t="s">
        <v>557</v>
      </c>
      <c r="D35" s="1181"/>
      <c r="E35" s="1182"/>
      <c r="F35" s="36">
        <v>8.4</v>
      </c>
      <c r="G35" s="37">
        <v>8.0399999999999991</v>
      </c>
      <c r="H35" s="37">
        <v>6.73</v>
      </c>
      <c r="I35" s="37">
        <v>5.92</v>
      </c>
      <c r="J35" s="38">
        <v>5.6</v>
      </c>
      <c r="K35" s="22"/>
      <c r="L35" s="22"/>
      <c r="M35" s="22"/>
      <c r="N35" s="22"/>
      <c r="O35" s="22"/>
      <c r="P35" s="22"/>
    </row>
    <row r="36" spans="1:16" ht="39" customHeight="1">
      <c r="A36" s="22"/>
      <c r="B36" s="35"/>
      <c r="C36" s="1180" t="s">
        <v>558</v>
      </c>
      <c r="D36" s="1181"/>
      <c r="E36" s="1182"/>
      <c r="F36" s="36">
        <v>5</v>
      </c>
      <c r="G36" s="37">
        <v>5.0199999999999996</v>
      </c>
      <c r="H36" s="37">
        <v>6.89</v>
      </c>
      <c r="I36" s="37">
        <v>4.54</v>
      </c>
      <c r="J36" s="38">
        <v>5.42</v>
      </c>
      <c r="K36" s="22"/>
      <c r="L36" s="22"/>
      <c r="M36" s="22"/>
      <c r="N36" s="22"/>
      <c r="O36" s="22"/>
      <c r="P36" s="22"/>
    </row>
    <row r="37" spans="1:16" ht="39" customHeight="1">
      <c r="A37" s="22"/>
      <c r="B37" s="35"/>
      <c r="C37" s="1180" t="s">
        <v>559</v>
      </c>
      <c r="D37" s="1181"/>
      <c r="E37" s="1182"/>
      <c r="F37" s="36">
        <v>0.28000000000000003</v>
      </c>
      <c r="G37" s="37">
        <v>0.08</v>
      </c>
      <c r="H37" s="37">
        <v>0.48</v>
      </c>
      <c r="I37" s="37">
        <v>0.53</v>
      </c>
      <c r="J37" s="38">
        <v>1.24</v>
      </c>
      <c r="K37" s="22"/>
      <c r="L37" s="22"/>
      <c r="M37" s="22"/>
      <c r="N37" s="22"/>
      <c r="O37" s="22"/>
      <c r="P37" s="22"/>
    </row>
    <row r="38" spans="1:16" ht="39" customHeight="1">
      <c r="A38" s="22"/>
      <c r="B38" s="35"/>
      <c r="C38" s="1180" t="s">
        <v>560</v>
      </c>
      <c r="D38" s="1181"/>
      <c r="E38" s="1182"/>
      <c r="F38" s="36" t="s">
        <v>561</v>
      </c>
      <c r="G38" s="37">
        <v>0.04</v>
      </c>
      <c r="H38" s="37">
        <v>0.04</v>
      </c>
      <c r="I38" s="37">
        <v>0.21</v>
      </c>
      <c r="J38" s="38">
        <v>0.66</v>
      </c>
      <c r="K38" s="22"/>
      <c r="L38" s="22"/>
      <c r="M38" s="22"/>
      <c r="N38" s="22"/>
      <c r="O38" s="22"/>
      <c r="P38" s="22"/>
    </row>
    <row r="39" spans="1:16" ht="39" customHeight="1">
      <c r="A39" s="22"/>
      <c r="B39" s="35"/>
      <c r="C39" s="1180" t="s">
        <v>562</v>
      </c>
      <c r="D39" s="1181"/>
      <c r="E39" s="1182"/>
      <c r="F39" s="36">
        <v>0.4</v>
      </c>
      <c r="G39" s="37">
        <v>0.3</v>
      </c>
      <c r="H39" s="37">
        <v>0.3</v>
      </c>
      <c r="I39" s="37">
        <v>0.25</v>
      </c>
      <c r="J39" s="38">
        <v>0.47</v>
      </c>
      <c r="K39" s="22"/>
      <c r="L39" s="22"/>
      <c r="M39" s="22"/>
      <c r="N39" s="22"/>
      <c r="O39" s="22"/>
      <c r="P39" s="22"/>
    </row>
    <row r="40" spans="1:16" ht="39" customHeight="1">
      <c r="A40" s="22"/>
      <c r="B40" s="35"/>
      <c r="C40" s="1180" t="s">
        <v>563</v>
      </c>
      <c r="D40" s="1181"/>
      <c r="E40" s="1182"/>
      <c r="F40" s="36" t="s">
        <v>508</v>
      </c>
      <c r="G40" s="37" t="s">
        <v>508</v>
      </c>
      <c r="H40" s="37" t="s">
        <v>508</v>
      </c>
      <c r="I40" s="37" t="s">
        <v>508</v>
      </c>
      <c r="J40" s="38">
        <v>0.46</v>
      </c>
      <c r="K40" s="22"/>
      <c r="L40" s="22"/>
      <c r="M40" s="22"/>
      <c r="N40" s="22"/>
      <c r="O40" s="22"/>
      <c r="P40" s="22"/>
    </row>
    <row r="41" spans="1:16" ht="39" customHeight="1">
      <c r="A41" s="22"/>
      <c r="B41" s="35"/>
      <c r="C41" s="1180" t="s">
        <v>564</v>
      </c>
      <c r="D41" s="1181"/>
      <c r="E41" s="1182"/>
      <c r="F41" s="36">
        <v>0</v>
      </c>
      <c r="G41" s="37">
        <v>0</v>
      </c>
      <c r="H41" s="37">
        <v>0</v>
      </c>
      <c r="I41" s="37">
        <v>0.05</v>
      </c>
      <c r="J41" s="38">
        <v>0.06</v>
      </c>
      <c r="K41" s="22"/>
      <c r="L41" s="22"/>
      <c r="M41" s="22"/>
      <c r="N41" s="22"/>
      <c r="O41" s="22"/>
      <c r="P41" s="22"/>
    </row>
    <row r="42" spans="1:16" ht="39" customHeight="1">
      <c r="A42" s="22"/>
      <c r="B42" s="39"/>
      <c r="C42" s="1180" t="s">
        <v>565</v>
      </c>
      <c r="D42" s="1181"/>
      <c r="E42" s="1182"/>
      <c r="F42" s="36" t="s">
        <v>508</v>
      </c>
      <c r="G42" s="37" t="s">
        <v>508</v>
      </c>
      <c r="H42" s="37" t="s">
        <v>508</v>
      </c>
      <c r="I42" s="37" t="s">
        <v>508</v>
      </c>
      <c r="J42" s="38" t="s">
        <v>508</v>
      </c>
      <c r="K42" s="22"/>
      <c r="L42" s="22"/>
      <c r="M42" s="22"/>
      <c r="N42" s="22"/>
      <c r="O42" s="22"/>
      <c r="P42" s="22"/>
    </row>
    <row r="43" spans="1:16" ht="39" customHeight="1" thickBot="1">
      <c r="A43" s="22"/>
      <c r="B43" s="40"/>
      <c r="C43" s="1183" t="s">
        <v>566</v>
      </c>
      <c r="D43" s="1184"/>
      <c r="E43" s="1185"/>
      <c r="F43" s="41">
        <v>0.06</v>
      </c>
      <c r="G43" s="42">
        <v>0.04</v>
      </c>
      <c r="H43" s="42">
        <v>0.05</v>
      </c>
      <c r="I43" s="42">
        <v>0.6</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LvxF3Ka9+If2i/Y86FkbFphskUtVUn9JbrEecdkQ3VLi7mpFNaBHGFSpswrSUw0mhlz3oesx1ryiNI8VZPSKw==" saltValue="si3MU7urg6eWPkPcJrLl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196" t="s">
        <v>11</v>
      </c>
      <c r="C45" s="1197"/>
      <c r="D45" s="58"/>
      <c r="E45" s="1202" t="s">
        <v>12</v>
      </c>
      <c r="F45" s="1202"/>
      <c r="G45" s="1202"/>
      <c r="H45" s="1202"/>
      <c r="I45" s="1202"/>
      <c r="J45" s="1203"/>
      <c r="K45" s="59">
        <v>3598</v>
      </c>
      <c r="L45" s="60">
        <v>3450</v>
      </c>
      <c r="M45" s="60">
        <v>3362</v>
      </c>
      <c r="N45" s="60">
        <v>3331</v>
      </c>
      <c r="O45" s="61">
        <v>2935</v>
      </c>
      <c r="P45" s="48"/>
      <c r="Q45" s="48"/>
      <c r="R45" s="48"/>
      <c r="S45" s="48"/>
      <c r="T45" s="48"/>
      <c r="U45" s="48"/>
    </row>
    <row r="46" spans="1:21" ht="30.75" customHeight="1">
      <c r="A46" s="48"/>
      <c r="B46" s="1198"/>
      <c r="C46" s="1199"/>
      <c r="D46" s="62"/>
      <c r="E46" s="1190" t="s">
        <v>13</v>
      </c>
      <c r="F46" s="1190"/>
      <c r="G46" s="1190"/>
      <c r="H46" s="1190"/>
      <c r="I46" s="1190"/>
      <c r="J46" s="1191"/>
      <c r="K46" s="63" t="s">
        <v>508</v>
      </c>
      <c r="L46" s="64" t="s">
        <v>508</v>
      </c>
      <c r="M46" s="64" t="s">
        <v>508</v>
      </c>
      <c r="N46" s="64" t="s">
        <v>508</v>
      </c>
      <c r="O46" s="65" t="s">
        <v>508</v>
      </c>
      <c r="P46" s="48"/>
      <c r="Q46" s="48"/>
      <c r="R46" s="48"/>
      <c r="S46" s="48"/>
      <c r="T46" s="48"/>
      <c r="U46" s="48"/>
    </row>
    <row r="47" spans="1:21" ht="30.75" customHeight="1">
      <c r="A47" s="48"/>
      <c r="B47" s="1198"/>
      <c r="C47" s="1199"/>
      <c r="D47" s="62"/>
      <c r="E47" s="1190" t="s">
        <v>14</v>
      </c>
      <c r="F47" s="1190"/>
      <c r="G47" s="1190"/>
      <c r="H47" s="1190"/>
      <c r="I47" s="1190"/>
      <c r="J47" s="1191"/>
      <c r="K47" s="63" t="s">
        <v>508</v>
      </c>
      <c r="L47" s="64" t="s">
        <v>508</v>
      </c>
      <c r="M47" s="64" t="s">
        <v>508</v>
      </c>
      <c r="N47" s="64" t="s">
        <v>508</v>
      </c>
      <c r="O47" s="65" t="s">
        <v>508</v>
      </c>
      <c r="P47" s="48"/>
      <c r="Q47" s="48"/>
      <c r="R47" s="48"/>
      <c r="S47" s="48"/>
      <c r="T47" s="48"/>
      <c r="U47" s="48"/>
    </row>
    <row r="48" spans="1:21" ht="30.75" customHeight="1">
      <c r="A48" s="48"/>
      <c r="B48" s="1198"/>
      <c r="C48" s="1199"/>
      <c r="D48" s="62"/>
      <c r="E48" s="1190" t="s">
        <v>15</v>
      </c>
      <c r="F48" s="1190"/>
      <c r="G48" s="1190"/>
      <c r="H48" s="1190"/>
      <c r="I48" s="1190"/>
      <c r="J48" s="1191"/>
      <c r="K48" s="63">
        <v>1884</v>
      </c>
      <c r="L48" s="64">
        <v>1897</v>
      </c>
      <c r="M48" s="64">
        <v>1912</v>
      </c>
      <c r="N48" s="64">
        <v>1842</v>
      </c>
      <c r="O48" s="65">
        <v>1564</v>
      </c>
      <c r="P48" s="48"/>
      <c r="Q48" s="48"/>
      <c r="R48" s="48"/>
      <c r="S48" s="48"/>
      <c r="T48" s="48"/>
      <c r="U48" s="48"/>
    </row>
    <row r="49" spans="1:21" ht="30.75" customHeight="1">
      <c r="A49" s="48"/>
      <c r="B49" s="1198"/>
      <c r="C49" s="1199"/>
      <c r="D49" s="62"/>
      <c r="E49" s="1190" t="s">
        <v>16</v>
      </c>
      <c r="F49" s="1190"/>
      <c r="G49" s="1190"/>
      <c r="H49" s="1190"/>
      <c r="I49" s="1190"/>
      <c r="J49" s="1191"/>
      <c r="K49" s="63" t="s">
        <v>508</v>
      </c>
      <c r="L49" s="64" t="s">
        <v>508</v>
      </c>
      <c r="M49" s="64" t="s">
        <v>508</v>
      </c>
      <c r="N49" s="64" t="s">
        <v>508</v>
      </c>
      <c r="O49" s="65" t="s">
        <v>508</v>
      </c>
      <c r="P49" s="48"/>
      <c r="Q49" s="48"/>
      <c r="R49" s="48"/>
      <c r="S49" s="48"/>
      <c r="T49" s="48"/>
      <c r="U49" s="48"/>
    </row>
    <row r="50" spans="1:21" ht="30.75" customHeight="1">
      <c r="A50" s="48"/>
      <c r="B50" s="1198"/>
      <c r="C50" s="1199"/>
      <c r="D50" s="62"/>
      <c r="E50" s="1190" t="s">
        <v>17</v>
      </c>
      <c r="F50" s="1190"/>
      <c r="G50" s="1190"/>
      <c r="H50" s="1190"/>
      <c r="I50" s="1190"/>
      <c r="J50" s="1191"/>
      <c r="K50" s="63">
        <v>10</v>
      </c>
      <c r="L50" s="64">
        <v>4</v>
      </c>
      <c r="M50" s="64">
        <v>4</v>
      </c>
      <c r="N50" s="64">
        <v>4</v>
      </c>
      <c r="O50" s="65">
        <v>4</v>
      </c>
      <c r="P50" s="48"/>
      <c r="Q50" s="48"/>
      <c r="R50" s="48"/>
      <c r="S50" s="48"/>
      <c r="T50" s="48"/>
      <c r="U50" s="48"/>
    </row>
    <row r="51" spans="1:21" ht="30.75" customHeight="1">
      <c r="A51" s="48"/>
      <c r="B51" s="1200"/>
      <c r="C51" s="1201"/>
      <c r="D51" s="66"/>
      <c r="E51" s="1190" t="s">
        <v>18</v>
      </c>
      <c r="F51" s="1190"/>
      <c r="G51" s="1190"/>
      <c r="H51" s="1190"/>
      <c r="I51" s="1190"/>
      <c r="J51" s="1191"/>
      <c r="K51" s="63" t="s">
        <v>508</v>
      </c>
      <c r="L51" s="64">
        <v>0</v>
      </c>
      <c r="M51" s="64" t="s">
        <v>508</v>
      </c>
      <c r="N51" s="64">
        <v>0</v>
      </c>
      <c r="O51" s="65">
        <v>0</v>
      </c>
      <c r="P51" s="48"/>
      <c r="Q51" s="48"/>
      <c r="R51" s="48"/>
      <c r="S51" s="48"/>
      <c r="T51" s="48"/>
      <c r="U51" s="48"/>
    </row>
    <row r="52" spans="1:21" ht="30.75" customHeight="1">
      <c r="A52" s="48"/>
      <c r="B52" s="1188" t="s">
        <v>19</v>
      </c>
      <c r="C52" s="1189"/>
      <c r="D52" s="66"/>
      <c r="E52" s="1190" t="s">
        <v>20</v>
      </c>
      <c r="F52" s="1190"/>
      <c r="G52" s="1190"/>
      <c r="H52" s="1190"/>
      <c r="I52" s="1190"/>
      <c r="J52" s="1191"/>
      <c r="K52" s="63">
        <v>3640</v>
      </c>
      <c r="L52" s="64">
        <v>3780</v>
      </c>
      <c r="M52" s="64">
        <v>3679</v>
      </c>
      <c r="N52" s="64">
        <v>3630</v>
      </c>
      <c r="O52" s="65">
        <v>3161</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1852</v>
      </c>
      <c r="L53" s="69">
        <v>1571</v>
      </c>
      <c r="M53" s="69">
        <v>1599</v>
      </c>
      <c r="N53" s="69">
        <v>1547</v>
      </c>
      <c r="O53" s="70">
        <v>1342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4f9q1X20H83cl1vyFxMZWM3Vh4c20shDlfjgETVgmiQD3wdsts6TzQRAU7K9YeD5ZfpZ4uNG/eV+5zhtQ3pLOQ==" saltValue="ZjT4wpjwSBYiL/Y0pjjou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550</v>
      </c>
      <c r="J40" s="79" t="s">
        <v>551</v>
      </c>
      <c r="K40" s="79" t="s">
        <v>552</v>
      </c>
      <c r="L40" s="79" t="s">
        <v>553</v>
      </c>
      <c r="M40" s="80" t="s">
        <v>554</v>
      </c>
    </row>
    <row r="41" spans="2:13" ht="27.75" customHeight="1">
      <c r="B41" s="1204" t="s">
        <v>24</v>
      </c>
      <c r="C41" s="1205"/>
      <c r="D41" s="81"/>
      <c r="E41" s="1210" t="s">
        <v>25</v>
      </c>
      <c r="F41" s="1210"/>
      <c r="G41" s="1210"/>
      <c r="H41" s="1211"/>
      <c r="I41" s="82">
        <v>25633</v>
      </c>
      <c r="J41" s="83">
        <v>25137</v>
      </c>
      <c r="K41" s="83">
        <v>24215</v>
      </c>
      <c r="L41" s="83">
        <v>24295</v>
      </c>
      <c r="M41" s="84">
        <v>24846</v>
      </c>
    </row>
    <row r="42" spans="2:13" ht="27.75" customHeight="1">
      <c r="B42" s="1206"/>
      <c r="C42" s="1207"/>
      <c r="D42" s="85"/>
      <c r="E42" s="1212" t="s">
        <v>26</v>
      </c>
      <c r="F42" s="1212"/>
      <c r="G42" s="1212"/>
      <c r="H42" s="1213"/>
      <c r="I42" s="86">
        <v>76</v>
      </c>
      <c r="J42" s="87">
        <v>24</v>
      </c>
      <c r="K42" s="87">
        <v>20</v>
      </c>
      <c r="L42" s="87">
        <v>16</v>
      </c>
      <c r="M42" s="88">
        <v>12</v>
      </c>
    </row>
    <row r="43" spans="2:13" ht="27.75" customHeight="1">
      <c r="B43" s="1206"/>
      <c r="C43" s="1207"/>
      <c r="D43" s="85"/>
      <c r="E43" s="1212" t="s">
        <v>27</v>
      </c>
      <c r="F43" s="1212"/>
      <c r="G43" s="1212"/>
      <c r="H43" s="1213"/>
      <c r="I43" s="86">
        <v>25097</v>
      </c>
      <c r="J43" s="87">
        <v>23302</v>
      </c>
      <c r="K43" s="87">
        <v>21853</v>
      </c>
      <c r="L43" s="87">
        <v>20649</v>
      </c>
      <c r="M43" s="88">
        <v>18650</v>
      </c>
    </row>
    <row r="44" spans="2:13" ht="27.75" customHeight="1">
      <c r="B44" s="1206"/>
      <c r="C44" s="1207"/>
      <c r="D44" s="85"/>
      <c r="E44" s="1212" t="s">
        <v>28</v>
      </c>
      <c r="F44" s="1212"/>
      <c r="G44" s="1212"/>
      <c r="H44" s="1213"/>
      <c r="I44" s="86" t="s">
        <v>508</v>
      </c>
      <c r="J44" s="87" t="s">
        <v>508</v>
      </c>
      <c r="K44" s="87" t="s">
        <v>508</v>
      </c>
      <c r="L44" s="87" t="s">
        <v>508</v>
      </c>
      <c r="M44" s="88" t="s">
        <v>508</v>
      </c>
    </row>
    <row r="45" spans="2:13" ht="27.75" customHeight="1">
      <c r="B45" s="1206"/>
      <c r="C45" s="1207"/>
      <c r="D45" s="85"/>
      <c r="E45" s="1212" t="s">
        <v>29</v>
      </c>
      <c r="F45" s="1212"/>
      <c r="G45" s="1212"/>
      <c r="H45" s="1213"/>
      <c r="I45" s="86">
        <v>6774</v>
      </c>
      <c r="J45" s="87">
        <v>6415</v>
      </c>
      <c r="K45" s="87">
        <v>6229</v>
      </c>
      <c r="L45" s="87">
        <v>6128</v>
      </c>
      <c r="M45" s="88">
        <v>5989</v>
      </c>
    </row>
    <row r="46" spans="2:13" ht="27.75" customHeight="1">
      <c r="B46" s="1206"/>
      <c r="C46" s="1207"/>
      <c r="D46" s="89"/>
      <c r="E46" s="1212" t="s">
        <v>30</v>
      </c>
      <c r="F46" s="1212"/>
      <c r="G46" s="1212"/>
      <c r="H46" s="1213"/>
      <c r="I46" s="86">
        <v>16</v>
      </c>
      <c r="J46" s="87">
        <v>12</v>
      </c>
      <c r="K46" s="87">
        <v>8</v>
      </c>
      <c r="L46" s="87">
        <v>5</v>
      </c>
      <c r="M46" s="88">
        <v>3</v>
      </c>
    </row>
    <row r="47" spans="2:13" ht="27.75" customHeight="1">
      <c r="B47" s="1206"/>
      <c r="C47" s="1207"/>
      <c r="D47" s="90"/>
      <c r="E47" s="1214" t="s">
        <v>31</v>
      </c>
      <c r="F47" s="1215"/>
      <c r="G47" s="1215"/>
      <c r="H47" s="1216"/>
      <c r="I47" s="86" t="s">
        <v>508</v>
      </c>
      <c r="J47" s="87" t="s">
        <v>508</v>
      </c>
      <c r="K47" s="87" t="s">
        <v>508</v>
      </c>
      <c r="L47" s="87" t="s">
        <v>508</v>
      </c>
      <c r="M47" s="88" t="s">
        <v>508</v>
      </c>
    </row>
    <row r="48" spans="2:13" ht="27.75" customHeight="1">
      <c r="B48" s="1206"/>
      <c r="C48" s="1207"/>
      <c r="D48" s="85"/>
      <c r="E48" s="1212" t="s">
        <v>32</v>
      </c>
      <c r="F48" s="1212"/>
      <c r="G48" s="1212"/>
      <c r="H48" s="1213"/>
      <c r="I48" s="86" t="s">
        <v>508</v>
      </c>
      <c r="J48" s="87" t="s">
        <v>508</v>
      </c>
      <c r="K48" s="87" t="s">
        <v>508</v>
      </c>
      <c r="L48" s="87" t="s">
        <v>508</v>
      </c>
      <c r="M48" s="88" t="s">
        <v>508</v>
      </c>
    </row>
    <row r="49" spans="2:13" ht="27.75" customHeight="1">
      <c r="B49" s="1208"/>
      <c r="C49" s="1209"/>
      <c r="D49" s="85"/>
      <c r="E49" s="1212" t="s">
        <v>33</v>
      </c>
      <c r="F49" s="1212"/>
      <c r="G49" s="1212"/>
      <c r="H49" s="1213"/>
      <c r="I49" s="86" t="s">
        <v>508</v>
      </c>
      <c r="J49" s="87" t="s">
        <v>508</v>
      </c>
      <c r="K49" s="87" t="s">
        <v>508</v>
      </c>
      <c r="L49" s="87" t="s">
        <v>508</v>
      </c>
      <c r="M49" s="88" t="s">
        <v>508</v>
      </c>
    </row>
    <row r="50" spans="2:13" ht="27.75" customHeight="1">
      <c r="B50" s="1217" t="s">
        <v>34</v>
      </c>
      <c r="C50" s="1218"/>
      <c r="D50" s="91"/>
      <c r="E50" s="1212" t="s">
        <v>35</v>
      </c>
      <c r="F50" s="1212"/>
      <c r="G50" s="1212"/>
      <c r="H50" s="1213"/>
      <c r="I50" s="86">
        <v>6652</v>
      </c>
      <c r="J50" s="87">
        <v>8201</v>
      </c>
      <c r="K50" s="87">
        <v>9801</v>
      </c>
      <c r="L50" s="87">
        <v>11874</v>
      </c>
      <c r="M50" s="88">
        <v>12204</v>
      </c>
    </row>
    <row r="51" spans="2:13" ht="27.75" customHeight="1">
      <c r="B51" s="1206"/>
      <c r="C51" s="1207"/>
      <c r="D51" s="85"/>
      <c r="E51" s="1212" t="s">
        <v>36</v>
      </c>
      <c r="F51" s="1212"/>
      <c r="G51" s="1212"/>
      <c r="H51" s="1213"/>
      <c r="I51" s="86">
        <v>1099</v>
      </c>
      <c r="J51" s="87">
        <v>1076</v>
      </c>
      <c r="K51" s="87">
        <v>1003</v>
      </c>
      <c r="L51" s="87">
        <v>927</v>
      </c>
      <c r="M51" s="88">
        <v>756</v>
      </c>
    </row>
    <row r="52" spans="2:13" ht="27.75" customHeight="1">
      <c r="B52" s="1208"/>
      <c r="C52" s="1209"/>
      <c r="D52" s="85"/>
      <c r="E52" s="1212" t="s">
        <v>37</v>
      </c>
      <c r="F52" s="1212"/>
      <c r="G52" s="1212"/>
      <c r="H52" s="1213"/>
      <c r="I52" s="86">
        <v>32902</v>
      </c>
      <c r="J52" s="87">
        <v>32324</v>
      </c>
      <c r="K52" s="87">
        <v>31023</v>
      </c>
      <c r="L52" s="87">
        <v>30612</v>
      </c>
      <c r="M52" s="88">
        <v>30527</v>
      </c>
    </row>
    <row r="53" spans="2:13" ht="27.75" customHeight="1" thickBot="1">
      <c r="B53" s="1219" t="s">
        <v>38</v>
      </c>
      <c r="C53" s="1220"/>
      <c r="D53" s="92"/>
      <c r="E53" s="1221" t="s">
        <v>39</v>
      </c>
      <c r="F53" s="1221"/>
      <c r="G53" s="1221"/>
      <c r="H53" s="1222"/>
      <c r="I53" s="93">
        <v>16943</v>
      </c>
      <c r="J53" s="94">
        <v>13289</v>
      </c>
      <c r="K53" s="94">
        <v>10498</v>
      </c>
      <c r="L53" s="94">
        <v>7679</v>
      </c>
      <c r="M53" s="95">
        <v>6013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4ndwBIxzULvgIb2sV0faYlpcT8fWTT11sZiX4UZogblS3SPGkovIYT7GRvnrTOkjGJTa4NNjFCk0yzS2Uxxvw==" saltValue="gjpE4Y9EZS2eIXjX/dmU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0" zoomScaleNormal="80" zoomScaleSheetLayoutView="8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552</v>
      </c>
      <c r="G54" s="104" t="s">
        <v>553</v>
      </c>
      <c r="H54" s="105" t="s">
        <v>554</v>
      </c>
    </row>
    <row r="55" spans="2:8" ht="52.5" customHeight="1">
      <c r="B55" s="106"/>
      <c r="C55" s="1231" t="s">
        <v>42</v>
      </c>
      <c r="D55" s="1231"/>
      <c r="E55" s="1232"/>
      <c r="F55" s="107">
        <v>5929</v>
      </c>
      <c r="G55" s="107">
        <v>6879</v>
      </c>
      <c r="H55" s="108">
        <v>6559</v>
      </c>
    </row>
    <row r="56" spans="2:8" ht="52.5" customHeight="1">
      <c r="B56" s="109"/>
      <c r="C56" s="1233" t="s">
        <v>43</v>
      </c>
      <c r="D56" s="1233"/>
      <c r="E56" s="1234"/>
      <c r="F56" s="110">
        <v>1052</v>
      </c>
      <c r="G56" s="110">
        <v>1053</v>
      </c>
      <c r="H56" s="111">
        <v>1043</v>
      </c>
    </row>
    <row r="57" spans="2:8" ht="53.25" customHeight="1">
      <c r="B57" s="109"/>
      <c r="C57" s="1235" t="s">
        <v>44</v>
      </c>
      <c r="D57" s="1235"/>
      <c r="E57" s="1236"/>
      <c r="F57" s="112">
        <v>3523</v>
      </c>
      <c r="G57" s="112">
        <v>4372</v>
      </c>
      <c r="H57" s="113">
        <v>4606</v>
      </c>
    </row>
    <row r="58" spans="2:8" ht="45.75" customHeight="1">
      <c r="B58" s="114"/>
      <c r="C58" s="1223" t="s">
        <v>570</v>
      </c>
      <c r="D58" s="1224"/>
      <c r="E58" s="1225"/>
      <c r="F58" s="115">
        <v>724</v>
      </c>
      <c r="G58" s="115">
        <v>1725</v>
      </c>
      <c r="H58" s="116">
        <v>2129</v>
      </c>
    </row>
    <row r="59" spans="2:8" ht="45.75" customHeight="1">
      <c r="B59" s="114"/>
      <c r="C59" s="1223" t="s">
        <v>571</v>
      </c>
      <c r="D59" s="1224"/>
      <c r="E59" s="1225"/>
      <c r="F59" s="115">
        <v>1498</v>
      </c>
      <c r="G59" s="115">
        <v>1202</v>
      </c>
      <c r="H59" s="116">
        <v>916</v>
      </c>
    </row>
    <row r="60" spans="2:8" ht="45.75" customHeight="1">
      <c r="B60" s="114"/>
      <c r="C60" s="1223" t="s">
        <v>572</v>
      </c>
      <c r="D60" s="1224"/>
      <c r="E60" s="1225"/>
      <c r="F60" s="115">
        <v>619</v>
      </c>
      <c r="G60" s="115">
        <v>620</v>
      </c>
      <c r="H60" s="116">
        <v>620</v>
      </c>
    </row>
    <row r="61" spans="2:8" ht="45.75" customHeight="1">
      <c r="B61" s="114"/>
      <c r="C61" s="1223" t="s">
        <v>573</v>
      </c>
      <c r="D61" s="1224"/>
      <c r="E61" s="1225"/>
      <c r="F61" s="115">
        <v>316</v>
      </c>
      <c r="G61" s="115">
        <v>420</v>
      </c>
      <c r="H61" s="116">
        <v>499</v>
      </c>
    </row>
    <row r="62" spans="2:8" ht="45.75" customHeight="1" thickBot="1">
      <c r="B62" s="117"/>
      <c r="C62" s="1226" t="s">
        <v>574</v>
      </c>
      <c r="D62" s="1227"/>
      <c r="E62" s="1228"/>
      <c r="F62" s="118">
        <v>139</v>
      </c>
      <c r="G62" s="118">
        <v>178</v>
      </c>
      <c r="H62" s="119">
        <v>214</v>
      </c>
    </row>
    <row r="63" spans="2:8" ht="52.5" customHeight="1" thickBot="1">
      <c r="B63" s="120"/>
      <c r="C63" s="1229" t="s">
        <v>45</v>
      </c>
      <c r="D63" s="1229"/>
      <c r="E63" s="1230"/>
      <c r="F63" s="121">
        <v>10504</v>
      </c>
      <c r="G63" s="121">
        <v>12303</v>
      </c>
      <c r="H63" s="122">
        <v>12208</v>
      </c>
    </row>
    <row r="64" spans="2:8" ht="15" customHeight="1"/>
    <row r="65" ht="0" hidden="1" customHeight="1"/>
    <row r="66" ht="0" hidden="1" customHeight="1"/>
  </sheetData>
  <sheetProtection algorithmName="SHA-512" hashValue="zHVtxFke2xUsNcseQtnlL0fCiq3oz9PKTmNU68mX2NusjzzqKE8G56vw8SagZLhwkXGh3KWfdcvhkGEueLZZxg==" saltValue="W4ASduXS9COZP26Hhf713A=="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K28" zoomScaleNormal="100" zoomScaleSheetLayoutView="55" workbookViewId="0">
      <selection activeCell="BD42" sqref="BD42"/>
    </sheetView>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599</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599</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600</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601</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602</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603</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550</v>
      </c>
      <c r="BQ50" s="1271"/>
      <c r="BR50" s="1271"/>
      <c r="BS50" s="1271"/>
      <c r="BT50" s="1271"/>
      <c r="BU50" s="1271"/>
      <c r="BV50" s="1271"/>
      <c r="BW50" s="1271"/>
      <c r="BX50" s="1271" t="s">
        <v>551</v>
      </c>
      <c r="BY50" s="1271"/>
      <c r="BZ50" s="1271"/>
      <c r="CA50" s="1271"/>
      <c r="CB50" s="1271"/>
      <c r="CC50" s="1271"/>
      <c r="CD50" s="1271"/>
      <c r="CE50" s="1271"/>
      <c r="CF50" s="1271" t="s">
        <v>552</v>
      </c>
      <c r="CG50" s="1271"/>
      <c r="CH50" s="1271"/>
      <c r="CI50" s="1271"/>
      <c r="CJ50" s="1271"/>
      <c r="CK50" s="1271"/>
      <c r="CL50" s="1271"/>
      <c r="CM50" s="1271"/>
      <c r="CN50" s="1271" t="s">
        <v>553</v>
      </c>
      <c r="CO50" s="1271"/>
      <c r="CP50" s="1271"/>
      <c r="CQ50" s="1271"/>
      <c r="CR50" s="1271"/>
      <c r="CS50" s="1271"/>
      <c r="CT50" s="1271"/>
      <c r="CU50" s="1271"/>
      <c r="CV50" s="1271" t="s">
        <v>554</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604</v>
      </c>
      <c r="AO51" s="1275"/>
      <c r="AP51" s="1275"/>
      <c r="AQ51" s="1275"/>
      <c r="AR51" s="1275"/>
      <c r="AS51" s="1275"/>
      <c r="AT51" s="1275"/>
      <c r="AU51" s="1275"/>
      <c r="AV51" s="1275"/>
      <c r="AW51" s="1275"/>
      <c r="AX51" s="1275"/>
      <c r="AY51" s="1275"/>
      <c r="AZ51" s="1275"/>
      <c r="BA51" s="1275"/>
      <c r="BB51" s="1275" t="s">
        <v>605</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71.900000000000006</v>
      </c>
      <c r="CG51" s="1277"/>
      <c r="CH51" s="1277"/>
      <c r="CI51" s="1277"/>
      <c r="CJ51" s="1277"/>
      <c r="CK51" s="1277"/>
      <c r="CL51" s="1277"/>
      <c r="CM51" s="1277"/>
      <c r="CN51" s="1277">
        <v>54.2</v>
      </c>
      <c r="CO51" s="1277"/>
      <c r="CP51" s="1277"/>
      <c r="CQ51" s="1277"/>
      <c r="CR51" s="1277"/>
      <c r="CS51" s="1277"/>
      <c r="CT51" s="1277"/>
      <c r="CU51" s="1277"/>
      <c r="CV51" s="1277">
        <v>43.6</v>
      </c>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606</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61.3</v>
      </c>
      <c r="CG53" s="1277"/>
      <c r="CH53" s="1277"/>
      <c r="CI53" s="1277"/>
      <c r="CJ53" s="1277"/>
      <c r="CK53" s="1277"/>
      <c r="CL53" s="1277"/>
      <c r="CM53" s="1277"/>
      <c r="CN53" s="1277">
        <v>62.2</v>
      </c>
      <c r="CO53" s="1277"/>
      <c r="CP53" s="1277"/>
      <c r="CQ53" s="1277"/>
      <c r="CR53" s="1277"/>
      <c r="CS53" s="1277"/>
      <c r="CT53" s="1277"/>
      <c r="CU53" s="1277"/>
      <c r="CV53" s="1277">
        <v>62.5</v>
      </c>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607</v>
      </c>
      <c r="AO55" s="1271"/>
      <c r="AP55" s="1271"/>
      <c r="AQ55" s="1271"/>
      <c r="AR55" s="1271"/>
      <c r="AS55" s="1271"/>
      <c r="AT55" s="1271"/>
      <c r="AU55" s="1271"/>
      <c r="AV55" s="1271"/>
      <c r="AW55" s="1271"/>
      <c r="AX55" s="1271"/>
      <c r="AY55" s="1271"/>
      <c r="AZ55" s="1271"/>
      <c r="BA55" s="1271"/>
      <c r="BB55" s="1275" t="s">
        <v>608</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37.299999999999997</v>
      </c>
      <c r="CG55" s="1277"/>
      <c r="CH55" s="1277"/>
      <c r="CI55" s="1277"/>
      <c r="CJ55" s="1277"/>
      <c r="CK55" s="1277"/>
      <c r="CL55" s="1277"/>
      <c r="CM55" s="1277"/>
      <c r="CN55" s="1277">
        <v>33.1</v>
      </c>
      <c r="CO55" s="1277"/>
      <c r="CP55" s="1277"/>
      <c r="CQ55" s="1277"/>
      <c r="CR55" s="1277"/>
      <c r="CS55" s="1277"/>
      <c r="CT55" s="1277"/>
      <c r="CU55" s="1277"/>
      <c r="CV55" s="1277">
        <v>31.3</v>
      </c>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606</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55.2</v>
      </c>
      <c r="CG57" s="1277"/>
      <c r="CH57" s="1277"/>
      <c r="CI57" s="1277"/>
      <c r="CJ57" s="1277"/>
      <c r="CK57" s="1277"/>
      <c r="CL57" s="1277"/>
      <c r="CM57" s="1277"/>
      <c r="CN57" s="1277">
        <v>57.2</v>
      </c>
      <c r="CO57" s="1277"/>
      <c r="CP57" s="1277"/>
      <c r="CQ57" s="1277"/>
      <c r="CR57" s="1277"/>
      <c r="CS57" s="1277"/>
      <c r="CT57" s="1277"/>
      <c r="CU57" s="1277"/>
      <c r="CV57" s="1277">
        <v>58.5</v>
      </c>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609</v>
      </c>
    </row>
    <row r="64" spans="1:109">
      <c r="B64" s="1246"/>
      <c r="G64" s="1253"/>
      <c r="I64" s="1287"/>
      <c r="J64" s="1287"/>
      <c r="K64" s="1287"/>
      <c r="L64" s="1287"/>
      <c r="M64" s="1287"/>
      <c r="N64" s="1288"/>
      <c r="AM64" s="1253"/>
      <c r="AN64" s="1253" t="s">
        <v>601</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610</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603</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550</v>
      </c>
      <c r="BQ72" s="1271"/>
      <c r="BR72" s="1271"/>
      <c r="BS72" s="1271"/>
      <c r="BT72" s="1271"/>
      <c r="BU72" s="1271"/>
      <c r="BV72" s="1271"/>
      <c r="BW72" s="1271"/>
      <c r="BX72" s="1271" t="s">
        <v>551</v>
      </c>
      <c r="BY72" s="1271"/>
      <c r="BZ72" s="1271"/>
      <c r="CA72" s="1271"/>
      <c r="CB72" s="1271"/>
      <c r="CC72" s="1271"/>
      <c r="CD72" s="1271"/>
      <c r="CE72" s="1271"/>
      <c r="CF72" s="1271" t="s">
        <v>552</v>
      </c>
      <c r="CG72" s="1271"/>
      <c r="CH72" s="1271"/>
      <c r="CI72" s="1271"/>
      <c r="CJ72" s="1271"/>
      <c r="CK72" s="1271"/>
      <c r="CL72" s="1271"/>
      <c r="CM72" s="1271"/>
      <c r="CN72" s="1271" t="s">
        <v>553</v>
      </c>
      <c r="CO72" s="1271"/>
      <c r="CP72" s="1271"/>
      <c r="CQ72" s="1271"/>
      <c r="CR72" s="1271"/>
      <c r="CS72" s="1271"/>
      <c r="CT72" s="1271"/>
      <c r="CU72" s="1271"/>
      <c r="CV72" s="1271" t="s">
        <v>554</v>
      </c>
      <c r="CW72" s="1271"/>
      <c r="CX72" s="1271"/>
      <c r="CY72" s="1271"/>
      <c r="CZ72" s="1271"/>
      <c r="DA72" s="1271"/>
      <c r="DB72" s="1271"/>
      <c r="DC72" s="1271"/>
    </row>
    <row r="73" spans="2:107">
      <c r="B73" s="1246"/>
      <c r="G73" s="1272"/>
      <c r="H73" s="1272"/>
      <c r="I73" s="1272"/>
      <c r="J73" s="1272"/>
      <c r="K73" s="1294"/>
      <c r="L73" s="1294"/>
      <c r="M73" s="1294"/>
      <c r="N73" s="1294"/>
      <c r="AM73" s="1264"/>
      <c r="AN73" s="1275" t="s">
        <v>604</v>
      </c>
      <c r="AO73" s="1275"/>
      <c r="AP73" s="1275"/>
      <c r="AQ73" s="1275"/>
      <c r="AR73" s="1275"/>
      <c r="AS73" s="1275"/>
      <c r="AT73" s="1275"/>
      <c r="AU73" s="1275"/>
      <c r="AV73" s="1275"/>
      <c r="AW73" s="1275"/>
      <c r="AX73" s="1275"/>
      <c r="AY73" s="1275"/>
      <c r="AZ73" s="1275"/>
      <c r="BA73" s="1275"/>
      <c r="BB73" s="1275" t="s">
        <v>608</v>
      </c>
      <c r="BC73" s="1275"/>
      <c r="BD73" s="1275"/>
      <c r="BE73" s="1275"/>
      <c r="BF73" s="1275"/>
      <c r="BG73" s="1275"/>
      <c r="BH73" s="1275"/>
      <c r="BI73" s="1275"/>
      <c r="BJ73" s="1275"/>
      <c r="BK73" s="1275"/>
      <c r="BL73" s="1275"/>
      <c r="BM73" s="1275"/>
      <c r="BN73" s="1275"/>
      <c r="BO73" s="1275"/>
      <c r="BP73" s="1277">
        <v>113.6</v>
      </c>
      <c r="BQ73" s="1277"/>
      <c r="BR73" s="1277"/>
      <c r="BS73" s="1277"/>
      <c r="BT73" s="1277"/>
      <c r="BU73" s="1277"/>
      <c r="BV73" s="1277"/>
      <c r="BW73" s="1277"/>
      <c r="BX73" s="1277">
        <v>90.7</v>
      </c>
      <c r="BY73" s="1277"/>
      <c r="BZ73" s="1277"/>
      <c r="CA73" s="1277"/>
      <c r="CB73" s="1277"/>
      <c r="CC73" s="1277"/>
      <c r="CD73" s="1277"/>
      <c r="CE73" s="1277"/>
      <c r="CF73" s="1277">
        <v>71.900000000000006</v>
      </c>
      <c r="CG73" s="1277"/>
      <c r="CH73" s="1277"/>
      <c r="CI73" s="1277"/>
      <c r="CJ73" s="1277"/>
      <c r="CK73" s="1277"/>
      <c r="CL73" s="1277"/>
      <c r="CM73" s="1277"/>
      <c r="CN73" s="1277">
        <v>54.2</v>
      </c>
      <c r="CO73" s="1277"/>
      <c r="CP73" s="1277"/>
      <c r="CQ73" s="1277"/>
      <c r="CR73" s="1277"/>
      <c r="CS73" s="1277"/>
      <c r="CT73" s="1277"/>
      <c r="CU73" s="1277"/>
      <c r="CV73" s="1277">
        <v>43.6</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611</v>
      </c>
      <c r="BC75" s="1275"/>
      <c r="BD75" s="1275"/>
      <c r="BE75" s="1275"/>
      <c r="BF75" s="1275"/>
      <c r="BG75" s="1275"/>
      <c r="BH75" s="1275"/>
      <c r="BI75" s="1275"/>
      <c r="BJ75" s="1275"/>
      <c r="BK75" s="1275"/>
      <c r="BL75" s="1275"/>
      <c r="BM75" s="1275"/>
      <c r="BN75" s="1275"/>
      <c r="BO75" s="1275"/>
      <c r="BP75" s="1277">
        <v>13.4</v>
      </c>
      <c r="BQ75" s="1277"/>
      <c r="BR75" s="1277"/>
      <c r="BS75" s="1277"/>
      <c r="BT75" s="1277"/>
      <c r="BU75" s="1277"/>
      <c r="BV75" s="1277"/>
      <c r="BW75" s="1277"/>
      <c r="BX75" s="1277">
        <v>12.1</v>
      </c>
      <c r="BY75" s="1277"/>
      <c r="BZ75" s="1277"/>
      <c r="CA75" s="1277"/>
      <c r="CB75" s="1277"/>
      <c r="CC75" s="1277"/>
      <c r="CD75" s="1277"/>
      <c r="CE75" s="1277"/>
      <c r="CF75" s="1277">
        <v>11.3</v>
      </c>
      <c r="CG75" s="1277"/>
      <c r="CH75" s="1277"/>
      <c r="CI75" s="1277"/>
      <c r="CJ75" s="1277"/>
      <c r="CK75" s="1277"/>
      <c r="CL75" s="1277"/>
      <c r="CM75" s="1277"/>
      <c r="CN75" s="1277">
        <v>10.8</v>
      </c>
      <c r="CO75" s="1277"/>
      <c r="CP75" s="1277"/>
      <c r="CQ75" s="1277"/>
      <c r="CR75" s="1277"/>
      <c r="CS75" s="1277"/>
      <c r="CT75" s="1277"/>
      <c r="CU75" s="1277"/>
      <c r="CV75" s="1277">
        <v>10.5</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607</v>
      </c>
      <c r="AO77" s="1271"/>
      <c r="AP77" s="1271"/>
      <c r="AQ77" s="1271"/>
      <c r="AR77" s="1271"/>
      <c r="AS77" s="1271"/>
      <c r="AT77" s="1271"/>
      <c r="AU77" s="1271"/>
      <c r="AV77" s="1271"/>
      <c r="AW77" s="1271"/>
      <c r="AX77" s="1271"/>
      <c r="AY77" s="1271"/>
      <c r="AZ77" s="1271"/>
      <c r="BA77" s="1271"/>
      <c r="BB77" s="1275" t="s">
        <v>605</v>
      </c>
      <c r="BC77" s="1275"/>
      <c r="BD77" s="1275"/>
      <c r="BE77" s="1275"/>
      <c r="BF77" s="1275"/>
      <c r="BG77" s="1275"/>
      <c r="BH77" s="1275"/>
      <c r="BI77" s="1275"/>
      <c r="BJ77" s="1275"/>
      <c r="BK77" s="1275"/>
      <c r="BL77" s="1275"/>
      <c r="BM77" s="1275"/>
      <c r="BN77" s="1275"/>
      <c r="BO77" s="1275"/>
      <c r="BP77" s="1277">
        <v>50.3</v>
      </c>
      <c r="BQ77" s="1277"/>
      <c r="BR77" s="1277"/>
      <c r="BS77" s="1277"/>
      <c r="BT77" s="1277"/>
      <c r="BU77" s="1277"/>
      <c r="BV77" s="1277"/>
      <c r="BW77" s="1277"/>
      <c r="BX77" s="1277">
        <v>45.9</v>
      </c>
      <c r="BY77" s="1277"/>
      <c r="BZ77" s="1277"/>
      <c r="CA77" s="1277"/>
      <c r="CB77" s="1277"/>
      <c r="CC77" s="1277"/>
      <c r="CD77" s="1277"/>
      <c r="CE77" s="1277"/>
      <c r="CF77" s="1277">
        <v>37.299999999999997</v>
      </c>
      <c r="CG77" s="1277"/>
      <c r="CH77" s="1277"/>
      <c r="CI77" s="1277"/>
      <c r="CJ77" s="1277"/>
      <c r="CK77" s="1277"/>
      <c r="CL77" s="1277"/>
      <c r="CM77" s="1277"/>
      <c r="CN77" s="1277">
        <v>33.1</v>
      </c>
      <c r="CO77" s="1277"/>
      <c r="CP77" s="1277"/>
      <c r="CQ77" s="1277"/>
      <c r="CR77" s="1277"/>
      <c r="CS77" s="1277"/>
      <c r="CT77" s="1277"/>
      <c r="CU77" s="1277"/>
      <c r="CV77" s="1277">
        <v>31.3</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611</v>
      </c>
      <c r="BC79" s="1275"/>
      <c r="BD79" s="1275"/>
      <c r="BE79" s="1275"/>
      <c r="BF79" s="1275"/>
      <c r="BG79" s="1275"/>
      <c r="BH79" s="1275"/>
      <c r="BI79" s="1275"/>
      <c r="BJ79" s="1275"/>
      <c r="BK79" s="1275"/>
      <c r="BL79" s="1275"/>
      <c r="BM79" s="1275"/>
      <c r="BN79" s="1275"/>
      <c r="BO79" s="1275"/>
      <c r="BP79" s="1277">
        <v>9.6</v>
      </c>
      <c r="BQ79" s="1277"/>
      <c r="BR79" s="1277"/>
      <c r="BS79" s="1277"/>
      <c r="BT79" s="1277"/>
      <c r="BU79" s="1277"/>
      <c r="BV79" s="1277"/>
      <c r="BW79" s="1277"/>
      <c r="BX79" s="1277">
        <v>8.8000000000000007</v>
      </c>
      <c r="BY79" s="1277"/>
      <c r="BZ79" s="1277"/>
      <c r="CA79" s="1277"/>
      <c r="CB79" s="1277"/>
      <c r="CC79" s="1277"/>
      <c r="CD79" s="1277"/>
      <c r="CE79" s="1277"/>
      <c r="CF79" s="1277">
        <v>7.8</v>
      </c>
      <c r="CG79" s="1277"/>
      <c r="CH79" s="1277"/>
      <c r="CI79" s="1277"/>
      <c r="CJ79" s="1277"/>
      <c r="CK79" s="1277"/>
      <c r="CL79" s="1277"/>
      <c r="CM79" s="1277"/>
      <c r="CN79" s="1277">
        <v>7.5</v>
      </c>
      <c r="CO79" s="1277"/>
      <c r="CP79" s="1277"/>
      <c r="CQ79" s="1277"/>
      <c r="CR79" s="1277"/>
      <c r="CS79" s="1277"/>
      <c r="CT79" s="1277"/>
      <c r="CU79" s="1277"/>
      <c r="CV79" s="1277">
        <v>7.2</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xyupI3jyNwk5X8mbpwj0AY6fG5lbdfJsNFz121NhotAK4pGBqccfj9275GgVL/nI8VNJng4CuZqzizIZ3BKvKA==" saltValue="XcXutSyGvI/qglOR3Wv8O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3"/>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U103" zoomScaleNormal="100" zoomScaleSheetLayoutView="70" workbookViewId="0">
      <selection activeCell="BD42" sqref="BD42"/>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86uZlaKucgjky6bejlMLEcAFCq8lcP4+KGc+uZ7kwOIFcsxP8GEurAfHXTLkw+Fq/DGx1zQn8GEwaOIEWzx4g==" saltValue="40WfuH1wpQ+Oed028p9KdQ==" spinCount="100000" sheet="1" objects="1" scenarios="1"/>
  <dataConsolidate/>
  <phoneticPr fontId="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F97" zoomScaleNormal="100" zoomScaleSheetLayoutView="55" workbookViewId="0">
      <selection activeCell="BD42" sqref="BD42"/>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z0qqCaM0bcjYiBzPBd/W53B7JhlgNsvD8aKVVxIIFRT4ruZ9wpds93fEugS5Wk8Q645zAbM9rqQTc16K45beA==" saltValue="LibUG0CacYT9+P77k0aOkw==" spinCount="100000" sheet="1" objects="1" scenarios="1"/>
  <dataConsolidate/>
  <phoneticPr fontId="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547</v>
      </c>
      <c r="G2" s="136"/>
      <c r="H2" s="137"/>
    </row>
    <row r="3" spans="1:8">
      <c r="A3" s="133" t="s">
        <v>540</v>
      </c>
      <c r="B3" s="138"/>
      <c r="C3" s="139"/>
      <c r="D3" s="140">
        <v>52872</v>
      </c>
      <c r="E3" s="141"/>
      <c r="F3" s="142">
        <v>63956</v>
      </c>
      <c r="G3" s="143"/>
      <c r="H3" s="144"/>
    </row>
    <row r="4" spans="1:8">
      <c r="A4" s="145"/>
      <c r="B4" s="146"/>
      <c r="C4" s="147"/>
      <c r="D4" s="148">
        <v>23201</v>
      </c>
      <c r="E4" s="149"/>
      <c r="F4" s="150">
        <v>29239</v>
      </c>
      <c r="G4" s="151"/>
      <c r="H4" s="152"/>
    </row>
    <row r="5" spans="1:8">
      <c r="A5" s="133" t="s">
        <v>542</v>
      </c>
      <c r="B5" s="138"/>
      <c r="C5" s="139"/>
      <c r="D5" s="140">
        <v>71769</v>
      </c>
      <c r="E5" s="141"/>
      <c r="F5" s="142">
        <v>66255</v>
      </c>
      <c r="G5" s="143"/>
      <c r="H5" s="144"/>
    </row>
    <row r="6" spans="1:8">
      <c r="A6" s="145"/>
      <c r="B6" s="146"/>
      <c r="C6" s="147"/>
      <c r="D6" s="148">
        <v>28354</v>
      </c>
      <c r="E6" s="149"/>
      <c r="F6" s="150">
        <v>31822</v>
      </c>
      <c r="G6" s="151"/>
      <c r="H6" s="152"/>
    </row>
    <row r="7" spans="1:8">
      <c r="A7" s="133" t="s">
        <v>543</v>
      </c>
      <c r="B7" s="138"/>
      <c r="C7" s="139"/>
      <c r="D7" s="140">
        <v>56368</v>
      </c>
      <c r="E7" s="141"/>
      <c r="F7" s="142">
        <v>54227</v>
      </c>
      <c r="G7" s="143"/>
      <c r="H7" s="144"/>
    </row>
    <row r="8" spans="1:8">
      <c r="A8" s="145"/>
      <c r="B8" s="146"/>
      <c r="C8" s="147"/>
      <c r="D8" s="148">
        <v>33272</v>
      </c>
      <c r="E8" s="149"/>
      <c r="F8" s="150">
        <v>29694</v>
      </c>
      <c r="G8" s="151"/>
      <c r="H8" s="152"/>
    </row>
    <row r="9" spans="1:8">
      <c r="A9" s="133" t="s">
        <v>544</v>
      </c>
      <c r="B9" s="138"/>
      <c r="C9" s="139"/>
      <c r="D9" s="140">
        <v>80994</v>
      </c>
      <c r="E9" s="141"/>
      <c r="F9" s="142">
        <v>57295</v>
      </c>
      <c r="G9" s="143"/>
      <c r="H9" s="144"/>
    </row>
    <row r="10" spans="1:8">
      <c r="A10" s="145"/>
      <c r="B10" s="146"/>
      <c r="C10" s="147"/>
      <c r="D10" s="148">
        <v>35197</v>
      </c>
      <c r="E10" s="149"/>
      <c r="F10" s="150">
        <v>32771</v>
      </c>
      <c r="G10" s="151"/>
      <c r="H10" s="152"/>
    </row>
    <row r="11" spans="1:8">
      <c r="A11" s="133" t="s">
        <v>545</v>
      </c>
      <c r="B11" s="138"/>
      <c r="C11" s="139"/>
      <c r="D11" s="140">
        <v>92427</v>
      </c>
      <c r="E11" s="141"/>
      <c r="F11" s="142">
        <v>54110</v>
      </c>
      <c r="G11" s="143"/>
      <c r="H11" s="144"/>
    </row>
    <row r="12" spans="1:8">
      <c r="A12" s="145"/>
      <c r="B12" s="146"/>
      <c r="C12" s="153"/>
      <c r="D12" s="148">
        <v>58704</v>
      </c>
      <c r="E12" s="149"/>
      <c r="F12" s="150">
        <v>30620</v>
      </c>
      <c r="G12" s="151"/>
      <c r="H12" s="152"/>
    </row>
    <row r="13" spans="1:8">
      <c r="A13" s="133"/>
      <c r="B13" s="138"/>
      <c r="C13" s="154"/>
      <c r="D13" s="155">
        <v>70886</v>
      </c>
      <c r="E13" s="156"/>
      <c r="F13" s="157">
        <v>59169</v>
      </c>
      <c r="G13" s="158"/>
      <c r="H13" s="144"/>
    </row>
    <row r="14" spans="1:8">
      <c r="A14" s="145"/>
      <c r="B14" s="146"/>
      <c r="C14" s="147"/>
      <c r="D14" s="148">
        <v>35746</v>
      </c>
      <c r="E14" s="149"/>
      <c r="F14" s="150">
        <v>30829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5.01</v>
      </c>
      <c r="C19" s="159">
        <f>ROUND(VALUE(SUBSTITUTE(実質収支比率等に係る経年分析!G$48,"▲","-")),2)</f>
        <v>5.0199999999999996</v>
      </c>
      <c r="D19" s="159">
        <f>ROUND(VALUE(SUBSTITUTE(実質収支比率等に係る経年分析!H$48,"▲","-")),2)</f>
        <v>6.89</v>
      </c>
      <c r="E19" s="159">
        <f>ROUND(VALUE(SUBSTITUTE(実質収支比率等に係る経年分析!I$48,"▲","-")),2)</f>
        <v>4.5199999999999996</v>
      </c>
      <c r="F19" s="159">
        <f>ROUND(VALUE(SUBSTITUTE(実質収支比率等に係る経年分析!J$48,"▲","-")),2)</f>
        <v>5.42</v>
      </c>
    </row>
    <row r="20" spans="1:11">
      <c r="A20" s="159" t="s">
        <v>49</v>
      </c>
      <c r="B20" s="159">
        <f>ROUND(VALUE(SUBSTITUTE(実質収支比率等に係る経年分析!F$47,"▲","-")),2)</f>
        <v>24.39</v>
      </c>
      <c r="C20" s="159">
        <f>ROUND(VALUE(SUBSTITUTE(実質収支比率等に係る経年分析!G$47,"▲","-")),2)</f>
        <v>31.22</v>
      </c>
      <c r="D20" s="159">
        <f>ROUND(VALUE(SUBSTITUTE(実質収支比率等に係る経年分析!H$47,"▲","-")),2)</f>
        <v>32.69</v>
      </c>
      <c r="E20" s="159">
        <f>ROUND(VALUE(SUBSTITUTE(実質収支比率等に係る経年分析!I$47,"▲","-")),2)</f>
        <v>38.909999999999997</v>
      </c>
      <c r="F20" s="159">
        <f>ROUND(VALUE(SUBSTITUTE(実質収支比率等に係る経年分析!J$47,"▲","-")),2)</f>
        <v>38.89</v>
      </c>
    </row>
    <row r="21" spans="1:11">
      <c r="A21" s="159" t="s">
        <v>50</v>
      </c>
      <c r="B21" s="159">
        <f>IF(ISNUMBER(VALUE(SUBSTITUTE(実質収支比率等に係る経年分析!F$49,"▲","-"))),ROUND(VALUE(SUBSTITUTE(実質収支比率等に係る経年分析!F$49,"▲","-")),2),NA())</f>
        <v>12.63</v>
      </c>
      <c r="C21" s="159">
        <f>IF(ISNUMBER(VALUE(SUBSTITUTE(実質収支比率等に係る経年分析!G$49,"▲","-"))),ROUND(VALUE(SUBSTITUTE(実質収支比率等に係る経年分析!G$49,"▲","-")),2),NA())</f>
        <v>7.43</v>
      </c>
      <c r="D21" s="159">
        <f>IF(ISNUMBER(VALUE(SUBSTITUTE(実質収支比率等に係る経年分析!H$49,"▲","-"))),ROUND(VALUE(SUBSTITUTE(実質収支比率等に係る経年分析!H$49,"▲","-")),2),NA())</f>
        <v>4.1500000000000004</v>
      </c>
      <c r="E21" s="159">
        <f>IF(ISNUMBER(VALUE(SUBSTITUTE(実質収支比率等に係る経年分析!I$49,"▲","-"))),ROUND(VALUE(SUBSTITUTE(実質収支比率等に係る経年分析!I$49,"▲","-")),2),NA())</f>
        <v>2.83</v>
      </c>
      <c r="F21" s="159">
        <f>IF(ISNUMBER(VALUE(SUBSTITUTE(実質収支比率等に係る経年分析!J$49,"▲","-"))),ROUND(VALUE(SUBSTITUTE(実質収支比率等に係る経年分析!J$49,"▲","-")),2),NA())</f>
        <v>-1.1499999999999999</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0.6</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0.04</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0.06</v>
      </c>
    </row>
    <row r="30" spans="1:11">
      <c r="A30" s="160" t="str">
        <f>IF(連結実質赤字比率に係る赤字・黒字の構成分析!C$40="",NA(),連結実質赤字比率に係る赤字・黒字の構成分析!C$40)</f>
        <v>下水道事業会計</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0.46</v>
      </c>
    </row>
    <row r="31" spans="1:11">
      <c r="A31" s="160" t="str">
        <f>IF(連結実質赤字比率に係る赤字・黒字の構成分析!C$39="",NA(),連結実質赤字比率に係る赤字・黒字の構成分析!C$39)</f>
        <v>介護老人保健施設事業会計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0.47</v>
      </c>
    </row>
    <row r="32" spans="1:11">
      <c r="A32" s="160" t="str">
        <f>IF(連結実質赤字比率に係る赤字・黒字の構成分析!C$38="",NA(),連結実質赤字比率に係る赤字・黒字の構成分析!C$38)</f>
        <v>国民健康保険特別会計</v>
      </c>
      <c r="B32" s="160">
        <f>IF(ROUND(VALUE(SUBSTITUTE(連結実質赤字比率に係る赤字・黒字の構成分析!F$38,"▲", "-")), 2) &lt; 0, ABS(ROUND(VALUE(SUBSTITUTE(連結実質赤字比率に係る赤字・黒字の構成分析!F$38,"▲", "-")), 2)), NA())</f>
        <v>0.31</v>
      </c>
      <c r="C32" s="160" t="e">
        <f>IF(ROUND(VALUE(SUBSTITUTE(連結実質赤字比率に係る赤字・黒字の構成分析!F$38,"▲", "-")), 2) &gt;= 0, ABS(ROUND(VALUE(SUBSTITUTE(連結実質赤字比率に係る赤字・黒字の構成分析!F$38,"▲", "-")), 2)), NA())</f>
        <v>#N/A</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0.66</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0.28000000000000003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1.24</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5.0199999999999996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6.89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4.54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5.42</v>
      </c>
    </row>
    <row r="35" spans="1:16">
      <c r="A35" s="160" t="str">
        <f>IF(連結実質赤字比率に係る赤字・黒字の構成分析!C$35="",NA(),連結実質赤字比率に係る赤字・黒字の構成分析!C$35)</f>
        <v>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8.0399999999999991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6.73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5.92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5.6</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3.64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3.85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4.62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5.27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6.05</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3640</v>
      </c>
      <c r="E42" s="161"/>
      <c r="F42" s="161"/>
      <c r="G42" s="161">
        <f>'実質公債費比率（分子）の構造'!L$52</f>
        <v>3780</v>
      </c>
      <c r="H42" s="161"/>
      <c r="I42" s="161"/>
      <c r="J42" s="161">
        <f>'実質公債費比率（分子）の構造'!M$52</f>
        <v>3679</v>
      </c>
      <c r="K42" s="161"/>
      <c r="L42" s="161"/>
      <c r="M42" s="161">
        <f>'実質公債費比率（分子）の構造'!N$52</f>
        <v>3630</v>
      </c>
      <c r="N42" s="161"/>
      <c r="O42" s="161"/>
      <c r="P42" s="161">
        <f>'実質公債費比率（分子）の構造'!O$52</f>
        <v>3161</v>
      </c>
    </row>
    <row r="43" spans="1:16">
      <c r="A43" s="161" t="s">
        <v>58</v>
      </c>
      <c r="B43" s="161" t="str">
        <f>'実質公債費比率（分子）の構造'!K$51</f>
        <v>-</v>
      </c>
      <c r="C43" s="161"/>
      <c r="D43" s="161"/>
      <c r="E43" s="161">
        <f>'実質公債費比率（分子）の構造'!L$51</f>
        <v>0</v>
      </c>
      <c r="F43" s="161"/>
      <c r="G43" s="161"/>
      <c r="H43" s="161" t="str">
        <f>'実質公債費比率（分子）の構造'!M$51</f>
        <v>-</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10</v>
      </c>
      <c r="C44" s="161"/>
      <c r="D44" s="161"/>
      <c r="E44" s="161">
        <f>'実質公債費比率（分子）の構造'!L$50</f>
        <v>4</v>
      </c>
      <c r="F44" s="161"/>
      <c r="G44" s="161"/>
      <c r="H44" s="161">
        <f>'実質公債費比率（分子）の構造'!M$50</f>
        <v>4</v>
      </c>
      <c r="I44" s="161"/>
      <c r="J44" s="161"/>
      <c r="K44" s="161">
        <f>'実質公債費比率（分子）の構造'!N$50</f>
        <v>4</v>
      </c>
      <c r="L44" s="161"/>
      <c r="M44" s="161"/>
      <c r="N44" s="161">
        <f>'実質公債費比率（分子）の構造'!O$50</f>
        <v>4</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1884</v>
      </c>
      <c r="C46" s="161"/>
      <c r="D46" s="161"/>
      <c r="E46" s="161">
        <f>'実質公債費比率（分子）の構造'!L$48</f>
        <v>1897</v>
      </c>
      <c r="F46" s="161"/>
      <c r="G46" s="161"/>
      <c r="H46" s="161">
        <f>'実質公債費比率（分子）の構造'!M$48</f>
        <v>1912</v>
      </c>
      <c r="I46" s="161"/>
      <c r="J46" s="161"/>
      <c r="K46" s="161">
        <f>'実質公債費比率（分子）の構造'!N$48</f>
        <v>1842</v>
      </c>
      <c r="L46" s="161"/>
      <c r="M46" s="161"/>
      <c r="N46" s="161">
        <f>'実質公債費比率（分子）の構造'!O$48</f>
        <v>1564</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3598</v>
      </c>
      <c r="C49" s="161"/>
      <c r="D49" s="161"/>
      <c r="E49" s="161">
        <f>'実質公債費比率（分子）の構造'!L$45</f>
        <v>3450</v>
      </c>
      <c r="F49" s="161"/>
      <c r="G49" s="161"/>
      <c r="H49" s="161">
        <f>'実質公債費比率（分子）の構造'!M$45</f>
        <v>3362</v>
      </c>
      <c r="I49" s="161"/>
      <c r="J49" s="161"/>
      <c r="K49" s="161">
        <f>'実質公債費比率（分子）の構造'!N$45</f>
        <v>3331</v>
      </c>
      <c r="L49" s="161"/>
      <c r="M49" s="161"/>
      <c r="N49" s="161">
        <f>'実質公債費比率（分子）の構造'!O$45</f>
        <v>2935</v>
      </c>
      <c r="O49" s="161"/>
      <c r="P49" s="161"/>
    </row>
    <row r="50" spans="1:16">
      <c r="A50" s="161" t="s">
        <v>65</v>
      </c>
      <c r="B50" s="161" t="e">
        <f>NA()</f>
        <v>#N/A</v>
      </c>
      <c r="C50" s="161">
        <f>IF(ISNUMBER('実質公債費比率（分子）の構造'!K$53),'実質公債費比率（分子）の構造'!K$53,NA())</f>
        <v>1852</v>
      </c>
      <c r="D50" s="161" t="e">
        <f>NA()</f>
        <v>#N/A</v>
      </c>
      <c r="E50" s="161" t="e">
        <f>NA()</f>
        <v>#N/A</v>
      </c>
      <c r="F50" s="161">
        <f>IF(ISNUMBER('実質公債費比率（分子）の構造'!L$53),'実質公債費比率（分子）の構造'!L$53,NA())</f>
        <v>1571</v>
      </c>
      <c r="G50" s="161" t="e">
        <f>NA()</f>
        <v>#N/A</v>
      </c>
      <c r="H50" s="161" t="e">
        <f>NA()</f>
        <v>#N/A</v>
      </c>
      <c r="I50" s="161">
        <f>IF(ISNUMBER('実質公債費比率（分子）の構造'!M$53),'実質公債費比率（分子）の構造'!M$53,NA())</f>
        <v>1599</v>
      </c>
      <c r="J50" s="161" t="e">
        <f>NA()</f>
        <v>#N/A</v>
      </c>
      <c r="K50" s="161" t="e">
        <f>NA()</f>
        <v>#N/A</v>
      </c>
      <c r="L50" s="161">
        <f>IF(ISNUMBER('実質公債費比率（分子）の構造'!N$53),'実質公債費比率（分子）の構造'!N$53,NA())</f>
        <v>1547</v>
      </c>
      <c r="M50" s="161" t="e">
        <f>NA()</f>
        <v>#N/A</v>
      </c>
      <c r="N50" s="161" t="e">
        <f>NA()</f>
        <v>#N/A</v>
      </c>
      <c r="O50" s="161">
        <f>IF(ISNUMBER('実質公債費比率（分子）の構造'!O$53),'実質公債費比率（分子）の構造'!O$53,NA())</f>
        <v>1342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32902</v>
      </c>
      <c r="E56" s="160"/>
      <c r="F56" s="160"/>
      <c r="G56" s="160">
        <f>'将来負担比率（分子）の構造'!J$52</f>
        <v>32324</v>
      </c>
      <c r="H56" s="160"/>
      <c r="I56" s="160"/>
      <c r="J56" s="160">
        <f>'将来負担比率（分子）の構造'!K$52</f>
        <v>31023</v>
      </c>
      <c r="K56" s="160"/>
      <c r="L56" s="160"/>
      <c r="M56" s="160">
        <f>'将来負担比率（分子）の構造'!L$52</f>
        <v>30612</v>
      </c>
      <c r="N56" s="160"/>
      <c r="O56" s="160"/>
      <c r="P56" s="160">
        <f>'将来負担比率（分子）の構造'!M$52</f>
        <v>30527</v>
      </c>
    </row>
    <row r="57" spans="1:16">
      <c r="A57" s="160" t="s">
        <v>36</v>
      </c>
      <c r="B57" s="160"/>
      <c r="C57" s="160"/>
      <c r="D57" s="160">
        <f>'将来負担比率（分子）の構造'!I$51</f>
        <v>1099</v>
      </c>
      <c r="E57" s="160"/>
      <c r="F57" s="160"/>
      <c r="G57" s="160">
        <f>'将来負担比率（分子）の構造'!J$51</f>
        <v>1076</v>
      </c>
      <c r="H57" s="160"/>
      <c r="I57" s="160"/>
      <c r="J57" s="160">
        <f>'将来負担比率（分子）の構造'!K$51</f>
        <v>1003</v>
      </c>
      <c r="K57" s="160"/>
      <c r="L57" s="160"/>
      <c r="M57" s="160">
        <f>'将来負担比率（分子）の構造'!L$51</f>
        <v>927</v>
      </c>
      <c r="N57" s="160"/>
      <c r="O57" s="160"/>
      <c r="P57" s="160">
        <f>'将来負担比率（分子）の構造'!M$51</f>
        <v>756</v>
      </c>
    </row>
    <row r="58" spans="1:16">
      <c r="A58" s="160" t="s">
        <v>35</v>
      </c>
      <c r="B58" s="160"/>
      <c r="C58" s="160"/>
      <c r="D58" s="160">
        <f>'将来負担比率（分子）の構造'!I$50</f>
        <v>6652</v>
      </c>
      <c r="E58" s="160"/>
      <c r="F58" s="160"/>
      <c r="G58" s="160">
        <f>'将来負担比率（分子）の構造'!J$50</f>
        <v>8201</v>
      </c>
      <c r="H58" s="160"/>
      <c r="I58" s="160"/>
      <c r="J58" s="160">
        <f>'将来負担比率（分子）の構造'!K$50</f>
        <v>9801</v>
      </c>
      <c r="K58" s="160"/>
      <c r="L58" s="160"/>
      <c r="M58" s="160">
        <f>'将来負担比率（分子）の構造'!L$50</f>
        <v>11874</v>
      </c>
      <c r="N58" s="160"/>
      <c r="O58" s="160"/>
      <c r="P58" s="160">
        <f>'将来負担比率（分子）の構造'!M$50</f>
        <v>12204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16</v>
      </c>
      <c r="C61" s="160"/>
      <c r="D61" s="160"/>
      <c r="E61" s="160">
        <f>'将来負担比率（分子）の構造'!J$46</f>
        <v>12</v>
      </c>
      <c r="F61" s="160"/>
      <c r="G61" s="160"/>
      <c r="H61" s="160">
        <f>'将来負担比率（分子）の構造'!K$46</f>
        <v>8</v>
      </c>
      <c r="I61" s="160"/>
      <c r="J61" s="160"/>
      <c r="K61" s="160">
        <f>'将来負担比率（分子）の構造'!L$46</f>
        <v>5</v>
      </c>
      <c r="L61" s="160"/>
      <c r="M61" s="160"/>
      <c r="N61" s="160">
        <f>'将来負担比率（分子）の構造'!M$46</f>
        <v>3</v>
      </c>
      <c r="O61" s="160"/>
      <c r="P61" s="160"/>
    </row>
    <row r="62" spans="1:16">
      <c r="A62" s="160" t="s">
        <v>29</v>
      </c>
      <c r="B62" s="160">
        <f>'将来負担比率（分子）の構造'!I$45</f>
        <v>6774</v>
      </c>
      <c r="C62" s="160"/>
      <c r="D62" s="160"/>
      <c r="E62" s="160">
        <f>'将来負担比率（分子）の構造'!J$45</f>
        <v>6415</v>
      </c>
      <c r="F62" s="160"/>
      <c r="G62" s="160"/>
      <c r="H62" s="160">
        <f>'将来負担比率（分子）の構造'!K$45</f>
        <v>6229</v>
      </c>
      <c r="I62" s="160"/>
      <c r="J62" s="160"/>
      <c r="K62" s="160">
        <f>'将来負担比率（分子）の構造'!L$45</f>
        <v>6128</v>
      </c>
      <c r="L62" s="160"/>
      <c r="M62" s="160"/>
      <c r="N62" s="160">
        <f>'将来負担比率（分子）の構造'!M$45</f>
        <v>5989</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25097</v>
      </c>
      <c r="C64" s="160"/>
      <c r="D64" s="160"/>
      <c r="E64" s="160">
        <f>'将来負担比率（分子）の構造'!J$43</f>
        <v>23302</v>
      </c>
      <c r="F64" s="160"/>
      <c r="G64" s="160"/>
      <c r="H64" s="160">
        <f>'将来負担比率（分子）の構造'!K$43</f>
        <v>21853</v>
      </c>
      <c r="I64" s="160"/>
      <c r="J64" s="160"/>
      <c r="K64" s="160">
        <f>'将来負担比率（分子）の構造'!L$43</f>
        <v>20649</v>
      </c>
      <c r="L64" s="160"/>
      <c r="M64" s="160"/>
      <c r="N64" s="160">
        <f>'将来負担比率（分子）の構造'!M$43</f>
        <v>18650</v>
      </c>
      <c r="O64" s="160"/>
      <c r="P64" s="160"/>
    </row>
    <row r="65" spans="1:16">
      <c r="A65" s="160" t="s">
        <v>26</v>
      </c>
      <c r="B65" s="160">
        <f>'将来負担比率（分子）の構造'!I$42</f>
        <v>76</v>
      </c>
      <c r="C65" s="160"/>
      <c r="D65" s="160"/>
      <c r="E65" s="160">
        <f>'将来負担比率（分子）の構造'!J$42</f>
        <v>24</v>
      </c>
      <c r="F65" s="160"/>
      <c r="G65" s="160"/>
      <c r="H65" s="160">
        <f>'将来負担比率（分子）の構造'!K$42</f>
        <v>20</v>
      </c>
      <c r="I65" s="160"/>
      <c r="J65" s="160"/>
      <c r="K65" s="160">
        <f>'将来負担比率（分子）の構造'!L$42</f>
        <v>16</v>
      </c>
      <c r="L65" s="160"/>
      <c r="M65" s="160"/>
      <c r="N65" s="160">
        <f>'将来負担比率（分子）の構造'!M$42</f>
        <v>12</v>
      </c>
      <c r="O65" s="160"/>
      <c r="P65" s="160"/>
    </row>
    <row r="66" spans="1:16">
      <c r="A66" s="160" t="s">
        <v>25</v>
      </c>
      <c r="B66" s="160">
        <f>'将来負担比率（分子）の構造'!I$41</f>
        <v>25633</v>
      </c>
      <c r="C66" s="160"/>
      <c r="D66" s="160"/>
      <c r="E66" s="160">
        <f>'将来負担比率（分子）の構造'!J$41</f>
        <v>25137</v>
      </c>
      <c r="F66" s="160"/>
      <c r="G66" s="160"/>
      <c r="H66" s="160">
        <f>'将来負担比率（分子）の構造'!K$41</f>
        <v>24215</v>
      </c>
      <c r="I66" s="160"/>
      <c r="J66" s="160"/>
      <c r="K66" s="160">
        <f>'将来負担比率（分子）の構造'!L$41</f>
        <v>24295</v>
      </c>
      <c r="L66" s="160"/>
      <c r="M66" s="160"/>
      <c r="N66" s="160">
        <f>'将来負担比率（分子）の構造'!M$41</f>
        <v>24846</v>
      </c>
      <c r="O66" s="160"/>
      <c r="P66" s="160"/>
    </row>
    <row r="67" spans="1:16">
      <c r="A67" s="160" t="s">
        <v>69</v>
      </c>
      <c r="B67" s="160" t="e">
        <f>NA()</f>
        <v>#N/A</v>
      </c>
      <c r="C67" s="160">
        <f>IF(ISNUMBER('将来負担比率（分子）の構造'!I$53), IF('将来負担比率（分子）の構造'!I$53 &lt; 0, 0, '将来負担比率（分子）の構造'!I$53), NA())</f>
        <v>16943</v>
      </c>
      <c r="D67" s="160" t="e">
        <f>NA()</f>
        <v>#N/A</v>
      </c>
      <c r="E67" s="160" t="e">
        <f>NA()</f>
        <v>#N/A</v>
      </c>
      <c r="F67" s="160">
        <f>IF(ISNUMBER('将来負担比率（分子）の構造'!J$53), IF('将来負担比率（分子）の構造'!J$53 &lt; 0, 0, '将来負担比率（分子）の構造'!J$53), NA())</f>
        <v>13289</v>
      </c>
      <c r="G67" s="160" t="e">
        <f>NA()</f>
        <v>#N/A</v>
      </c>
      <c r="H67" s="160" t="e">
        <f>NA()</f>
        <v>#N/A</v>
      </c>
      <c r="I67" s="160">
        <f>IF(ISNUMBER('将来負担比率（分子）の構造'!K$53), IF('将来負担比率（分子）の構造'!K$53 &lt; 0, 0, '将来負担比率（分子）の構造'!K$53), NA())</f>
        <v>10498</v>
      </c>
      <c r="J67" s="160" t="e">
        <f>NA()</f>
        <v>#N/A</v>
      </c>
      <c r="K67" s="160" t="e">
        <f>NA()</f>
        <v>#N/A</v>
      </c>
      <c r="L67" s="160">
        <f>IF(ISNUMBER('将来負担比率（分子）の構造'!L$53), IF('将来負担比率（分子）の構造'!L$53 &lt; 0, 0, '将来負担比率（分子）の構造'!L$53), NA())</f>
        <v>7679</v>
      </c>
      <c r="M67" s="160" t="e">
        <f>NA()</f>
        <v>#N/A</v>
      </c>
      <c r="N67" s="160" t="e">
        <f>NA()</f>
        <v>#N/A</v>
      </c>
      <c r="O67" s="160">
        <f>IF(ISNUMBER('将来負担比率（分子）の構造'!M$53), IF('将来負担比率（分子）の構造'!M$53 &lt; 0, 0, '将来負担比率（分子）の構造'!M$53), NA())</f>
        <v>6013</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5929</v>
      </c>
      <c r="C72" s="164">
        <f>基金残高に係る経年分析!G55</f>
        <v>6879</v>
      </c>
      <c r="D72" s="164">
        <f>基金残高に係る経年分析!H55</f>
        <v>6559</v>
      </c>
    </row>
    <row r="73" spans="1:16">
      <c r="A73" s="163" t="s">
        <v>72</v>
      </c>
      <c r="B73" s="164">
        <f>基金残高に係る経年分析!F56</f>
        <v>1052</v>
      </c>
      <c r="C73" s="164">
        <f>基金残高に係る経年分析!G56</f>
        <v>1053</v>
      </c>
      <c r="D73" s="164">
        <f>基金残高に係る経年分析!H56</f>
        <v>1043</v>
      </c>
    </row>
    <row r="74" spans="1:16">
      <c r="A74" s="163" t="s">
        <v>73</v>
      </c>
      <c r="B74" s="164">
        <f>基金残高に係る経年分析!F57</f>
        <v>3523</v>
      </c>
      <c r="C74" s="164">
        <f>基金残高に係る経年分析!G57</f>
        <v>4372</v>
      </c>
      <c r="D74" s="164">
        <f>基金残高に係る経年分析!H57</f>
        <v>4606</v>
      </c>
    </row>
  </sheetData>
  <sheetProtection algorithmName="SHA-512" hashValue="lR9uZVtPo48bKDTfylOxu6o8NNhT/is6LmPBYAOQ1PB54mT8XRLCKKgg+ic7tCEAwUuH05vy60FIo9D9qP/d5g==" saltValue="krJjEtU0EqgRjV97xw4HZA==" spinCount="100000" sheet="1" objects="1" scenarios="1"/>
  <phoneticPr fontId="3"/>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209</v>
      </c>
      <c r="DI1" s="598"/>
      <c r="DJ1" s="598"/>
      <c r="DK1" s="598"/>
      <c r="DL1" s="598"/>
      <c r="DM1" s="598"/>
      <c r="DN1" s="599"/>
      <c r="DO1" s="205"/>
      <c r="DP1" s="597" t="s">
        <v>210</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212</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213</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214</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215</v>
      </c>
      <c r="S4" s="601"/>
      <c r="T4" s="601"/>
      <c r="U4" s="601"/>
      <c r="V4" s="601"/>
      <c r="W4" s="601"/>
      <c r="X4" s="601"/>
      <c r="Y4" s="602"/>
      <c r="Z4" s="600" t="s">
        <v>216</v>
      </c>
      <c r="AA4" s="601"/>
      <c r="AB4" s="601"/>
      <c r="AC4" s="602"/>
      <c r="AD4" s="600" t="s">
        <v>217</v>
      </c>
      <c r="AE4" s="601"/>
      <c r="AF4" s="601"/>
      <c r="AG4" s="601"/>
      <c r="AH4" s="601"/>
      <c r="AI4" s="601"/>
      <c r="AJ4" s="601"/>
      <c r="AK4" s="602"/>
      <c r="AL4" s="600" t="s">
        <v>216</v>
      </c>
      <c r="AM4" s="601"/>
      <c r="AN4" s="601"/>
      <c r="AO4" s="602"/>
      <c r="AP4" s="606" t="s">
        <v>218</v>
      </c>
      <c r="AQ4" s="606"/>
      <c r="AR4" s="606"/>
      <c r="AS4" s="606"/>
      <c r="AT4" s="606"/>
      <c r="AU4" s="606"/>
      <c r="AV4" s="606"/>
      <c r="AW4" s="606"/>
      <c r="AX4" s="606"/>
      <c r="AY4" s="606"/>
      <c r="AZ4" s="606"/>
      <c r="BA4" s="606"/>
      <c r="BB4" s="606"/>
      <c r="BC4" s="606"/>
      <c r="BD4" s="606"/>
      <c r="BE4" s="606"/>
      <c r="BF4" s="606"/>
      <c r="BG4" s="606" t="s">
        <v>219</v>
      </c>
      <c r="BH4" s="606"/>
      <c r="BI4" s="606"/>
      <c r="BJ4" s="606"/>
      <c r="BK4" s="606"/>
      <c r="BL4" s="606"/>
      <c r="BM4" s="606"/>
      <c r="BN4" s="606"/>
      <c r="BO4" s="606" t="s">
        <v>216</v>
      </c>
      <c r="BP4" s="606"/>
      <c r="BQ4" s="606"/>
      <c r="BR4" s="606"/>
      <c r="BS4" s="606" t="s">
        <v>220</v>
      </c>
      <c r="BT4" s="606"/>
      <c r="BU4" s="606"/>
      <c r="BV4" s="606"/>
      <c r="BW4" s="606"/>
      <c r="BX4" s="606"/>
      <c r="BY4" s="606"/>
      <c r="BZ4" s="606"/>
      <c r="CA4" s="606"/>
      <c r="CB4" s="606"/>
      <c r="CD4" s="603" t="s">
        <v>221</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222</v>
      </c>
      <c r="C5" s="608"/>
      <c r="D5" s="608"/>
      <c r="E5" s="608"/>
      <c r="F5" s="608"/>
      <c r="G5" s="608"/>
      <c r="H5" s="608"/>
      <c r="I5" s="608"/>
      <c r="J5" s="608"/>
      <c r="K5" s="608"/>
      <c r="L5" s="608"/>
      <c r="M5" s="608"/>
      <c r="N5" s="608"/>
      <c r="O5" s="608"/>
      <c r="P5" s="608"/>
      <c r="Q5" s="609"/>
      <c r="R5" s="610">
        <v>5778764</v>
      </c>
      <c r="S5" s="611"/>
      <c r="T5" s="611"/>
      <c r="U5" s="611"/>
      <c r="V5" s="611"/>
      <c r="W5" s="611"/>
      <c r="X5" s="611"/>
      <c r="Y5" s="612"/>
      <c r="Z5" s="613">
        <v>19.600000000000001</v>
      </c>
      <c r="AA5" s="613"/>
      <c r="AB5" s="613"/>
      <c r="AC5" s="613"/>
      <c r="AD5" s="614">
        <v>5778764</v>
      </c>
      <c r="AE5" s="614"/>
      <c r="AF5" s="614"/>
      <c r="AG5" s="614"/>
      <c r="AH5" s="614"/>
      <c r="AI5" s="614"/>
      <c r="AJ5" s="614"/>
      <c r="AK5" s="614"/>
      <c r="AL5" s="615">
        <v>34.6</v>
      </c>
      <c r="AM5" s="616"/>
      <c r="AN5" s="616"/>
      <c r="AO5" s="617"/>
      <c r="AP5" s="607" t="s">
        <v>223</v>
      </c>
      <c r="AQ5" s="608"/>
      <c r="AR5" s="608"/>
      <c r="AS5" s="608"/>
      <c r="AT5" s="608"/>
      <c r="AU5" s="608"/>
      <c r="AV5" s="608"/>
      <c r="AW5" s="608"/>
      <c r="AX5" s="608"/>
      <c r="AY5" s="608"/>
      <c r="AZ5" s="608"/>
      <c r="BA5" s="608"/>
      <c r="BB5" s="608"/>
      <c r="BC5" s="608"/>
      <c r="BD5" s="608"/>
      <c r="BE5" s="608"/>
      <c r="BF5" s="609"/>
      <c r="BG5" s="621">
        <v>5764546</v>
      </c>
      <c r="BH5" s="622"/>
      <c r="BI5" s="622"/>
      <c r="BJ5" s="622"/>
      <c r="BK5" s="622"/>
      <c r="BL5" s="622"/>
      <c r="BM5" s="622"/>
      <c r="BN5" s="623"/>
      <c r="BO5" s="624">
        <v>99.8</v>
      </c>
      <c r="BP5" s="624"/>
      <c r="BQ5" s="624"/>
      <c r="BR5" s="624"/>
      <c r="BS5" s="625">
        <v>30299</v>
      </c>
      <c r="BT5" s="625"/>
      <c r="BU5" s="625"/>
      <c r="BV5" s="625"/>
      <c r="BW5" s="625"/>
      <c r="BX5" s="625"/>
      <c r="BY5" s="625"/>
      <c r="BZ5" s="625"/>
      <c r="CA5" s="625"/>
      <c r="CB5" s="629"/>
      <c r="CD5" s="603" t="s">
        <v>218</v>
      </c>
      <c r="CE5" s="604"/>
      <c r="CF5" s="604"/>
      <c r="CG5" s="604"/>
      <c r="CH5" s="604"/>
      <c r="CI5" s="604"/>
      <c r="CJ5" s="604"/>
      <c r="CK5" s="604"/>
      <c r="CL5" s="604"/>
      <c r="CM5" s="604"/>
      <c r="CN5" s="604"/>
      <c r="CO5" s="604"/>
      <c r="CP5" s="604"/>
      <c r="CQ5" s="605"/>
      <c r="CR5" s="603" t="s">
        <v>224</v>
      </c>
      <c r="CS5" s="604"/>
      <c r="CT5" s="604"/>
      <c r="CU5" s="604"/>
      <c r="CV5" s="604"/>
      <c r="CW5" s="604"/>
      <c r="CX5" s="604"/>
      <c r="CY5" s="605"/>
      <c r="CZ5" s="603" t="s">
        <v>216</v>
      </c>
      <c r="DA5" s="604"/>
      <c r="DB5" s="604"/>
      <c r="DC5" s="605"/>
      <c r="DD5" s="603" t="s">
        <v>225</v>
      </c>
      <c r="DE5" s="604"/>
      <c r="DF5" s="604"/>
      <c r="DG5" s="604"/>
      <c r="DH5" s="604"/>
      <c r="DI5" s="604"/>
      <c r="DJ5" s="604"/>
      <c r="DK5" s="604"/>
      <c r="DL5" s="604"/>
      <c r="DM5" s="604"/>
      <c r="DN5" s="604"/>
      <c r="DO5" s="604"/>
      <c r="DP5" s="605"/>
      <c r="DQ5" s="603" t="s">
        <v>226</v>
      </c>
      <c r="DR5" s="604"/>
      <c r="DS5" s="604"/>
      <c r="DT5" s="604"/>
      <c r="DU5" s="604"/>
      <c r="DV5" s="604"/>
      <c r="DW5" s="604"/>
      <c r="DX5" s="604"/>
      <c r="DY5" s="604"/>
      <c r="DZ5" s="604"/>
      <c r="EA5" s="604"/>
      <c r="EB5" s="604"/>
      <c r="EC5" s="605"/>
    </row>
    <row r="6" spans="2:143" ht="11.25" customHeight="1">
      <c r="B6" s="618" t="s">
        <v>227</v>
      </c>
      <c r="C6" s="619"/>
      <c r="D6" s="619"/>
      <c r="E6" s="619"/>
      <c r="F6" s="619"/>
      <c r="G6" s="619"/>
      <c r="H6" s="619"/>
      <c r="I6" s="619"/>
      <c r="J6" s="619"/>
      <c r="K6" s="619"/>
      <c r="L6" s="619"/>
      <c r="M6" s="619"/>
      <c r="N6" s="619"/>
      <c r="O6" s="619"/>
      <c r="P6" s="619"/>
      <c r="Q6" s="620"/>
      <c r="R6" s="621">
        <v>246764</v>
      </c>
      <c r="S6" s="622"/>
      <c r="T6" s="622"/>
      <c r="U6" s="622"/>
      <c r="V6" s="622"/>
      <c r="W6" s="622"/>
      <c r="X6" s="622"/>
      <c r="Y6" s="623"/>
      <c r="Z6" s="624">
        <v>0.8</v>
      </c>
      <c r="AA6" s="624"/>
      <c r="AB6" s="624"/>
      <c r="AC6" s="624"/>
      <c r="AD6" s="625">
        <v>246764</v>
      </c>
      <c r="AE6" s="625"/>
      <c r="AF6" s="625"/>
      <c r="AG6" s="625"/>
      <c r="AH6" s="625"/>
      <c r="AI6" s="625"/>
      <c r="AJ6" s="625"/>
      <c r="AK6" s="625"/>
      <c r="AL6" s="626">
        <v>1.5</v>
      </c>
      <c r="AM6" s="627"/>
      <c r="AN6" s="627"/>
      <c r="AO6" s="628"/>
      <c r="AP6" s="618" t="s">
        <v>228</v>
      </c>
      <c r="AQ6" s="619"/>
      <c r="AR6" s="619"/>
      <c r="AS6" s="619"/>
      <c r="AT6" s="619"/>
      <c r="AU6" s="619"/>
      <c r="AV6" s="619"/>
      <c r="AW6" s="619"/>
      <c r="AX6" s="619"/>
      <c r="AY6" s="619"/>
      <c r="AZ6" s="619"/>
      <c r="BA6" s="619"/>
      <c r="BB6" s="619"/>
      <c r="BC6" s="619"/>
      <c r="BD6" s="619"/>
      <c r="BE6" s="619"/>
      <c r="BF6" s="620"/>
      <c r="BG6" s="621">
        <v>5764546</v>
      </c>
      <c r="BH6" s="622"/>
      <c r="BI6" s="622"/>
      <c r="BJ6" s="622"/>
      <c r="BK6" s="622"/>
      <c r="BL6" s="622"/>
      <c r="BM6" s="622"/>
      <c r="BN6" s="623"/>
      <c r="BO6" s="624">
        <v>99.8</v>
      </c>
      <c r="BP6" s="624"/>
      <c r="BQ6" s="624"/>
      <c r="BR6" s="624"/>
      <c r="BS6" s="625">
        <v>30299</v>
      </c>
      <c r="BT6" s="625"/>
      <c r="BU6" s="625"/>
      <c r="BV6" s="625"/>
      <c r="BW6" s="625"/>
      <c r="BX6" s="625"/>
      <c r="BY6" s="625"/>
      <c r="BZ6" s="625"/>
      <c r="CA6" s="625"/>
      <c r="CB6" s="629"/>
      <c r="CD6" s="632" t="s">
        <v>229</v>
      </c>
      <c r="CE6" s="633"/>
      <c r="CF6" s="633"/>
      <c r="CG6" s="633"/>
      <c r="CH6" s="633"/>
      <c r="CI6" s="633"/>
      <c r="CJ6" s="633"/>
      <c r="CK6" s="633"/>
      <c r="CL6" s="633"/>
      <c r="CM6" s="633"/>
      <c r="CN6" s="633"/>
      <c r="CO6" s="633"/>
      <c r="CP6" s="633"/>
      <c r="CQ6" s="634"/>
      <c r="CR6" s="621">
        <v>164636</v>
      </c>
      <c r="CS6" s="622"/>
      <c r="CT6" s="622"/>
      <c r="CU6" s="622"/>
      <c r="CV6" s="622"/>
      <c r="CW6" s="622"/>
      <c r="CX6" s="622"/>
      <c r="CY6" s="623"/>
      <c r="CZ6" s="615">
        <v>0.6</v>
      </c>
      <c r="DA6" s="616"/>
      <c r="DB6" s="616"/>
      <c r="DC6" s="635"/>
      <c r="DD6" s="630" t="s">
        <v>123</v>
      </c>
      <c r="DE6" s="622"/>
      <c r="DF6" s="622"/>
      <c r="DG6" s="622"/>
      <c r="DH6" s="622"/>
      <c r="DI6" s="622"/>
      <c r="DJ6" s="622"/>
      <c r="DK6" s="622"/>
      <c r="DL6" s="622"/>
      <c r="DM6" s="622"/>
      <c r="DN6" s="622"/>
      <c r="DO6" s="622"/>
      <c r="DP6" s="623"/>
      <c r="DQ6" s="630">
        <v>164636</v>
      </c>
      <c r="DR6" s="622"/>
      <c r="DS6" s="622"/>
      <c r="DT6" s="622"/>
      <c r="DU6" s="622"/>
      <c r="DV6" s="622"/>
      <c r="DW6" s="622"/>
      <c r="DX6" s="622"/>
      <c r="DY6" s="622"/>
      <c r="DZ6" s="622"/>
      <c r="EA6" s="622"/>
      <c r="EB6" s="622"/>
      <c r="EC6" s="631"/>
    </row>
    <row r="7" spans="2:143" ht="11.25" customHeight="1">
      <c r="B7" s="618" t="s">
        <v>230</v>
      </c>
      <c r="C7" s="619"/>
      <c r="D7" s="619"/>
      <c r="E7" s="619"/>
      <c r="F7" s="619"/>
      <c r="G7" s="619"/>
      <c r="H7" s="619"/>
      <c r="I7" s="619"/>
      <c r="J7" s="619"/>
      <c r="K7" s="619"/>
      <c r="L7" s="619"/>
      <c r="M7" s="619"/>
      <c r="N7" s="619"/>
      <c r="O7" s="619"/>
      <c r="P7" s="619"/>
      <c r="Q7" s="620"/>
      <c r="R7" s="621">
        <v>10242</v>
      </c>
      <c r="S7" s="622"/>
      <c r="T7" s="622"/>
      <c r="U7" s="622"/>
      <c r="V7" s="622"/>
      <c r="W7" s="622"/>
      <c r="X7" s="622"/>
      <c r="Y7" s="623"/>
      <c r="Z7" s="624">
        <v>0</v>
      </c>
      <c r="AA7" s="624"/>
      <c r="AB7" s="624"/>
      <c r="AC7" s="624"/>
      <c r="AD7" s="625">
        <v>10242</v>
      </c>
      <c r="AE7" s="625"/>
      <c r="AF7" s="625"/>
      <c r="AG7" s="625"/>
      <c r="AH7" s="625"/>
      <c r="AI7" s="625"/>
      <c r="AJ7" s="625"/>
      <c r="AK7" s="625"/>
      <c r="AL7" s="626">
        <v>0.1</v>
      </c>
      <c r="AM7" s="627"/>
      <c r="AN7" s="627"/>
      <c r="AO7" s="628"/>
      <c r="AP7" s="618" t="s">
        <v>231</v>
      </c>
      <c r="AQ7" s="619"/>
      <c r="AR7" s="619"/>
      <c r="AS7" s="619"/>
      <c r="AT7" s="619"/>
      <c r="AU7" s="619"/>
      <c r="AV7" s="619"/>
      <c r="AW7" s="619"/>
      <c r="AX7" s="619"/>
      <c r="AY7" s="619"/>
      <c r="AZ7" s="619"/>
      <c r="BA7" s="619"/>
      <c r="BB7" s="619"/>
      <c r="BC7" s="619"/>
      <c r="BD7" s="619"/>
      <c r="BE7" s="619"/>
      <c r="BF7" s="620"/>
      <c r="BG7" s="621">
        <v>2354791</v>
      </c>
      <c r="BH7" s="622"/>
      <c r="BI7" s="622"/>
      <c r="BJ7" s="622"/>
      <c r="BK7" s="622"/>
      <c r="BL7" s="622"/>
      <c r="BM7" s="622"/>
      <c r="BN7" s="623"/>
      <c r="BO7" s="624">
        <v>40.700000000000003</v>
      </c>
      <c r="BP7" s="624"/>
      <c r="BQ7" s="624"/>
      <c r="BR7" s="624"/>
      <c r="BS7" s="625">
        <v>30299</v>
      </c>
      <c r="BT7" s="625"/>
      <c r="BU7" s="625"/>
      <c r="BV7" s="625"/>
      <c r="BW7" s="625"/>
      <c r="BX7" s="625"/>
      <c r="BY7" s="625"/>
      <c r="BZ7" s="625"/>
      <c r="CA7" s="625"/>
      <c r="CB7" s="629"/>
      <c r="CD7" s="636" t="s">
        <v>232</v>
      </c>
      <c r="CE7" s="637"/>
      <c r="CF7" s="637"/>
      <c r="CG7" s="637"/>
      <c r="CH7" s="637"/>
      <c r="CI7" s="637"/>
      <c r="CJ7" s="637"/>
      <c r="CK7" s="637"/>
      <c r="CL7" s="637"/>
      <c r="CM7" s="637"/>
      <c r="CN7" s="637"/>
      <c r="CO7" s="637"/>
      <c r="CP7" s="637"/>
      <c r="CQ7" s="638"/>
      <c r="CR7" s="621">
        <v>4868258</v>
      </c>
      <c r="CS7" s="622"/>
      <c r="CT7" s="622"/>
      <c r="CU7" s="622"/>
      <c r="CV7" s="622"/>
      <c r="CW7" s="622"/>
      <c r="CX7" s="622"/>
      <c r="CY7" s="623"/>
      <c r="CZ7" s="624">
        <v>17.2</v>
      </c>
      <c r="DA7" s="624"/>
      <c r="DB7" s="624"/>
      <c r="DC7" s="624"/>
      <c r="DD7" s="630">
        <v>940161</v>
      </c>
      <c r="DE7" s="622"/>
      <c r="DF7" s="622"/>
      <c r="DG7" s="622"/>
      <c r="DH7" s="622"/>
      <c r="DI7" s="622"/>
      <c r="DJ7" s="622"/>
      <c r="DK7" s="622"/>
      <c r="DL7" s="622"/>
      <c r="DM7" s="622"/>
      <c r="DN7" s="622"/>
      <c r="DO7" s="622"/>
      <c r="DP7" s="623"/>
      <c r="DQ7" s="630">
        <v>2965747</v>
      </c>
      <c r="DR7" s="622"/>
      <c r="DS7" s="622"/>
      <c r="DT7" s="622"/>
      <c r="DU7" s="622"/>
      <c r="DV7" s="622"/>
      <c r="DW7" s="622"/>
      <c r="DX7" s="622"/>
      <c r="DY7" s="622"/>
      <c r="DZ7" s="622"/>
      <c r="EA7" s="622"/>
      <c r="EB7" s="622"/>
      <c r="EC7" s="631"/>
    </row>
    <row r="8" spans="2:143" ht="11.25" customHeight="1">
      <c r="B8" s="618" t="s">
        <v>233</v>
      </c>
      <c r="C8" s="619"/>
      <c r="D8" s="619"/>
      <c r="E8" s="619"/>
      <c r="F8" s="619"/>
      <c r="G8" s="619"/>
      <c r="H8" s="619"/>
      <c r="I8" s="619"/>
      <c r="J8" s="619"/>
      <c r="K8" s="619"/>
      <c r="L8" s="619"/>
      <c r="M8" s="619"/>
      <c r="N8" s="619"/>
      <c r="O8" s="619"/>
      <c r="P8" s="619"/>
      <c r="Q8" s="620"/>
      <c r="R8" s="621">
        <v>24815</v>
      </c>
      <c r="S8" s="622"/>
      <c r="T8" s="622"/>
      <c r="U8" s="622"/>
      <c r="V8" s="622"/>
      <c r="W8" s="622"/>
      <c r="X8" s="622"/>
      <c r="Y8" s="623"/>
      <c r="Z8" s="624">
        <v>0.1</v>
      </c>
      <c r="AA8" s="624"/>
      <c r="AB8" s="624"/>
      <c r="AC8" s="624"/>
      <c r="AD8" s="625">
        <v>24815</v>
      </c>
      <c r="AE8" s="625"/>
      <c r="AF8" s="625"/>
      <c r="AG8" s="625"/>
      <c r="AH8" s="625"/>
      <c r="AI8" s="625"/>
      <c r="AJ8" s="625"/>
      <c r="AK8" s="625"/>
      <c r="AL8" s="626">
        <v>0.1</v>
      </c>
      <c r="AM8" s="627"/>
      <c r="AN8" s="627"/>
      <c r="AO8" s="628"/>
      <c r="AP8" s="618" t="s">
        <v>234</v>
      </c>
      <c r="AQ8" s="619"/>
      <c r="AR8" s="619"/>
      <c r="AS8" s="619"/>
      <c r="AT8" s="619"/>
      <c r="AU8" s="619"/>
      <c r="AV8" s="619"/>
      <c r="AW8" s="619"/>
      <c r="AX8" s="619"/>
      <c r="AY8" s="619"/>
      <c r="AZ8" s="619"/>
      <c r="BA8" s="619"/>
      <c r="BB8" s="619"/>
      <c r="BC8" s="619"/>
      <c r="BD8" s="619"/>
      <c r="BE8" s="619"/>
      <c r="BF8" s="620"/>
      <c r="BG8" s="621">
        <v>89489</v>
      </c>
      <c r="BH8" s="622"/>
      <c r="BI8" s="622"/>
      <c r="BJ8" s="622"/>
      <c r="BK8" s="622"/>
      <c r="BL8" s="622"/>
      <c r="BM8" s="622"/>
      <c r="BN8" s="623"/>
      <c r="BO8" s="624">
        <v>1.5</v>
      </c>
      <c r="BP8" s="624"/>
      <c r="BQ8" s="624"/>
      <c r="BR8" s="624"/>
      <c r="BS8" s="630" t="s">
        <v>123</v>
      </c>
      <c r="BT8" s="622"/>
      <c r="BU8" s="622"/>
      <c r="BV8" s="622"/>
      <c r="BW8" s="622"/>
      <c r="BX8" s="622"/>
      <c r="BY8" s="622"/>
      <c r="BZ8" s="622"/>
      <c r="CA8" s="622"/>
      <c r="CB8" s="631"/>
      <c r="CD8" s="636" t="s">
        <v>235</v>
      </c>
      <c r="CE8" s="637"/>
      <c r="CF8" s="637"/>
      <c r="CG8" s="637"/>
      <c r="CH8" s="637"/>
      <c r="CI8" s="637"/>
      <c r="CJ8" s="637"/>
      <c r="CK8" s="637"/>
      <c r="CL8" s="637"/>
      <c r="CM8" s="637"/>
      <c r="CN8" s="637"/>
      <c r="CO8" s="637"/>
      <c r="CP8" s="637"/>
      <c r="CQ8" s="638"/>
      <c r="CR8" s="621">
        <v>7880180</v>
      </c>
      <c r="CS8" s="622"/>
      <c r="CT8" s="622"/>
      <c r="CU8" s="622"/>
      <c r="CV8" s="622"/>
      <c r="CW8" s="622"/>
      <c r="CX8" s="622"/>
      <c r="CY8" s="623"/>
      <c r="CZ8" s="624">
        <v>27.8</v>
      </c>
      <c r="DA8" s="624"/>
      <c r="DB8" s="624"/>
      <c r="DC8" s="624"/>
      <c r="DD8" s="630">
        <v>143240</v>
      </c>
      <c r="DE8" s="622"/>
      <c r="DF8" s="622"/>
      <c r="DG8" s="622"/>
      <c r="DH8" s="622"/>
      <c r="DI8" s="622"/>
      <c r="DJ8" s="622"/>
      <c r="DK8" s="622"/>
      <c r="DL8" s="622"/>
      <c r="DM8" s="622"/>
      <c r="DN8" s="622"/>
      <c r="DO8" s="622"/>
      <c r="DP8" s="623"/>
      <c r="DQ8" s="630">
        <v>4251514</v>
      </c>
      <c r="DR8" s="622"/>
      <c r="DS8" s="622"/>
      <c r="DT8" s="622"/>
      <c r="DU8" s="622"/>
      <c r="DV8" s="622"/>
      <c r="DW8" s="622"/>
      <c r="DX8" s="622"/>
      <c r="DY8" s="622"/>
      <c r="DZ8" s="622"/>
      <c r="EA8" s="622"/>
      <c r="EB8" s="622"/>
      <c r="EC8" s="631"/>
    </row>
    <row r="9" spans="2:143" ht="11.25" customHeight="1">
      <c r="B9" s="618" t="s">
        <v>236</v>
      </c>
      <c r="C9" s="619"/>
      <c r="D9" s="619"/>
      <c r="E9" s="619"/>
      <c r="F9" s="619"/>
      <c r="G9" s="619"/>
      <c r="H9" s="619"/>
      <c r="I9" s="619"/>
      <c r="J9" s="619"/>
      <c r="K9" s="619"/>
      <c r="L9" s="619"/>
      <c r="M9" s="619"/>
      <c r="N9" s="619"/>
      <c r="O9" s="619"/>
      <c r="P9" s="619"/>
      <c r="Q9" s="620"/>
      <c r="R9" s="621">
        <v>30024</v>
      </c>
      <c r="S9" s="622"/>
      <c r="T9" s="622"/>
      <c r="U9" s="622"/>
      <c r="V9" s="622"/>
      <c r="W9" s="622"/>
      <c r="X9" s="622"/>
      <c r="Y9" s="623"/>
      <c r="Z9" s="624">
        <v>0.1</v>
      </c>
      <c r="AA9" s="624"/>
      <c r="AB9" s="624"/>
      <c r="AC9" s="624"/>
      <c r="AD9" s="625">
        <v>30024</v>
      </c>
      <c r="AE9" s="625"/>
      <c r="AF9" s="625"/>
      <c r="AG9" s="625"/>
      <c r="AH9" s="625"/>
      <c r="AI9" s="625"/>
      <c r="AJ9" s="625"/>
      <c r="AK9" s="625"/>
      <c r="AL9" s="626">
        <v>0.2</v>
      </c>
      <c r="AM9" s="627"/>
      <c r="AN9" s="627"/>
      <c r="AO9" s="628"/>
      <c r="AP9" s="618" t="s">
        <v>237</v>
      </c>
      <c r="AQ9" s="619"/>
      <c r="AR9" s="619"/>
      <c r="AS9" s="619"/>
      <c r="AT9" s="619"/>
      <c r="AU9" s="619"/>
      <c r="AV9" s="619"/>
      <c r="AW9" s="619"/>
      <c r="AX9" s="619"/>
      <c r="AY9" s="619"/>
      <c r="AZ9" s="619"/>
      <c r="BA9" s="619"/>
      <c r="BB9" s="619"/>
      <c r="BC9" s="619"/>
      <c r="BD9" s="619"/>
      <c r="BE9" s="619"/>
      <c r="BF9" s="620"/>
      <c r="BG9" s="621">
        <v>1936328</v>
      </c>
      <c r="BH9" s="622"/>
      <c r="BI9" s="622"/>
      <c r="BJ9" s="622"/>
      <c r="BK9" s="622"/>
      <c r="BL9" s="622"/>
      <c r="BM9" s="622"/>
      <c r="BN9" s="623"/>
      <c r="BO9" s="624">
        <v>33.5</v>
      </c>
      <c r="BP9" s="624"/>
      <c r="BQ9" s="624"/>
      <c r="BR9" s="624"/>
      <c r="BS9" s="630" t="s">
        <v>238</v>
      </c>
      <c r="BT9" s="622"/>
      <c r="BU9" s="622"/>
      <c r="BV9" s="622"/>
      <c r="BW9" s="622"/>
      <c r="BX9" s="622"/>
      <c r="BY9" s="622"/>
      <c r="BZ9" s="622"/>
      <c r="CA9" s="622"/>
      <c r="CB9" s="631"/>
      <c r="CD9" s="636" t="s">
        <v>239</v>
      </c>
      <c r="CE9" s="637"/>
      <c r="CF9" s="637"/>
      <c r="CG9" s="637"/>
      <c r="CH9" s="637"/>
      <c r="CI9" s="637"/>
      <c r="CJ9" s="637"/>
      <c r="CK9" s="637"/>
      <c r="CL9" s="637"/>
      <c r="CM9" s="637"/>
      <c r="CN9" s="637"/>
      <c r="CO9" s="637"/>
      <c r="CP9" s="637"/>
      <c r="CQ9" s="638"/>
      <c r="CR9" s="621">
        <v>2984254</v>
      </c>
      <c r="CS9" s="622"/>
      <c r="CT9" s="622"/>
      <c r="CU9" s="622"/>
      <c r="CV9" s="622"/>
      <c r="CW9" s="622"/>
      <c r="CX9" s="622"/>
      <c r="CY9" s="623"/>
      <c r="CZ9" s="624">
        <v>10.5</v>
      </c>
      <c r="DA9" s="624"/>
      <c r="DB9" s="624"/>
      <c r="DC9" s="624"/>
      <c r="DD9" s="630">
        <v>531953</v>
      </c>
      <c r="DE9" s="622"/>
      <c r="DF9" s="622"/>
      <c r="DG9" s="622"/>
      <c r="DH9" s="622"/>
      <c r="DI9" s="622"/>
      <c r="DJ9" s="622"/>
      <c r="DK9" s="622"/>
      <c r="DL9" s="622"/>
      <c r="DM9" s="622"/>
      <c r="DN9" s="622"/>
      <c r="DO9" s="622"/>
      <c r="DP9" s="623"/>
      <c r="DQ9" s="630">
        <v>2429129</v>
      </c>
      <c r="DR9" s="622"/>
      <c r="DS9" s="622"/>
      <c r="DT9" s="622"/>
      <c r="DU9" s="622"/>
      <c r="DV9" s="622"/>
      <c r="DW9" s="622"/>
      <c r="DX9" s="622"/>
      <c r="DY9" s="622"/>
      <c r="DZ9" s="622"/>
      <c r="EA9" s="622"/>
      <c r="EB9" s="622"/>
      <c r="EC9" s="631"/>
    </row>
    <row r="10" spans="2:143" ht="11.25" customHeight="1">
      <c r="B10" s="618" t="s">
        <v>240</v>
      </c>
      <c r="C10" s="619"/>
      <c r="D10" s="619"/>
      <c r="E10" s="619"/>
      <c r="F10" s="619"/>
      <c r="G10" s="619"/>
      <c r="H10" s="619"/>
      <c r="I10" s="619"/>
      <c r="J10" s="619"/>
      <c r="K10" s="619"/>
      <c r="L10" s="619"/>
      <c r="M10" s="619"/>
      <c r="N10" s="619"/>
      <c r="O10" s="619"/>
      <c r="P10" s="619"/>
      <c r="Q10" s="620"/>
      <c r="R10" s="621" t="s">
        <v>238</v>
      </c>
      <c r="S10" s="622"/>
      <c r="T10" s="622"/>
      <c r="U10" s="622"/>
      <c r="V10" s="622"/>
      <c r="W10" s="622"/>
      <c r="X10" s="622"/>
      <c r="Y10" s="623"/>
      <c r="Z10" s="624" t="s">
        <v>123</v>
      </c>
      <c r="AA10" s="624"/>
      <c r="AB10" s="624"/>
      <c r="AC10" s="624"/>
      <c r="AD10" s="625" t="s">
        <v>123</v>
      </c>
      <c r="AE10" s="625"/>
      <c r="AF10" s="625"/>
      <c r="AG10" s="625"/>
      <c r="AH10" s="625"/>
      <c r="AI10" s="625"/>
      <c r="AJ10" s="625"/>
      <c r="AK10" s="625"/>
      <c r="AL10" s="626" t="s">
        <v>238</v>
      </c>
      <c r="AM10" s="627"/>
      <c r="AN10" s="627"/>
      <c r="AO10" s="628"/>
      <c r="AP10" s="618" t="s">
        <v>241</v>
      </c>
      <c r="AQ10" s="619"/>
      <c r="AR10" s="619"/>
      <c r="AS10" s="619"/>
      <c r="AT10" s="619"/>
      <c r="AU10" s="619"/>
      <c r="AV10" s="619"/>
      <c r="AW10" s="619"/>
      <c r="AX10" s="619"/>
      <c r="AY10" s="619"/>
      <c r="AZ10" s="619"/>
      <c r="BA10" s="619"/>
      <c r="BB10" s="619"/>
      <c r="BC10" s="619"/>
      <c r="BD10" s="619"/>
      <c r="BE10" s="619"/>
      <c r="BF10" s="620"/>
      <c r="BG10" s="621">
        <v>122830</v>
      </c>
      <c r="BH10" s="622"/>
      <c r="BI10" s="622"/>
      <c r="BJ10" s="622"/>
      <c r="BK10" s="622"/>
      <c r="BL10" s="622"/>
      <c r="BM10" s="622"/>
      <c r="BN10" s="623"/>
      <c r="BO10" s="624">
        <v>2.1</v>
      </c>
      <c r="BP10" s="624"/>
      <c r="BQ10" s="624"/>
      <c r="BR10" s="624"/>
      <c r="BS10" s="630" t="s">
        <v>238</v>
      </c>
      <c r="BT10" s="622"/>
      <c r="BU10" s="622"/>
      <c r="BV10" s="622"/>
      <c r="BW10" s="622"/>
      <c r="BX10" s="622"/>
      <c r="BY10" s="622"/>
      <c r="BZ10" s="622"/>
      <c r="CA10" s="622"/>
      <c r="CB10" s="631"/>
      <c r="CD10" s="636" t="s">
        <v>242</v>
      </c>
      <c r="CE10" s="637"/>
      <c r="CF10" s="637"/>
      <c r="CG10" s="637"/>
      <c r="CH10" s="637"/>
      <c r="CI10" s="637"/>
      <c r="CJ10" s="637"/>
      <c r="CK10" s="637"/>
      <c r="CL10" s="637"/>
      <c r="CM10" s="637"/>
      <c r="CN10" s="637"/>
      <c r="CO10" s="637"/>
      <c r="CP10" s="637"/>
      <c r="CQ10" s="638"/>
      <c r="CR10" s="621">
        <v>31306</v>
      </c>
      <c r="CS10" s="622"/>
      <c r="CT10" s="622"/>
      <c r="CU10" s="622"/>
      <c r="CV10" s="622"/>
      <c r="CW10" s="622"/>
      <c r="CX10" s="622"/>
      <c r="CY10" s="623"/>
      <c r="CZ10" s="624">
        <v>0.1</v>
      </c>
      <c r="DA10" s="624"/>
      <c r="DB10" s="624"/>
      <c r="DC10" s="624"/>
      <c r="DD10" s="630" t="s">
        <v>123</v>
      </c>
      <c r="DE10" s="622"/>
      <c r="DF10" s="622"/>
      <c r="DG10" s="622"/>
      <c r="DH10" s="622"/>
      <c r="DI10" s="622"/>
      <c r="DJ10" s="622"/>
      <c r="DK10" s="622"/>
      <c r="DL10" s="622"/>
      <c r="DM10" s="622"/>
      <c r="DN10" s="622"/>
      <c r="DO10" s="622"/>
      <c r="DP10" s="623"/>
      <c r="DQ10" s="630">
        <v>17306</v>
      </c>
      <c r="DR10" s="622"/>
      <c r="DS10" s="622"/>
      <c r="DT10" s="622"/>
      <c r="DU10" s="622"/>
      <c r="DV10" s="622"/>
      <c r="DW10" s="622"/>
      <c r="DX10" s="622"/>
      <c r="DY10" s="622"/>
      <c r="DZ10" s="622"/>
      <c r="EA10" s="622"/>
      <c r="EB10" s="622"/>
      <c r="EC10" s="631"/>
    </row>
    <row r="11" spans="2:143" ht="11.25" customHeight="1">
      <c r="B11" s="618" t="s">
        <v>243</v>
      </c>
      <c r="C11" s="619"/>
      <c r="D11" s="619"/>
      <c r="E11" s="619"/>
      <c r="F11" s="619"/>
      <c r="G11" s="619"/>
      <c r="H11" s="619"/>
      <c r="I11" s="619"/>
      <c r="J11" s="619"/>
      <c r="K11" s="619"/>
      <c r="L11" s="619"/>
      <c r="M11" s="619"/>
      <c r="N11" s="619"/>
      <c r="O11" s="619"/>
      <c r="P11" s="619"/>
      <c r="Q11" s="620"/>
      <c r="R11" s="621" t="s">
        <v>123</v>
      </c>
      <c r="S11" s="622"/>
      <c r="T11" s="622"/>
      <c r="U11" s="622"/>
      <c r="V11" s="622"/>
      <c r="W11" s="622"/>
      <c r="X11" s="622"/>
      <c r="Y11" s="623"/>
      <c r="Z11" s="624" t="s">
        <v>238</v>
      </c>
      <c r="AA11" s="624"/>
      <c r="AB11" s="624"/>
      <c r="AC11" s="624"/>
      <c r="AD11" s="625" t="s">
        <v>123</v>
      </c>
      <c r="AE11" s="625"/>
      <c r="AF11" s="625"/>
      <c r="AG11" s="625"/>
      <c r="AH11" s="625"/>
      <c r="AI11" s="625"/>
      <c r="AJ11" s="625"/>
      <c r="AK11" s="625"/>
      <c r="AL11" s="626" t="s">
        <v>238</v>
      </c>
      <c r="AM11" s="627"/>
      <c r="AN11" s="627"/>
      <c r="AO11" s="628"/>
      <c r="AP11" s="618" t="s">
        <v>244</v>
      </c>
      <c r="AQ11" s="619"/>
      <c r="AR11" s="619"/>
      <c r="AS11" s="619"/>
      <c r="AT11" s="619"/>
      <c r="AU11" s="619"/>
      <c r="AV11" s="619"/>
      <c r="AW11" s="619"/>
      <c r="AX11" s="619"/>
      <c r="AY11" s="619"/>
      <c r="AZ11" s="619"/>
      <c r="BA11" s="619"/>
      <c r="BB11" s="619"/>
      <c r="BC11" s="619"/>
      <c r="BD11" s="619"/>
      <c r="BE11" s="619"/>
      <c r="BF11" s="620"/>
      <c r="BG11" s="621">
        <v>206144</v>
      </c>
      <c r="BH11" s="622"/>
      <c r="BI11" s="622"/>
      <c r="BJ11" s="622"/>
      <c r="BK11" s="622"/>
      <c r="BL11" s="622"/>
      <c r="BM11" s="622"/>
      <c r="BN11" s="623"/>
      <c r="BO11" s="624">
        <v>3.6</v>
      </c>
      <c r="BP11" s="624"/>
      <c r="BQ11" s="624"/>
      <c r="BR11" s="624"/>
      <c r="BS11" s="630">
        <v>30299</v>
      </c>
      <c r="BT11" s="622"/>
      <c r="BU11" s="622"/>
      <c r="BV11" s="622"/>
      <c r="BW11" s="622"/>
      <c r="BX11" s="622"/>
      <c r="BY11" s="622"/>
      <c r="BZ11" s="622"/>
      <c r="CA11" s="622"/>
      <c r="CB11" s="631"/>
      <c r="CD11" s="636" t="s">
        <v>245</v>
      </c>
      <c r="CE11" s="637"/>
      <c r="CF11" s="637"/>
      <c r="CG11" s="637"/>
      <c r="CH11" s="637"/>
      <c r="CI11" s="637"/>
      <c r="CJ11" s="637"/>
      <c r="CK11" s="637"/>
      <c r="CL11" s="637"/>
      <c r="CM11" s="637"/>
      <c r="CN11" s="637"/>
      <c r="CO11" s="637"/>
      <c r="CP11" s="637"/>
      <c r="CQ11" s="638"/>
      <c r="CR11" s="621">
        <v>1103592</v>
      </c>
      <c r="CS11" s="622"/>
      <c r="CT11" s="622"/>
      <c r="CU11" s="622"/>
      <c r="CV11" s="622"/>
      <c r="CW11" s="622"/>
      <c r="CX11" s="622"/>
      <c r="CY11" s="623"/>
      <c r="CZ11" s="624">
        <v>3.9</v>
      </c>
      <c r="DA11" s="624"/>
      <c r="DB11" s="624"/>
      <c r="DC11" s="624"/>
      <c r="DD11" s="630">
        <v>377000</v>
      </c>
      <c r="DE11" s="622"/>
      <c r="DF11" s="622"/>
      <c r="DG11" s="622"/>
      <c r="DH11" s="622"/>
      <c r="DI11" s="622"/>
      <c r="DJ11" s="622"/>
      <c r="DK11" s="622"/>
      <c r="DL11" s="622"/>
      <c r="DM11" s="622"/>
      <c r="DN11" s="622"/>
      <c r="DO11" s="622"/>
      <c r="DP11" s="623"/>
      <c r="DQ11" s="630">
        <v>501927</v>
      </c>
      <c r="DR11" s="622"/>
      <c r="DS11" s="622"/>
      <c r="DT11" s="622"/>
      <c r="DU11" s="622"/>
      <c r="DV11" s="622"/>
      <c r="DW11" s="622"/>
      <c r="DX11" s="622"/>
      <c r="DY11" s="622"/>
      <c r="DZ11" s="622"/>
      <c r="EA11" s="622"/>
      <c r="EB11" s="622"/>
      <c r="EC11" s="631"/>
    </row>
    <row r="12" spans="2:143" ht="11.25" customHeight="1">
      <c r="B12" s="618" t="s">
        <v>246</v>
      </c>
      <c r="C12" s="619"/>
      <c r="D12" s="619"/>
      <c r="E12" s="619"/>
      <c r="F12" s="619"/>
      <c r="G12" s="619"/>
      <c r="H12" s="619"/>
      <c r="I12" s="619"/>
      <c r="J12" s="619"/>
      <c r="K12" s="619"/>
      <c r="L12" s="619"/>
      <c r="M12" s="619"/>
      <c r="N12" s="619"/>
      <c r="O12" s="619"/>
      <c r="P12" s="619"/>
      <c r="Q12" s="620"/>
      <c r="R12" s="621">
        <v>801074</v>
      </c>
      <c r="S12" s="622"/>
      <c r="T12" s="622"/>
      <c r="U12" s="622"/>
      <c r="V12" s="622"/>
      <c r="W12" s="622"/>
      <c r="X12" s="622"/>
      <c r="Y12" s="623"/>
      <c r="Z12" s="624">
        <v>2.7</v>
      </c>
      <c r="AA12" s="624"/>
      <c r="AB12" s="624"/>
      <c r="AC12" s="624"/>
      <c r="AD12" s="625">
        <v>801074</v>
      </c>
      <c r="AE12" s="625"/>
      <c r="AF12" s="625"/>
      <c r="AG12" s="625"/>
      <c r="AH12" s="625"/>
      <c r="AI12" s="625"/>
      <c r="AJ12" s="625"/>
      <c r="AK12" s="625"/>
      <c r="AL12" s="626">
        <v>4.8</v>
      </c>
      <c r="AM12" s="627"/>
      <c r="AN12" s="627"/>
      <c r="AO12" s="628"/>
      <c r="AP12" s="618" t="s">
        <v>247</v>
      </c>
      <c r="AQ12" s="619"/>
      <c r="AR12" s="619"/>
      <c r="AS12" s="619"/>
      <c r="AT12" s="619"/>
      <c r="AU12" s="619"/>
      <c r="AV12" s="619"/>
      <c r="AW12" s="619"/>
      <c r="AX12" s="619"/>
      <c r="AY12" s="619"/>
      <c r="AZ12" s="619"/>
      <c r="BA12" s="619"/>
      <c r="BB12" s="619"/>
      <c r="BC12" s="619"/>
      <c r="BD12" s="619"/>
      <c r="BE12" s="619"/>
      <c r="BF12" s="620"/>
      <c r="BG12" s="621">
        <v>2963189</v>
      </c>
      <c r="BH12" s="622"/>
      <c r="BI12" s="622"/>
      <c r="BJ12" s="622"/>
      <c r="BK12" s="622"/>
      <c r="BL12" s="622"/>
      <c r="BM12" s="622"/>
      <c r="BN12" s="623"/>
      <c r="BO12" s="624">
        <v>51.3</v>
      </c>
      <c r="BP12" s="624"/>
      <c r="BQ12" s="624"/>
      <c r="BR12" s="624"/>
      <c r="BS12" s="630" t="s">
        <v>238</v>
      </c>
      <c r="BT12" s="622"/>
      <c r="BU12" s="622"/>
      <c r="BV12" s="622"/>
      <c r="BW12" s="622"/>
      <c r="BX12" s="622"/>
      <c r="BY12" s="622"/>
      <c r="BZ12" s="622"/>
      <c r="CA12" s="622"/>
      <c r="CB12" s="631"/>
      <c r="CD12" s="636" t="s">
        <v>248</v>
      </c>
      <c r="CE12" s="637"/>
      <c r="CF12" s="637"/>
      <c r="CG12" s="637"/>
      <c r="CH12" s="637"/>
      <c r="CI12" s="637"/>
      <c r="CJ12" s="637"/>
      <c r="CK12" s="637"/>
      <c r="CL12" s="637"/>
      <c r="CM12" s="637"/>
      <c r="CN12" s="637"/>
      <c r="CO12" s="637"/>
      <c r="CP12" s="637"/>
      <c r="CQ12" s="638"/>
      <c r="CR12" s="621">
        <v>580129</v>
      </c>
      <c r="CS12" s="622"/>
      <c r="CT12" s="622"/>
      <c r="CU12" s="622"/>
      <c r="CV12" s="622"/>
      <c r="CW12" s="622"/>
      <c r="CX12" s="622"/>
      <c r="CY12" s="623"/>
      <c r="CZ12" s="624">
        <v>2</v>
      </c>
      <c r="DA12" s="624"/>
      <c r="DB12" s="624"/>
      <c r="DC12" s="624"/>
      <c r="DD12" s="630">
        <v>234323</v>
      </c>
      <c r="DE12" s="622"/>
      <c r="DF12" s="622"/>
      <c r="DG12" s="622"/>
      <c r="DH12" s="622"/>
      <c r="DI12" s="622"/>
      <c r="DJ12" s="622"/>
      <c r="DK12" s="622"/>
      <c r="DL12" s="622"/>
      <c r="DM12" s="622"/>
      <c r="DN12" s="622"/>
      <c r="DO12" s="622"/>
      <c r="DP12" s="623"/>
      <c r="DQ12" s="630">
        <v>406592</v>
      </c>
      <c r="DR12" s="622"/>
      <c r="DS12" s="622"/>
      <c r="DT12" s="622"/>
      <c r="DU12" s="622"/>
      <c r="DV12" s="622"/>
      <c r="DW12" s="622"/>
      <c r="DX12" s="622"/>
      <c r="DY12" s="622"/>
      <c r="DZ12" s="622"/>
      <c r="EA12" s="622"/>
      <c r="EB12" s="622"/>
      <c r="EC12" s="631"/>
    </row>
    <row r="13" spans="2:143" ht="11.25" customHeight="1">
      <c r="B13" s="618" t="s">
        <v>249</v>
      </c>
      <c r="C13" s="619"/>
      <c r="D13" s="619"/>
      <c r="E13" s="619"/>
      <c r="F13" s="619"/>
      <c r="G13" s="619"/>
      <c r="H13" s="619"/>
      <c r="I13" s="619"/>
      <c r="J13" s="619"/>
      <c r="K13" s="619"/>
      <c r="L13" s="619"/>
      <c r="M13" s="619"/>
      <c r="N13" s="619"/>
      <c r="O13" s="619"/>
      <c r="P13" s="619"/>
      <c r="Q13" s="620"/>
      <c r="R13" s="621">
        <v>2439</v>
      </c>
      <c r="S13" s="622"/>
      <c r="T13" s="622"/>
      <c r="U13" s="622"/>
      <c r="V13" s="622"/>
      <c r="W13" s="622"/>
      <c r="X13" s="622"/>
      <c r="Y13" s="623"/>
      <c r="Z13" s="624">
        <v>0</v>
      </c>
      <c r="AA13" s="624"/>
      <c r="AB13" s="624"/>
      <c r="AC13" s="624"/>
      <c r="AD13" s="625">
        <v>2439</v>
      </c>
      <c r="AE13" s="625"/>
      <c r="AF13" s="625"/>
      <c r="AG13" s="625"/>
      <c r="AH13" s="625"/>
      <c r="AI13" s="625"/>
      <c r="AJ13" s="625"/>
      <c r="AK13" s="625"/>
      <c r="AL13" s="626">
        <v>0</v>
      </c>
      <c r="AM13" s="627"/>
      <c r="AN13" s="627"/>
      <c r="AO13" s="628"/>
      <c r="AP13" s="618" t="s">
        <v>250</v>
      </c>
      <c r="AQ13" s="619"/>
      <c r="AR13" s="619"/>
      <c r="AS13" s="619"/>
      <c r="AT13" s="619"/>
      <c r="AU13" s="619"/>
      <c r="AV13" s="619"/>
      <c r="AW13" s="619"/>
      <c r="AX13" s="619"/>
      <c r="AY13" s="619"/>
      <c r="AZ13" s="619"/>
      <c r="BA13" s="619"/>
      <c r="BB13" s="619"/>
      <c r="BC13" s="619"/>
      <c r="BD13" s="619"/>
      <c r="BE13" s="619"/>
      <c r="BF13" s="620"/>
      <c r="BG13" s="621">
        <v>2948536</v>
      </c>
      <c r="BH13" s="622"/>
      <c r="BI13" s="622"/>
      <c r="BJ13" s="622"/>
      <c r="BK13" s="622"/>
      <c r="BL13" s="622"/>
      <c r="BM13" s="622"/>
      <c r="BN13" s="623"/>
      <c r="BO13" s="624">
        <v>51</v>
      </c>
      <c r="BP13" s="624"/>
      <c r="BQ13" s="624"/>
      <c r="BR13" s="624"/>
      <c r="BS13" s="630" t="s">
        <v>238</v>
      </c>
      <c r="BT13" s="622"/>
      <c r="BU13" s="622"/>
      <c r="BV13" s="622"/>
      <c r="BW13" s="622"/>
      <c r="BX13" s="622"/>
      <c r="BY13" s="622"/>
      <c r="BZ13" s="622"/>
      <c r="CA13" s="622"/>
      <c r="CB13" s="631"/>
      <c r="CD13" s="636" t="s">
        <v>251</v>
      </c>
      <c r="CE13" s="637"/>
      <c r="CF13" s="637"/>
      <c r="CG13" s="637"/>
      <c r="CH13" s="637"/>
      <c r="CI13" s="637"/>
      <c r="CJ13" s="637"/>
      <c r="CK13" s="637"/>
      <c r="CL13" s="637"/>
      <c r="CM13" s="637"/>
      <c r="CN13" s="637"/>
      <c r="CO13" s="637"/>
      <c r="CP13" s="637"/>
      <c r="CQ13" s="638"/>
      <c r="CR13" s="621">
        <v>3803606</v>
      </c>
      <c r="CS13" s="622"/>
      <c r="CT13" s="622"/>
      <c r="CU13" s="622"/>
      <c r="CV13" s="622"/>
      <c r="CW13" s="622"/>
      <c r="CX13" s="622"/>
      <c r="CY13" s="623"/>
      <c r="CZ13" s="624">
        <v>13.4</v>
      </c>
      <c r="DA13" s="624"/>
      <c r="DB13" s="624"/>
      <c r="DC13" s="624"/>
      <c r="DD13" s="630">
        <v>1386505</v>
      </c>
      <c r="DE13" s="622"/>
      <c r="DF13" s="622"/>
      <c r="DG13" s="622"/>
      <c r="DH13" s="622"/>
      <c r="DI13" s="622"/>
      <c r="DJ13" s="622"/>
      <c r="DK13" s="622"/>
      <c r="DL13" s="622"/>
      <c r="DM13" s="622"/>
      <c r="DN13" s="622"/>
      <c r="DO13" s="622"/>
      <c r="DP13" s="623"/>
      <c r="DQ13" s="630">
        <v>2789177</v>
      </c>
      <c r="DR13" s="622"/>
      <c r="DS13" s="622"/>
      <c r="DT13" s="622"/>
      <c r="DU13" s="622"/>
      <c r="DV13" s="622"/>
      <c r="DW13" s="622"/>
      <c r="DX13" s="622"/>
      <c r="DY13" s="622"/>
      <c r="DZ13" s="622"/>
      <c r="EA13" s="622"/>
      <c r="EB13" s="622"/>
      <c r="EC13" s="631"/>
    </row>
    <row r="14" spans="2:143" ht="11.25" customHeight="1">
      <c r="B14" s="618" t="s">
        <v>252</v>
      </c>
      <c r="C14" s="619"/>
      <c r="D14" s="619"/>
      <c r="E14" s="619"/>
      <c r="F14" s="619"/>
      <c r="G14" s="619"/>
      <c r="H14" s="619"/>
      <c r="I14" s="619"/>
      <c r="J14" s="619"/>
      <c r="K14" s="619"/>
      <c r="L14" s="619"/>
      <c r="M14" s="619"/>
      <c r="N14" s="619"/>
      <c r="O14" s="619"/>
      <c r="P14" s="619"/>
      <c r="Q14" s="620"/>
      <c r="R14" s="621" t="s">
        <v>238</v>
      </c>
      <c r="S14" s="622"/>
      <c r="T14" s="622"/>
      <c r="U14" s="622"/>
      <c r="V14" s="622"/>
      <c r="W14" s="622"/>
      <c r="X14" s="622"/>
      <c r="Y14" s="623"/>
      <c r="Z14" s="624" t="s">
        <v>123</v>
      </c>
      <c r="AA14" s="624"/>
      <c r="AB14" s="624"/>
      <c r="AC14" s="624"/>
      <c r="AD14" s="625" t="s">
        <v>123</v>
      </c>
      <c r="AE14" s="625"/>
      <c r="AF14" s="625"/>
      <c r="AG14" s="625"/>
      <c r="AH14" s="625"/>
      <c r="AI14" s="625"/>
      <c r="AJ14" s="625"/>
      <c r="AK14" s="625"/>
      <c r="AL14" s="626" t="s">
        <v>123</v>
      </c>
      <c r="AM14" s="627"/>
      <c r="AN14" s="627"/>
      <c r="AO14" s="628"/>
      <c r="AP14" s="618" t="s">
        <v>253</v>
      </c>
      <c r="AQ14" s="619"/>
      <c r="AR14" s="619"/>
      <c r="AS14" s="619"/>
      <c r="AT14" s="619"/>
      <c r="AU14" s="619"/>
      <c r="AV14" s="619"/>
      <c r="AW14" s="619"/>
      <c r="AX14" s="619"/>
      <c r="AY14" s="619"/>
      <c r="AZ14" s="619"/>
      <c r="BA14" s="619"/>
      <c r="BB14" s="619"/>
      <c r="BC14" s="619"/>
      <c r="BD14" s="619"/>
      <c r="BE14" s="619"/>
      <c r="BF14" s="620"/>
      <c r="BG14" s="621">
        <v>167020</v>
      </c>
      <c r="BH14" s="622"/>
      <c r="BI14" s="622"/>
      <c r="BJ14" s="622"/>
      <c r="BK14" s="622"/>
      <c r="BL14" s="622"/>
      <c r="BM14" s="622"/>
      <c r="BN14" s="623"/>
      <c r="BO14" s="624">
        <v>2.9</v>
      </c>
      <c r="BP14" s="624"/>
      <c r="BQ14" s="624"/>
      <c r="BR14" s="624"/>
      <c r="BS14" s="630" t="s">
        <v>238</v>
      </c>
      <c r="BT14" s="622"/>
      <c r="BU14" s="622"/>
      <c r="BV14" s="622"/>
      <c r="BW14" s="622"/>
      <c r="BX14" s="622"/>
      <c r="BY14" s="622"/>
      <c r="BZ14" s="622"/>
      <c r="CA14" s="622"/>
      <c r="CB14" s="631"/>
      <c r="CD14" s="636" t="s">
        <v>254</v>
      </c>
      <c r="CE14" s="637"/>
      <c r="CF14" s="637"/>
      <c r="CG14" s="637"/>
      <c r="CH14" s="637"/>
      <c r="CI14" s="637"/>
      <c r="CJ14" s="637"/>
      <c r="CK14" s="637"/>
      <c r="CL14" s="637"/>
      <c r="CM14" s="637"/>
      <c r="CN14" s="637"/>
      <c r="CO14" s="637"/>
      <c r="CP14" s="637"/>
      <c r="CQ14" s="638"/>
      <c r="CR14" s="621">
        <v>1001751</v>
      </c>
      <c r="CS14" s="622"/>
      <c r="CT14" s="622"/>
      <c r="CU14" s="622"/>
      <c r="CV14" s="622"/>
      <c r="CW14" s="622"/>
      <c r="CX14" s="622"/>
      <c r="CY14" s="623"/>
      <c r="CZ14" s="624">
        <v>3.5</v>
      </c>
      <c r="DA14" s="624"/>
      <c r="DB14" s="624"/>
      <c r="DC14" s="624"/>
      <c r="DD14" s="630">
        <v>135775</v>
      </c>
      <c r="DE14" s="622"/>
      <c r="DF14" s="622"/>
      <c r="DG14" s="622"/>
      <c r="DH14" s="622"/>
      <c r="DI14" s="622"/>
      <c r="DJ14" s="622"/>
      <c r="DK14" s="622"/>
      <c r="DL14" s="622"/>
      <c r="DM14" s="622"/>
      <c r="DN14" s="622"/>
      <c r="DO14" s="622"/>
      <c r="DP14" s="623"/>
      <c r="DQ14" s="630">
        <v>864211</v>
      </c>
      <c r="DR14" s="622"/>
      <c r="DS14" s="622"/>
      <c r="DT14" s="622"/>
      <c r="DU14" s="622"/>
      <c r="DV14" s="622"/>
      <c r="DW14" s="622"/>
      <c r="DX14" s="622"/>
      <c r="DY14" s="622"/>
      <c r="DZ14" s="622"/>
      <c r="EA14" s="622"/>
      <c r="EB14" s="622"/>
      <c r="EC14" s="631"/>
    </row>
    <row r="15" spans="2:143" ht="11.25" customHeight="1">
      <c r="B15" s="618" t="s">
        <v>255</v>
      </c>
      <c r="C15" s="619"/>
      <c r="D15" s="619"/>
      <c r="E15" s="619"/>
      <c r="F15" s="619"/>
      <c r="G15" s="619"/>
      <c r="H15" s="619"/>
      <c r="I15" s="619"/>
      <c r="J15" s="619"/>
      <c r="K15" s="619"/>
      <c r="L15" s="619"/>
      <c r="M15" s="619"/>
      <c r="N15" s="619"/>
      <c r="O15" s="619"/>
      <c r="P15" s="619"/>
      <c r="Q15" s="620"/>
      <c r="R15" s="621">
        <v>91431</v>
      </c>
      <c r="S15" s="622"/>
      <c r="T15" s="622"/>
      <c r="U15" s="622"/>
      <c r="V15" s="622"/>
      <c r="W15" s="622"/>
      <c r="X15" s="622"/>
      <c r="Y15" s="623"/>
      <c r="Z15" s="624">
        <v>0.3</v>
      </c>
      <c r="AA15" s="624"/>
      <c r="AB15" s="624"/>
      <c r="AC15" s="624"/>
      <c r="AD15" s="625">
        <v>91431</v>
      </c>
      <c r="AE15" s="625"/>
      <c r="AF15" s="625"/>
      <c r="AG15" s="625"/>
      <c r="AH15" s="625"/>
      <c r="AI15" s="625"/>
      <c r="AJ15" s="625"/>
      <c r="AK15" s="625"/>
      <c r="AL15" s="626">
        <v>0.5</v>
      </c>
      <c r="AM15" s="627"/>
      <c r="AN15" s="627"/>
      <c r="AO15" s="628"/>
      <c r="AP15" s="618" t="s">
        <v>256</v>
      </c>
      <c r="AQ15" s="619"/>
      <c r="AR15" s="619"/>
      <c r="AS15" s="619"/>
      <c r="AT15" s="619"/>
      <c r="AU15" s="619"/>
      <c r="AV15" s="619"/>
      <c r="AW15" s="619"/>
      <c r="AX15" s="619"/>
      <c r="AY15" s="619"/>
      <c r="AZ15" s="619"/>
      <c r="BA15" s="619"/>
      <c r="BB15" s="619"/>
      <c r="BC15" s="619"/>
      <c r="BD15" s="619"/>
      <c r="BE15" s="619"/>
      <c r="BF15" s="620"/>
      <c r="BG15" s="621">
        <v>279546</v>
      </c>
      <c r="BH15" s="622"/>
      <c r="BI15" s="622"/>
      <c r="BJ15" s="622"/>
      <c r="BK15" s="622"/>
      <c r="BL15" s="622"/>
      <c r="BM15" s="622"/>
      <c r="BN15" s="623"/>
      <c r="BO15" s="624">
        <v>4.8</v>
      </c>
      <c r="BP15" s="624"/>
      <c r="BQ15" s="624"/>
      <c r="BR15" s="624"/>
      <c r="BS15" s="630" t="s">
        <v>123</v>
      </c>
      <c r="BT15" s="622"/>
      <c r="BU15" s="622"/>
      <c r="BV15" s="622"/>
      <c r="BW15" s="622"/>
      <c r="BX15" s="622"/>
      <c r="BY15" s="622"/>
      <c r="BZ15" s="622"/>
      <c r="CA15" s="622"/>
      <c r="CB15" s="631"/>
      <c r="CD15" s="636" t="s">
        <v>257</v>
      </c>
      <c r="CE15" s="637"/>
      <c r="CF15" s="637"/>
      <c r="CG15" s="637"/>
      <c r="CH15" s="637"/>
      <c r="CI15" s="637"/>
      <c r="CJ15" s="637"/>
      <c r="CK15" s="637"/>
      <c r="CL15" s="637"/>
      <c r="CM15" s="637"/>
      <c r="CN15" s="637"/>
      <c r="CO15" s="637"/>
      <c r="CP15" s="637"/>
      <c r="CQ15" s="638"/>
      <c r="CR15" s="621">
        <v>2928605</v>
      </c>
      <c r="CS15" s="622"/>
      <c r="CT15" s="622"/>
      <c r="CU15" s="622"/>
      <c r="CV15" s="622"/>
      <c r="CW15" s="622"/>
      <c r="CX15" s="622"/>
      <c r="CY15" s="623"/>
      <c r="CZ15" s="624">
        <v>10.3</v>
      </c>
      <c r="DA15" s="624"/>
      <c r="DB15" s="624"/>
      <c r="DC15" s="624"/>
      <c r="DD15" s="630">
        <v>838009</v>
      </c>
      <c r="DE15" s="622"/>
      <c r="DF15" s="622"/>
      <c r="DG15" s="622"/>
      <c r="DH15" s="622"/>
      <c r="DI15" s="622"/>
      <c r="DJ15" s="622"/>
      <c r="DK15" s="622"/>
      <c r="DL15" s="622"/>
      <c r="DM15" s="622"/>
      <c r="DN15" s="622"/>
      <c r="DO15" s="622"/>
      <c r="DP15" s="623"/>
      <c r="DQ15" s="630">
        <v>1758916</v>
      </c>
      <c r="DR15" s="622"/>
      <c r="DS15" s="622"/>
      <c r="DT15" s="622"/>
      <c r="DU15" s="622"/>
      <c r="DV15" s="622"/>
      <c r="DW15" s="622"/>
      <c r="DX15" s="622"/>
      <c r="DY15" s="622"/>
      <c r="DZ15" s="622"/>
      <c r="EA15" s="622"/>
      <c r="EB15" s="622"/>
      <c r="EC15" s="631"/>
    </row>
    <row r="16" spans="2:143" ht="11.25" customHeight="1">
      <c r="B16" s="618" t="s">
        <v>258</v>
      </c>
      <c r="C16" s="619"/>
      <c r="D16" s="619"/>
      <c r="E16" s="619"/>
      <c r="F16" s="619"/>
      <c r="G16" s="619"/>
      <c r="H16" s="619"/>
      <c r="I16" s="619"/>
      <c r="J16" s="619"/>
      <c r="K16" s="619"/>
      <c r="L16" s="619"/>
      <c r="M16" s="619"/>
      <c r="N16" s="619"/>
      <c r="O16" s="619"/>
      <c r="P16" s="619"/>
      <c r="Q16" s="620"/>
      <c r="R16" s="621" t="s">
        <v>238</v>
      </c>
      <c r="S16" s="622"/>
      <c r="T16" s="622"/>
      <c r="U16" s="622"/>
      <c r="V16" s="622"/>
      <c r="W16" s="622"/>
      <c r="X16" s="622"/>
      <c r="Y16" s="623"/>
      <c r="Z16" s="624" t="s">
        <v>123</v>
      </c>
      <c r="AA16" s="624"/>
      <c r="AB16" s="624"/>
      <c r="AC16" s="624"/>
      <c r="AD16" s="625" t="s">
        <v>238</v>
      </c>
      <c r="AE16" s="625"/>
      <c r="AF16" s="625"/>
      <c r="AG16" s="625"/>
      <c r="AH16" s="625"/>
      <c r="AI16" s="625"/>
      <c r="AJ16" s="625"/>
      <c r="AK16" s="625"/>
      <c r="AL16" s="626" t="s">
        <v>238</v>
      </c>
      <c r="AM16" s="627"/>
      <c r="AN16" s="627"/>
      <c r="AO16" s="628"/>
      <c r="AP16" s="618" t="s">
        <v>259</v>
      </c>
      <c r="AQ16" s="619"/>
      <c r="AR16" s="619"/>
      <c r="AS16" s="619"/>
      <c r="AT16" s="619"/>
      <c r="AU16" s="619"/>
      <c r="AV16" s="619"/>
      <c r="AW16" s="619"/>
      <c r="AX16" s="619"/>
      <c r="AY16" s="619"/>
      <c r="AZ16" s="619"/>
      <c r="BA16" s="619"/>
      <c r="BB16" s="619"/>
      <c r="BC16" s="619"/>
      <c r="BD16" s="619"/>
      <c r="BE16" s="619"/>
      <c r="BF16" s="620"/>
      <c r="BG16" s="621" t="s">
        <v>238</v>
      </c>
      <c r="BH16" s="622"/>
      <c r="BI16" s="622"/>
      <c r="BJ16" s="622"/>
      <c r="BK16" s="622"/>
      <c r="BL16" s="622"/>
      <c r="BM16" s="622"/>
      <c r="BN16" s="623"/>
      <c r="BO16" s="624" t="s">
        <v>177</v>
      </c>
      <c r="BP16" s="624"/>
      <c r="BQ16" s="624"/>
      <c r="BR16" s="624"/>
      <c r="BS16" s="630" t="s">
        <v>238</v>
      </c>
      <c r="BT16" s="622"/>
      <c r="BU16" s="622"/>
      <c r="BV16" s="622"/>
      <c r="BW16" s="622"/>
      <c r="BX16" s="622"/>
      <c r="BY16" s="622"/>
      <c r="BZ16" s="622"/>
      <c r="CA16" s="622"/>
      <c r="CB16" s="631"/>
      <c r="CD16" s="636" t="s">
        <v>260</v>
      </c>
      <c r="CE16" s="637"/>
      <c r="CF16" s="637"/>
      <c r="CG16" s="637"/>
      <c r="CH16" s="637"/>
      <c r="CI16" s="637"/>
      <c r="CJ16" s="637"/>
      <c r="CK16" s="637"/>
      <c r="CL16" s="637"/>
      <c r="CM16" s="637"/>
      <c r="CN16" s="637"/>
      <c r="CO16" s="637"/>
      <c r="CP16" s="637"/>
      <c r="CQ16" s="638"/>
      <c r="CR16" s="621">
        <v>30097</v>
      </c>
      <c r="CS16" s="622"/>
      <c r="CT16" s="622"/>
      <c r="CU16" s="622"/>
      <c r="CV16" s="622"/>
      <c r="CW16" s="622"/>
      <c r="CX16" s="622"/>
      <c r="CY16" s="623"/>
      <c r="CZ16" s="624">
        <v>0.1</v>
      </c>
      <c r="DA16" s="624"/>
      <c r="DB16" s="624"/>
      <c r="DC16" s="624"/>
      <c r="DD16" s="630" t="s">
        <v>238</v>
      </c>
      <c r="DE16" s="622"/>
      <c r="DF16" s="622"/>
      <c r="DG16" s="622"/>
      <c r="DH16" s="622"/>
      <c r="DI16" s="622"/>
      <c r="DJ16" s="622"/>
      <c r="DK16" s="622"/>
      <c r="DL16" s="622"/>
      <c r="DM16" s="622"/>
      <c r="DN16" s="622"/>
      <c r="DO16" s="622"/>
      <c r="DP16" s="623"/>
      <c r="DQ16" s="630">
        <v>10799</v>
      </c>
      <c r="DR16" s="622"/>
      <c r="DS16" s="622"/>
      <c r="DT16" s="622"/>
      <c r="DU16" s="622"/>
      <c r="DV16" s="622"/>
      <c r="DW16" s="622"/>
      <c r="DX16" s="622"/>
      <c r="DY16" s="622"/>
      <c r="DZ16" s="622"/>
      <c r="EA16" s="622"/>
      <c r="EB16" s="622"/>
      <c r="EC16" s="631"/>
    </row>
    <row r="17" spans="2:133" ht="11.25" customHeight="1">
      <c r="B17" s="618" t="s">
        <v>261</v>
      </c>
      <c r="C17" s="619"/>
      <c r="D17" s="619"/>
      <c r="E17" s="619"/>
      <c r="F17" s="619"/>
      <c r="G17" s="619"/>
      <c r="H17" s="619"/>
      <c r="I17" s="619"/>
      <c r="J17" s="619"/>
      <c r="K17" s="619"/>
      <c r="L17" s="619"/>
      <c r="M17" s="619"/>
      <c r="N17" s="619"/>
      <c r="O17" s="619"/>
      <c r="P17" s="619"/>
      <c r="Q17" s="620"/>
      <c r="R17" s="621">
        <v>21571</v>
      </c>
      <c r="S17" s="622"/>
      <c r="T17" s="622"/>
      <c r="U17" s="622"/>
      <c r="V17" s="622"/>
      <c r="W17" s="622"/>
      <c r="X17" s="622"/>
      <c r="Y17" s="623"/>
      <c r="Z17" s="624">
        <v>0.1</v>
      </c>
      <c r="AA17" s="624"/>
      <c r="AB17" s="624"/>
      <c r="AC17" s="624"/>
      <c r="AD17" s="625">
        <v>21571</v>
      </c>
      <c r="AE17" s="625"/>
      <c r="AF17" s="625"/>
      <c r="AG17" s="625"/>
      <c r="AH17" s="625"/>
      <c r="AI17" s="625"/>
      <c r="AJ17" s="625"/>
      <c r="AK17" s="625"/>
      <c r="AL17" s="626">
        <v>0.1</v>
      </c>
      <c r="AM17" s="627"/>
      <c r="AN17" s="627"/>
      <c r="AO17" s="628"/>
      <c r="AP17" s="618" t="s">
        <v>262</v>
      </c>
      <c r="AQ17" s="619"/>
      <c r="AR17" s="619"/>
      <c r="AS17" s="619"/>
      <c r="AT17" s="619"/>
      <c r="AU17" s="619"/>
      <c r="AV17" s="619"/>
      <c r="AW17" s="619"/>
      <c r="AX17" s="619"/>
      <c r="AY17" s="619"/>
      <c r="AZ17" s="619"/>
      <c r="BA17" s="619"/>
      <c r="BB17" s="619"/>
      <c r="BC17" s="619"/>
      <c r="BD17" s="619"/>
      <c r="BE17" s="619"/>
      <c r="BF17" s="620"/>
      <c r="BG17" s="621" t="s">
        <v>123</v>
      </c>
      <c r="BH17" s="622"/>
      <c r="BI17" s="622"/>
      <c r="BJ17" s="622"/>
      <c r="BK17" s="622"/>
      <c r="BL17" s="622"/>
      <c r="BM17" s="622"/>
      <c r="BN17" s="623"/>
      <c r="BO17" s="624" t="s">
        <v>238</v>
      </c>
      <c r="BP17" s="624"/>
      <c r="BQ17" s="624"/>
      <c r="BR17" s="624"/>
      <c r="BS17" s="630" t="s">
        <v>238</v>
      </c>
      <c r="BT17" s="622"/>
      <c r="BU17" s="622"/>
      <c r="BV17" s="622"/>
      <c r="BW17" s="622"/>
      <c r="BX17" s="622"/>
      <c r="BY17" s="622"/>
      <c r="BZ17" s="622"/>
      <c r="CA17" s="622"/>
      <c r="CB17" s="631"/>
      <c r="CD17" s="636" t="s">
        <v>263</v>
      </c>
      <c r="CE17" s="637"/>
      <c r="CF17" s="637"/>
      <c r="CG17" s="637"/>
      <c r="CH17" s="637"/>
      <c r="CI17" s="637"/>
      <c r="CJ17" s="637"/>
      <c r="CK17" s="637"/>
      <c r="CL17" s="637"/>
      <c r="CM17" s="637"/>
      <c r="CN17" s="637"/>
      <c r="CO17" s="637"/>
      <c r="CP17" s="637"/>
      <c r="CQ17" s="638"/>
      <c r="CR17" s="621">
        <v>2946060</v>
      </c>
      <c r="CS17" s="622"/>
      <c r="CT17" s="622"/>
      <c r="CU17" s="622"/>
      <c r="CV17" s="622"/>
      <c r="CW17" s="622"/>
      <c r="CX17" s="622"/>
      <c r="CY17" s="623"/>
      <c r="CZ17" s="624">
        <v>10.4</v>
      </c>
      <c r="DA17" s="624"/>
      <c r="DB17" s="624"/>
      <c r="DC17" s="624"/>
      <c r="DD17" s="630" t="s">
        <v>238</v>
      </c>
      <c r="DE17" s="622"/>
      <c r="DF17" s="622"/>
      <c r="DG17" s="622"/>
      <c r="DH17" s="622"/>
      <c r="DI17" s="622"/>
      <c r="DJ17" s="622"/>
      <c r="DK17" s="622"/>
      <c r="DL17" s="622"/>
      <c r="DM17" s="622"/>
      <c r="DN17" s="622"/>
      <c r="DO17" s="622"/>
      <c r="DP17" s="623"/>
      <c r="DQ17" s="630">
        <v>2858782</v>
      </c>
      <c r="DR17" s="622"/>
      <c r="DS17" s="622"/>
      <c r="DT17" s="622"/>
      <c r="DU17" s="622"/>
      <c r="DV17" s="622"/>
      <c r="DW17" s="622"/>
      <c r="DX17" s="622"/>
      <c r="DY17" s="622"/>
      <c r="DZ17" s="622"/>
      <c r="EA17" s="622"/>
      <c r="EB17" s="622"/>
      <c r="EC17" s="631"/>
    </row>
    <row r="18" spans="2:133" ht="11.25" customHeight="1">
      <c r="B18" s="618" t="s">
        <v>264</v>
      </c>
      <c r="C18" s="619"/>
      <c r="D18" s="619"/>
      <c r="E18" s="619"/>
      <c r="F18" s="619"/>
      <c r="G18" s="619"/>
      <c r="H18" s="619"/>
      <c r="I18" s="619"/>
      <c r="J18" s="619"/>
      <c r="K18" s="619"/>
      <c r="L18" s="619"/>
      <c r="M18" s="619"/>
      <c r="N18" s="619"/>
      <c r="O18" s="619"/>
      <c r="P18" s="619"/>
      <c r="Q18" s="620"/>
      <c r="R18" s="621">
        <v>10296595</v>
      </c>
      <c r="S18" s="622"/>
      <c r="T18" s="622"/>
      <c r="U18" s="622"/>
      <c r="V18" s="622"/>
      <c r="W18" s="622"/>
      <c r="X18" s="622"/>
      <c r="Y18" s="623"/>
      <c r="Z18" s="624">
        <v>34.9</v>
      </c>
      <c r="AA18" s="624"/>
      <c r="AB18" s="624"/>
      <c r="AC18" s="624"/>
      <c r="AD18" s="625">
        <v>9219729</v>
      </c>
      <c r="AE18" s="625"/>
      <c r="AF18" s="625"/>
      <c r="AG18" s="625"/>
      <c r="AH18" s="625"/>
      <c r="AI18" s="625"/>
      <c r="AJ18" s="625"/>
      <c r="AK18" s="625"/>
      <c r="AL18" s="626">
        <v>55.2</v>
      </c>
      <c r="AM18" s="627"/>
      <c r="AN18" s="627"/>
      <c r="AO18" s="628"/>
      <c r="AP18" s="618" t="s">
        <v>265</v>
      </c>
      <c r="AQ18" s="619"/>
      <c r="AR18" s="619"/>
      <c r="AS18" s="619"/>
      <c r="AT18" s="619"/>
      <c r="AU18" s="619"/>
      <c r="AV18" s="619"/>
      <c r="AW18" s="619"/>
      <c r="AX18" s="619"/>
      <c r="AY18" s="619"/>
      <c r="AZ18" s="619"/>
      <c r="BA18" s="619"/>
      <c r="BB18" s="619"/>
      <c r="BC18" s="619"/>
      <c r="BD18" s="619"/>
      <c r="BE18" s="619"/>
      <c r="BF18" s="620"/>
      <c r="BG18" s="621" t="s">
        <v>238</v>
      </c>
      <c r="BH18" s="622"/>
      <c r="BI18" s="622"/>
      <c r="BJ18" s="622"/>
      <c r="BK18" s="622"/>
      <c r="BL18" s="622"/>
      <c r="BM18" s="622"/>
      <c r="BN18" s="623"/>
      <c r="BO18" s="624" t="s">
        <v>238</v>
      </c>
      <c r="BP18" s="624"/>
      <c r="BQ18" s="624"/>
      <c r="BR18" s="624"/>
      <c r="BS18" s="630" t="s">
        <v>238</v>
      </c>
      <c r="BT18" s="622"/>
      <c r="BU18" s="622"/>
      <c r="BV18" s="622"/>
      <c r="BW18" s="622"/>
      <c r="BX18" s="622"/>
      <c r="BY18" s="622"/>
      <c r="BZ18" s="622"/>
      <c r="CA18" s="622"/>
      <c r="CB18" s="631"/>
      <c r="CD18" s="636" t="s">
        <v>266</v>
      </c>
      <c r="CE18" s="637"/>
      <c r="CF18" s="637"/>
      <c r="CG18" s="637"/>
      <c r="CH18" s="637"/>
      <c r="CI18" s="637"/>
      <c r="CJ18" s="637"/>
      <c r="CK18" s="637"/>
      <c r="CL18" s="637"/>
      <c r="CM18" s="637"/>
      <c r="CN18" s="637"/>
      <c r="CO18" s="637"/>
      <c r="CP18" s="637"/>
      <c r="CQ18" s="638"/>
      <c r="CR18" s="621" t="s">
        <v>238</v>
      </c>
      <c r="CS18" s="622"/>
      <c r="CT18" s="622"/>
      <c r="CU18" s="622"/>
      <c r="CV18" s="622"/>
      <c r="CW18" s="622"/>
      <c r="CX18" s="622"/>
      <c r="CY18" s="623"/>
      <c r="CZ18" s="624" t="s">
        <v>123</v>
      </c>
      <c r="DA18" s="624"/>
      <c r="DB18" s="624"/>
      <c r="DC18" s="624"/>
      <c r="DD18" s="630" t="s">
        <v>123</v>
      </c>
      <c r="DE18" s="622"/>
      <c r="DF18" s="622"/>
      <c r="DG18" s="622"/>
      <c r="DH18" s="622"/>
      <c r="DI18" s="622"/>
      <c r="DJ18" s="622"/>
      <c r="DK18" s="622"/>
      <c r="DL18" s="622"/>
      <c r="DM18" s="622"/>
      <c r="DN18" s="622"/>
      <c r="DO18" s="622"/>
      <c r="DP18" s="623"/>
      <c r="DQ18" s="630" t="s">
        <v>238</v>
      </c>
      <c r="DR18" s="622"/>
      <c r="DS18" s="622"/>
      <c r="DT18" s="622"/>
      <c r="DU18" s="622"/>
      <c r="DV18" s="622"/>
      <c r="DW18" s="622"/>
      <c r="DX18" s="622"/>
      <c r="DY18" s="622"/>
      <c r="DZ18" s="622"/>
      <c r="EA18" s="622"/>
      <c r="EB18" s="622"/>
      <c r="EC18" s="631"/>
    </row>
    <row r="19" spans="2:133" ht="11.25" customHeight="1">
      <c r="B19" s="618" t="s">
        <v>267</v>
      </c>
      <c r="C19" s="619"/>
      <c r="D19" s="619"/>
      <c r="E19" s="619"/>
      <c r="F19" s="619"/>
      <c r="G19" s="619"/>
      <c r="H19" s="619"/>
      <c r="I19" s="619"/>
      <c r="J19" s="619"/>
      <c r="K19" s="619"/>
      <c r="L19" s="619"/>
      <c r="M19" s="619"/>
      <c r="N19" s="619"/>
      <c r="O19" s="619"/>
      <c r="P19" s="619"/>
      <c r="Q19" s="620"/>
      <c r="R19" s="621">
        <v>9219729</v>
      </c>
      <c r="S19" s="622"/>
      <c r="T19" s="622"/>
      <c r="U19" s="622"/>
      <c r="V19" s="622"/>
      <c r="W19" s="622"/>
      <c r="X19" s="622"/>
      <c r="Y19" s="623"/>
      <c r="Z19" s="624">
        <v>31.3</v>
      </c>
      <c r="AA19" s="624"/>
      <c r="AB19" s="624"/>
      <c r="AC19" s="624"/>
      <c r="AD19" s="625">
        <v>9219729</v>
      </c>
      <c r="AE19" s="625"/>
      <c r="AF19" s="625"/>
      <c r="AG19" s="625"/>
      <c r="AH19" s="625"/>
      <c r="AI19" s="625"/>
      <c r="AJ19" s="625"/>
      <c r="AK19" s="625"/>
      <c r="AL19" s="626">
        <v>55.2</v>
      </c>
      <c r="AM19" s="627"/>
      <c r="AN19" s="627"/>
      <c r="AO19" s="628"/>
      <c r="AP19" s="618" t="s">
        <v>268</v>
      </c>
      <c r="AQ19" s="619"/>
      <c r="AR19" s="619"/>
      <c r="AS19" s="619"/>
      <c r="AT19" s="619"/>
      <c r="AU19" s="619"/>
      <c r="AV19" s="619"/>
      <c r="AW19" s="619"/>
      <c r="AX19" s="619"/>
      <c r="AY19" s="619"/>
      <c r="AZ19" s="619"/>
      <c r="BA19" s="619"/>
      <c r="BB19" s="619"/>
      <c r="BC19" s="619"/>
      <c r="BD19" s="619"/>
      <c r="BE19" s="619"/>
      <c r="BF19" s="620"/>
      <c r="BG19" s="621">
        <v>14218</v>
      </c>
      <c r="BH19" s="622"/>
      <c r="BI19" s="622"/>
      <c r="BJ19" s="622"/>
      <c r="BK19" s="622"/>
      <c r="BL19" s="622"/>
      <c r="BM19" s="622"/>
      <c r="BN19" s="623"/>
      <c r="BO19" s="624">
        <v>0.2</v>
      </c>
      <c r="BP19" s="624"/>
      <c r="BQ19" s="624"/>
      <c r="BR19" s="624"/>
      <c r="BS19" s="630" t="s">
        <v>123</v>
      </c>
      <c r="BT19" s="622"/>
      <c r="BU19" s="622"/>
      <c r="BV19" s="622"/>
      <c r="BW19" s="622"/>
      <c r="BX19" s="622"/>
      <c r="BY19" s="622"/>
      <c r="BZ19" s="622"/>
      <c r="CA19" s="622"/>
      <c r="CB19" s="631"/>
      <c r="CD19" s="636" t="s">
        <v>269</v>
      </c>
      <c r="CE19" s="637"/>
      <c r="CF19" s="637"/>
      <c r="CG19" s="637"/>
      <c r="CH19" s="637"/>
      <c r="CI19" s="637"/>
      <c r="CJ19" s="637"/>
      <c r="CK19" s="637"/>
      <c r="CL19" s="637"/>
      <c r="CM19" s="637"/>
      <c r="CN19" s="637"/>
      <c r="CO19" s="637"/>
      <c r="CP19" s="637"/>
      <c r="CQ19" s="638"/>
      <c r="CR19" s="621" t="s">
        <v>238</v>
      </c>
      <c r="CS19" s="622"/>
      <c r="CT19" s="622"/>
      <c r="CU19" s="622"/>
      <c r="CV19" s="622"/>
      <c r="CW19" s="622"/>
      <c r="CX19" s="622"/>
      <c r="CY19" s="623"/>
      <c r="CZ19" s="624" t="s">
        <v>238</v>
      </c>
      <c r="DA19" s="624"/>
      <c r="DB19" s="624"/>
      <c r="DC19" s="624"/>
      <c r="DD19" s="630" t="s">
        <v>123</v>
      </c>
      <c r="DE19" s="622"/>
      <c r="DF19" s="622"/>
      <c r="DG19" s="622"/>
      <c r="DH19" s="622"/>
      <c r="DI19" s="622"/>
      <c r="DJ19" s="622"/>
      <c r="DK19" s="622"/>
      <c r="DL19" s="622"/>
      <c r="DM19" s="622"/>
      <c r="DN19" s="622"/>
      <c r="DO19" s="622"/>
      <c r="DP19" s="623"/>
      <c r="DQ19" s="630" t="s">
        <v>123</v>
      </c>
      <c r="DR19" s="622"/>
      <c r="DS19" s="622"/>
      <c r="DT19" s="622"/>
      <c r="DU19" s="622"/>
      <c r="DV19" s="622"/>
      <c r="DW19" s="622"/>
      <c r="DX19" s="622"/>
      <c r="DY19" s="622"/>
      <c r="DZ19" s="622"/>
      <c r="EA19" s="622"/>
      <c r="EB19" s="622"/>
      <c r="EC19" s="631"/>
    </row>
    <row r="20" spans="2:133" ht="11.25" customHeight="1">
      <c r="B20" s="618" t="s">
        <v>270</v>
      </c>
      <c r="C20" s="619"/>
      <c r="D20" s="619"/>
      <c r="E20" s="619"/>
      <c r="F20" s="619"/>
      <c r="G20" s="619"/>
      <c r="H20" s="619"/>
      <c r="I20" s="619"/>
      <c r="J20" s="619"/>
      <c r="K20" s="619"/>
      <c r="L20" s="619"/>
      <c r="M20" s="619"/>
      <c r="N20" s="619"/>
      <c r="O20" s="619"/>
      <c r="P20" s="619"/>
      <c r="Q20" s="620"/>
      <c r="R20" s="621">
        <v>1076866</v>
      </c>
      <c r="S20" s="622"/>
      <c r="T20" s="622"/>
      <c r="U20" s="622"/>
      <c r="V20" s="622"/>
      <c r="W20" s="622"/>
      <c r="X20" s="622"/>
      <c r="Y20" s="623"/>
      <c r="Z20" s="624">
        <v>3.7</v>
      </c>
      <c r="AA20" s="624"/>
      <c r="AB20" s="624"/>
      <c r="AC20" s="624"/>
      <c r="AD20" s="625" t="s">
        <v>123</v>
      </c>
      <c r="AE20" s="625"/>
      <c r="AF20" s="625"/>
      <c r="AG20" s="625"/>
      <c r="AH20" s="625"/>
      <c r="AI20" s="625"/>
      <c r="AJ20" s="625"/>
      <c r="AK20" s="625"/>
      <c r="AL20" s="626" t="s">
        <v>238</v>
      </c>
      <c r="AM20" s="627"/>
      <c r="AN20" s="627"/>
      <c r="AO20" s="628"/>
      <c r="AP20" s="618" t="s">
        <v>271</v>
      </c>
      <c r="AQ20" s="619"/>
      <c r="AR20" s="619"/>
      <c r="AS20" s="619"/>
      <c r="AT20" s="619"/>
      <c r="AU20" s="619"/>
      <c r="AV20" s="619"/>
      <c r="AW20" s="619"/>
      <c r="AX20" s="619"/>
      <c r="AY20" s="619"/>
      <c r="AZ20" s="619"/>
      <c r="BA20" s="619"/>
      <c r="BB20" s="619"/>
      <c r="BC20" s="619"/>
      <c r="BD20" s="619"/>
      <c r="BE20" s="619"/>
      <c r="BF20" s="620"/>
      <c r="BG20" s="621">
        <v>14218</v>
      </c>
      <c r="BH20" s="622"/>
      <c r="BI20" s="622"/>
      <c r="BJ20" s="622"/>
      <c r="BK20" s="622"/>
      <c r="BL20" s="622"/>
      <c r="BM20" s="622"/>
      <c r="BN20" s="623"/>
      <c r="BO20" s="624">
        <v>0.2</v>
      </c>
      <c r="BP20" s="624"/>
      <c r="BQ20" s="624"/>
      <c r="BR20" s="624"/>
      <c r="BS20" s="630" t="s">
        <v>123</v>
      </c>
      <c r="BT20" s="622"/>
      <c r="BU20" s="622"/>
      <c r="BV20" s="622"/>
      <c r="BW20" s="622"/>
      <c r="BX20" s="622"/>
      <c r="BY20" s="622"/>
      <c r="BZ20" s="622"/>
      <c r="CA20" s="622"/>
      <c r="CB20" s="631"/>
      <c r="CD20" s="636" t="s">
        <v>272</v>
      </c>
      <c r="CE20" s="637"/>
      <c r="CF20" s="637"/>
      <c r="CG20" s="637"/>
      <c r="CH20" s="637"/>
      <c r="CI20" s="637"/>
      <c r="CJ20" s="637"/>
      <c r="CK20" s="637"/>
      <c r="CL20" s="637"/>
      <c r="CM20" s="637"/>
      <c r="CN20" s="637"/>
      <c r="CO20" s="637"/>
      <c r="CP20" s="637"/>
      <c r="CQ20" s="638"/>
      <c r="CR20" s="621">
        <v>28322474</v>
      </c>
      <c r="CS20" s="622"/>
      <c r="CT20" s="622"/>
      <c r="CU20" s="622"/>
      <c r="CV20" s="622"/>
      <c r="CW20" s="622"/>
      <c r="CX20" s="622"/>
      <c r="CY20" s="623"/>
      <c r="CZ20" s="624">
        <v>100</v>
      </c>
      <c r="DA20" s="624"/>
      <c r="DB20" s="624"/>
      <c r="DC20" s="624"/>
      <c r="DD20" s="630">
        <v>4586966</v>
      </c>
      <c r="DE20" s="622"/>
      <c r="DF20" s="622"/>
      <c r="DG20" s="622"/>
      <c r="DH20" s="622"/>
      <c r="DI20" s="622"/>
      <c r="DJ20" s="622"/>
      <c r="DK20" s="622"/>
      <c r="DL20" s="622"/>
      <c r="DM20" s="622"/>
      <c r="DN20" s="622"/>
      <c r="DO20" s="622"/>
      <c r="DP20" s="623"/>
      <c r="DQ20" s="630">
        <v>19018736</v>
      </c>
      <c r="DR20" s="622"/>
      <c r="DS20" s="622"/>
      <c r="DT20" s="622"/>
      <c r="DU20" s="622"/>
      <c r="DV20" s="622"/>
      <c r="DW20" s="622"/>
      <c r="DX20" s="622"/>
      <c r="DY20" s="622"/>
      <c r="DZ20" s="622"/>
      <c r="EA20" s="622"/>
      <c r="EB20" s="622"/>
      <c r="EC20" s="631"/>
    </row>
    <row r="21" spans="2:133" ht="11.25" customHeight="1">
      <c r="B21" s="618" t="s">
        <v>273</v>
      </c>
      <c r="C21" s="619"/>
      <c r="D21" s="619"/>
      <c r="E21" s="619"/>
      <c r="F21" s="619"/>
      <c r="G21" s="619"/>
      <c r="H21" s="619"/>
      <c r="I21" s="619"/>
      <c r="J21" s="619"/>
      <c r="K21" s="619"/>
      <c r="L21" s="619"/>
      <c r="M21" s="619"/>
      <c r="N21" s="619"/>
      <c r="O21" s="619"/>
      <c r="P21" s="619"/>
      <c r="Q21" s="620"/>
      <c r="R21" s="621" t="s">
        <v>238</v>
      </c>
      <c r="S21" s="622"/>
      <c r="T21" s="622"/>
      <c r="U21" s="622"/>
      <c r="V21" s="622"/>
      <c r="W21" s="622"/>
      <c r="X21" s="622"/>
      <c r="Y21" s="623"/>
      <c r="Z21" s="624" t="s">
        <v>238</v>
      </c>
      <c r="AA21" s="624"/>
      <c r="AB21" s="624"/>
      <c r="AC21" s="624"/>
      <c r="AD21" s="625" t="s">
        <v>238</v>
      </c>
      <c r="AE21" s="625"/>
      <c r="AF21" s="625"/>
      <c r="AG21" s="625"/>
      <c r="AH21" s="625"/>
      <c r="AI21" s="625"/>
      <c r="AJ21" s="625"/>
      <c r="AK21" s="625"/>
      <c r="AL21" s="626" t="s">
        <v>238</v>
      </c>
      <c r="AM21" s="627"/>
      <c r="AN21" s="627"/>
      <c r="AO21" s="628"/>
      <c r="AP21" s="639" t="s">
        <v>274</v>
      </c>
      <c r="AQ21" s="640"/>
      <c r="AR21" s="640"/>
      <c r="AS21" s="640"/>
      <c r="AT21" s="640"/>
      <c r="AU21" s="640"/>
      <c r="AV21" s="640"/>
      <c r="AW21" s="640"/>
      <c r="AX21" s="640"/>
      <c r="AY21" s="640"/>
      <c r="AZ21" s="640"/>
      <c r="BA21" s="640"/>
      <c r="BB21" s="640"/>
      <c r="BC21" s="640"/>
      <c r="BD21" s="640"/>
      <c r="BE21" s="640"/>
      <c r="BF21" s="641"/>
      <c r="BG21" s="621">
        <v>14218</v>
      </c>
      <c r="BH21" s="622"/>
      <c r="BI21" s="622"/>
      <c r="BJ21" s="622"/>
      <c r="BK21" s="622"/>
      <c r="BL21" s="622"/>
      <c r="BM21" s="622"/>
      <c r="BN21" s="623"/>
      <c r="BO21" s="624">
        <v>0.2</v>
      </c>
      <c r="BP21" s="624"/>
      <c r="BQ21" s="624"/>
      <c r="BR21" s="624"/>
      <c r="BS21" s="630" t="s">
        <v>123</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275</v>
      </c>
      <c r="C22" s="619"/>
      <c r="D22" s="619"/>
      <c r="E22" s="619"/>
      <c r="F22" s="619"/>
      <c r="G22" s="619"/>
      <c r="H22" s="619"/>
      <c r="I22" s="619"/>
      <c r="J22" s="619"/>
      <c r="K22" s="619"/>
      <c r="L22" s="619"/>
      <c r="M22" s="619"/>
      <c r="N22" s="619"/>
      <c r="O22" s="619"/>
      <c r="P22" s="619"/>
      <c r="Q22" s="620"/>
      <c r="R22" s="621">
        <v>17303719</v>
      </c>
      <c r="S22" s="622"/>
      <c r="T22" s="622"/>
      <c r="U22" s="622"/>
      <c r="V22" s="622"/>
      <c r="W22" s="622"/>
      <c r="X22" s="622"/>
      <c r="Y22" s="623"/>
      <c r="Z22" s="624">
        <v>58.7</v>
      </c>
      <c r="AA22" s="624"/>
      <c r="AB22" s="624"/>
      <c r="AC22" s="624"/>
      <c r="AD22" s="625">
        <v>16226853</v>
      </c>
      <c r="AE22" s="625"/>
      <c r="AF22" s="625"/>
      <c r="AG22" s="625"/>
      <c r="AH22" s="625"/>
      <c r="AI22" s="625"/>
      <c r="AJ22" s="625"/>
      <c r="AK22" s="625"/>
      <c r="AL22" s="626">
        <v>97.1</v>
      </c>
      <c r="AM22" s="627"/>
      <c r="AN22" s="627"/>
      <c r="AO22" s="628"/>
      <c r="AP22" s="639" t="s">
        <v>276</v>
      </c>
      <c r="AQ22" s="640"/>
      <c r="AR22" s="640"/>
      <c r="AS22" s="640"/>
      <c r="AT22" s="640"/>
      <c r="AU22" s="640"/>
      <c r="AV22" s="640"/>
      <c r="AW22" s="640"/>
      <c r="AX22" s="640"/>
      <c r="AY22" s="640"/>
      <c r="AZ22" s="640"/>
      <c r="BA22" s="640"/>
      <c r="BB22" s="640"/>
      <c r="BC22" s="640"/>
      <c r="BD22" s="640"/>
      <c r="BE22" s="640"/>
      <c r="BF22" s="641"/>
      <c r="BG22" s="621" t="s">
        <v>238</v>
      </c>
      <c r="BH22" s="622"/>
      <c r="BI22" s="622"/>
      <c r="BJ22" s="622"/>
      <c r="BK22" s="622"/>
      <c r="BL22" s="622"/>
      <c r="BM22" s="622"/>
      <c r="BN22" s="623"/>
      <c r="BO22" s="624" t="s">
        <v>123</v>
      </c>
      <c r="BP22" s="624"/>
      <c r="BQ22" s="624"/>
      <c r="BR22" s="624"/>
      <c r="BS22" s="630" t="s">
        <v>238</v>
      </c>
      <c r="BT22" s="622"/>
      <c r="BU22" s="622"/>
      <c r="BV22" s="622"/>
      <c r="BW22" s="622"/>
      <c r="BX22" s="622"/>
      <c r="BY22" s="622"/>
      <c r="BZ22" s="622"/>
      <c r="CA22" s="622"/>
      <c r="CB22" s="631"/>
      <c r="CD22" s="603" t="s">
        <v>277</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278</v>
      </c>
      <c r="C23" s="619"/>
      <c r="D23" s="619"/>
      <c r="E23" s="619"/>
      <c r="F23" s="619"/>
      <c r="G23" s="619"/>
      <c r="H23" s="619"/>
      <c r="I23" s="619"/>
      <c r="J23" s="619"/>
      <c r="K23" s="619"/>
      <c r="L23" s="619"/>
      <c r="M23" s="619"/>
      <c r="N23" s="619"/>
      <c r="O23" s="619"/>
      <c r="P23" s="619"/>
      <c r="Q23" s="620"/>
      <c r="R23" s="621">
        <v>4835</v>
      </c>
      <c r="S23" s="622"/>
      <c r="T23" s="622"/>
      <c r="U23" s="622"/>
      <c r="V23" s="622"/>
      <c r="W23" s="622"/>
      <c r="X23" s="622"/>
      <c r="Y23" s="623"/>
      <c r="Z23" s="624">
        <v>0</v>
      </c>
      <c r="AA23" s="624"/>
      <c r="AB23" s="624"/>
      <c r="AC23" s="624"/>
      <c r="AD23" s="625">
        <v>4835</v>
      </c>
      <c r="AE23" s="625"/>
      <c r="AF23" s="625"/>
      <c r="AG23" s="625"/>
      <c r="AH23" s="625"/>
      <c r="AI23" s="625"/>
      <c r="AJ23" s="625"/>
      <c r="AK23" s="625"/>
      <c r="AL23" s="626">
        <v>0</v>
      </c>
      <c r="AM23" s="627"/>
      <c r="AN23" s="627"/>
      <c r="AO23" s="628"/>
      <c r="AP23" s="639" t="s">
        <v>279</v>
      </c>
      <c r="AQ23" s="640"/>
      <c r="AR23" s="640"/>
      <c r="AS23" s="640"/>
      <c r="AT23" s="640"/>
      <c r="AU23" s="640"/>
      <c r="AV23" s="640"/>
      <c r="AW23" s="640"/>
      <c r="AX23" s="640"/>
      <c r="AY23" s="640"/>
      <c r="AZ23" s="640"/>
      <c r="BA23" s="640"/>
      <c r="BB23" s="640"/>
      <c r="BC23" s="640"/>
      <c r="BD23" s="640"/>
      <c r="BE23" s="640"/>
      <c r="BF23" s="641"/>
      <c r="BG23" s="621" t="s">
        <v>238</v>
      </c>
      <c r="BH23" s="622"/>
      <c r="BI23" s="622"/>
      <c r="BJ23" s="622"/>
      <c r="BK23" s="622"/>
      <c r="BL23" s="622"/>
      <c r="BM23" s="622"/>
      <c r="BN23" s="623"/>
      <c r="BO23" s="624" t="s">
        <v>238</v>
      </c>
      <c r="BP23" s="624"/>
      <c r="BQ23" s="624"/>
      <c r="BR23" s="624"/>
      <c r="BS23" s="630" t="s">
        <v>123</v>
      </c>
      <c r="BT23" s="622"/>
      <c r="BU23" s="622"/>
      <c r="BV23" s="622"/>
      <c r="BW23" s="622"/>
      <c r="BX23" s="622"/>
      <c r="BY23" s="622"/>
      <c r="BZ23" s="622"/>
      <c r="CA23" s="622"/>
      <c r="CB23" s="631"/>
      <c r="CD23" s="603" t="s">
        <v>218</v>
      </c>
      <c r="CE23" s="604"/>
      <c r="CF23" s="604"/>
      <c r="CG23" s="604"/>
      <c r="CH23" s="604"/>
      <c r="CI23" s="604"/>
      <c r="CJ23" s="604"/>
      <c r="CK23" s="604"/>
      <c r="CL23" s="604"/>
      <c r="CM23" s="604"/>
      <c r="CN23" s="604"/>
      <c r="CO23" s="604"/>
      <c r="CP23" s="604"/>
      <c r="CQ23" s="605"/>
      <c r="CR23" s="603" t="s">
        <v>280</v>
      </c>
      <c r="CS23" s="604"/>
      <c r="CT23" s="604"/>
      <c r="CU23" s="604"/>
      <c r="CV23" s="604"/>
      <c r="CW23" s="604"/>
      <c r="CX23" s="604"/>
      <c r="CY23" s="605"/>
      <c r="CZ23" s="603" t="s">
        <v>281</v>
      </c>
      <c r="DA23" s="604"/>
      <c r="DB23" s="604"/>
      <c r="DC23" s="605"/>
      <c r="DD23" s="603" t="s">
        <v>282</v>
      </c>
      <c r="DE23" s="604"/>
      <c r="DF23" s="604"/>
      <c r="DG23" s="604"/>
      <c r="DH23" s="604"/>
      <c r="DI23" s="604"/>
      <c r="DJ23" s="604"/>
      <c r="DK23" s="605"/>
      <c r="DL23" s="651" t="s">
        <v>283</v>
      </c>
      <c r="DM23" s="652"/>
      <c r="DN23" s="652"/>
      <c r="DO23" s="652"/>
      <c r="DP23" s="652"/>
      <c r="DQ23" s="652"/>
      <c r="DR23" s="652"/>
      <c r="DS23" s="652"/>
      <c r="DT23" s="652"/>
      <c r="DU23" s="652"/>
      <c r="DV23" s="653"/>
      <c r="DW23" s="603" t="s">
        <v>284</v>
      </c>
      <c r="DX23" s="604"/>
      <c r="DY23" s="604"/>
      <c r="DZ23" s="604"/>
      <c r="EA23" s="604"/>
      <c r="EB23" s="604"/>
      <c r="EC23" s="605"/>
    </row>
    <row r="24" spans="2:133" ht="11.25" customHeight="1">
      <c r="B24" s="618" t="s">
        <v>285</v>
      </c>
      <c r="C24" s="619"/>
      <c r="D24" s="619"/>
      <c r="E24" s="619"/>
      <c r="F24" s="619"/>
      <c r="G24" s="619"/>
      <c r="H24" s="619"/>
      <c r="I24" s="619"/>
      <c r="J24" s="619"/>
      <c r="K24" s="619"/>
      <c r="L24" s="619"/>
      <c r="M24" s="619"/>
      <c r="N24" s="619"/>
      <c r="O24" s="619"/>
      <c r="P24" s="619"/>
      <c r="Q24" s="620"/>
      <c r="R24" s="621">
        <v>27530</v>
      </c>
      <c r="S24" s="622"/>
      <c r="T24" s="622"/>
      <c r="U24" s="622"/>
      <c r="V24" s="622"/>
      <c r="W24" s="622"/>
      <c r="X24" s="622"/>
      <c r="Y24" s="623"/>
      <c r="Z24" s="624">
        <v>0.1</v>
      </c>
      <c r="AA24" s="624"/>
      <c r="AB24" s="624"/>
      <c r="AC24" s="624"/>
      <c r="AD24" s="625" t="s">
        <v>123</v>
      </c>
      <c r="AE24" s="625"/>
      <c r="AF24" s="625"/>
      <c r="AG24" s="625"/>
      <c r="AH24" s="625"/>
      <c r="AI24" s="625"/>
      <c r="AJ24" s="625"/>
      <c r="AK24" s="625"/>
      <c r="AL24" s="626" t="s">
        <v>238</v>
      </c>
      <c r="AM24" s="627"/>
      <c r="AN24" s="627"/>
      <c r="AO24" s="628"/>
      <c r="AP24" s="639" t="s">
        <v>286</v>
      </c>
      <c r="AQ24" s="640"/>
      <c r="AR24" s="640"/>
      <c r="AS24" s="640"/>
      <c r="AT24" s="640"/>
      <c r="AU24" s="640"/>
      <c r="AV24" s="640"/>
      <c r="AW24" s="640"/>
      <c r="AX24" s="640"/>
      <c r="AY24" s="640"/>
      <c r="AZ24" s="640"/>
      <c r="BA24" s="640"/>
      <c r="BB24" s="640"/>
      <c r="BC24" s="640"/>
      <c r="BD24" s="640"/>
      <c r="BE24" s="640"/>
      <c r="BF24" s="641"/>
      <c r="BG24" s="621" t="s">
        <v>238</v>
      </c>
      <c r="BH24" s="622"/>
      <c r="BI24" s="622"/>
      <c r="BJ24" s="622"/>
      <c r="BK24" s="622"/>
      <c r="BL24" s="622"/>
      <c r="BM24" s="622"/>
      <c r="BN24" s="623"/>
      <c r="BO24" s="624" t="s">
        <v>238</v>
      </c>
      <c r="BP24" s="624"/>
      <c r="BQ24" s="624"/>
      <c r="BR24" s="624"/>
      <c r="BS24" s="630" t="s">
        <v>238</v>
      </c>
      <c r="BT24" s="622"/>
      <c r="BU24" s="622"/>
      <c r="BV24" s="622"/>
      <c r="BW24" s="622"/>
      <c r="BX24" s="622"/>
      <c r="BY24" s="622"/>
      <c r="BZ24" s="622"/>
      <c r="CA24" s="622"/>
      <c r="CB24" s="631"/>
      <c r="CD24" s="632" t="s">
        <v>287</v>
      </c>
      <c r="CE24" s="633"/>
      <c r="CF24" s="633"/>
      <c r="CG24" s="633"/>
      <c r="CH24" s="633"/>
      <c r="CI24" s="633"/>
      <c r="CJ24" s="633"/>
      <c r="CK24" s="633"/>
      <c r="CL24" s="633"/>
      <c r="CM24" s="633"/>
      <c r="CN24" s="633"/>
      <c r="CO24" s="633"/>
      <c r="CP24" s="633"/>
      <c r="CQ24" s="634"/>
      <c r="CR24" s="610">
        <v>11791989</v>
      </c>
      <c r="CS24" s="611"/>
      <c r="CT24" s="611"/>
      <c r="CU24" s="611"/>
      <c r="CV24" s="611"/>
      <c r="CW24" s="611"/>
      <c r="CX24" s="611"/>
      <c r="CY24" s="612"/>
      <c r="CZ24" s="615">
        <v>41.6</v>
      </c>
      <c r="DA24" s="616"/>
      <c r="DB24" s="616"/>
      <c r="DC24" s="635"/>
      <c r="DD24" s="654">
        <v>8468379</v>
      </c>
      <c r="DE24" s="611"/>
      <c r="DF24" s="611"/>
      <c r="DG24" s="611"/>
      <c r="DH24" s="611"/>
      <c r="DI24" s="611"/>
      <c r="DJ24" s="611"/>
      <c r="DK24" s="612"/>
      <c r="DL24" s="654">
        <v>8457210</v>
      </c>
      <c r="DM24" s="611"/>
      <c r="DN24" s="611"/>
      <c r="DO24" s="611"/>
      <c r="DP24" s="611"/>
      <c r="DQ24" s="611"/>
      <c r="DR24" s="611"/>
      <c r="DS24" s="611"/>
      <c r="DT24" s="611"/>
      <c r="DU24" s="611"/>
      <c r="DV24" s="612"/>
      <c r="DW24" s="615">
        <v>48.3</v>
      </c>
      <c r="DX24" s="616"/>
      <c r="DY24" s="616"/>
      <c r="DZ24" s="616"/>
      <c r="EA24" s="616"/>
      <c r="EB24" s="616"/>
      <c r="EC24" s="617"/>
    </row>
    <row r="25" spans="2:133" ht="11.25" customHeight="1">
      <c r="B25" s="618" t="s">
        <v>288</v>
      </c>
      <c r="C25" s="619"/>
      <c r="D25" s="619"/>
      <c r="E25" s="619"/>
      <c r="F25" s="619"/>
      <c r="G25" s="619"/>
      <c r="H25" s="619"/>
      <c r="I25" s="619"/>
      <c r="J25" s="619"/>
      <c r="K25" s="619"/>
      <c r="L25" s="619"/>
      <c r="M25" s="619"/>
      <c r="N25" s="619"/>
      <c r="O25" s="619"/>
      <c r="P25" s="619"/>
      <c r="Q25" s="620"/>
      <c r="R25" s="621">
        <v>314259</v>
      </c>
      <c r="S25" s="622"/>
      <c r="T25" s="622"/>
      <c r="U25" s="622"/>
      <c r="V25" s="622"/>
      <c r="W25" s="622"/>
      <c r="X25" s="622"/>
      <c r="Y25" s="623"/>
      <c r="Z25" s="624">
        <v>1.1000000000000001</v>
      </c>
      <c r="AA25" s="624"/>
      <c r="AB25" s="624"/>
      <c r="AC25" s="624"/>
      <c r="AD25" s="625">
        <v>49076</v>
      </c>
      <c r="AE25" s="625"/>
      <c r="AF25" s="625"/>
      <c r="AG25" s="625"/>
      <c r="AH25" s="625"/>
      <c r="AI25" s="625"/>
      <c r="AJ25" s="625"/>
      <c r="AK25" s="625"/>
      <c r="AL25" s="626">
        <v>0.3</v>
      </c>
      <c r="AM25" s="627"/>
      <c r="AN25" s="627"/>
      <c r="AO25" s="628"/>
      <c r="AP25" s="639" t="s">
        <v>289</v>
      </c>
      <c r="AQ25" s="640"/>
      <c r="AR25" s="640"/>
      <c r="AS25" s="640"/>
      <c r="AT25" s="640"/>
      <c r="AU25" s="640"/>
      <c r="AV25" s="640"/>
      <c r="AW25" s="640"/>
      <c r="AX25" s="640"/>
      <c r="AY25" s="640"/>
      <c r="AZ25" s="640"/>
      <c r="BA25" s="640"/>
      <c r="BB25" s="640"/>
      <c r="BC25" s="640"/>
      <c r="BD25" s="640"/>
      <c r="BE25" s="640"/>
      <c r="BF25" s="641"/>
      <c r="BG25" s="621" t="s">
        <v>123</v>
      </c>
      <c r="BH25" s="622"/>
      <c r="BI25" s="622"/>
      <c r="BJ25" s="622"/>
      <c r="BK25" s="622"/>
      <c r="BL25" s="622"/>
      <c r="BM25" s="622"/>
      <c r="BN25" s="623"/>
      <c r="BO25" s="624" t="s">
        <v>238</v>
      </c>
      <c r="BP25" s="624"/>
      <c r="BQ25" s="624"/>
      <c r="BR25" s="624"/>
      <c r="BS25" s="630" t="s">
        <v>238</v>
      </c>
      <c r="BT25" s="622"/>
      <c r="BU25" s="622"/>
      <c r="BV25" s="622"/>
      <c r="BW25" s="622"/>
      <c r="BX25" s="622"/>
      <c r="BY25" s="622"/>
      <c r="BZ25" s="622"/>
      <c r="CA25" s="622"/>
      <c r="CB25" s="631"/>
      <c r="CD25" s="636" t="s">
        <v>290</v>
      </c>
      <c r="CE25" s="637"/>
      <c r="CF25" s="637"/>
      <c r="CG25" s="637"/>
      <c r="CH25" s="637"/>
      <c r="CI25" s="637"/>
      <c r="CJ25" s="637"/>
      <c r="CK25" s="637"/>
      <c r="CL25" s="637"/>
      <c r="CM25" s="637"/>
      <c r="CN25" s="637"/>
      <c r="CO25" s="637"/>
      <c r="CP25" s="637"/>
      <c r="CQ25" s="638"/>
      <c r="CR25" s="621">
        <v>4426919</v>
      </c>
      <c r="CS25" s="657"/>
      <c r="CT25" s="657"/>
      <c r="CU25" s="657"/>
      <c r="CV25" s="657"/>
      <c r="CW25" s="657"/>
      <c r="CX25" s="657"/>
      <c r="CY25" s="658"/>
      <c r="CZ25" s="626">
        <v>15.6</v>
      </c>
      <c r="DA25" s="655"/>
      <c r="DB25" s="655"/>
      <c r="DC25" s="659"/>
      <c r="DD25" s="630">
        <v>4210674</v>
      </c>
      <c r="DE25" s="657"/>
      <c r="DF25" s="657"/>
      <c r="DG25" s="657"/>
      <c r="DH25" s="657"/>
      <c r="DI25" s="657"/>
      <c r="DJ25" s="657"/>
      <c r="DK25" s="658"/>
      <c r="DL25" s="630">
        <v>4210422</v>
      </c>
      <c r="DM25" s="657"/>
      <c r="DN25" s="657"/>
      <c r="DO25" s="657"/>
      <c r="DP25" s="657"/>
      <c r="DQ25" s="657"/>
      <c r="DR25" s="657"/>
      <c r="DS25" s="657"/>
      <c r="DT25" s="657"/>
      <c r="DU25" s="657"/>
      <c r="DV25" s="658"/>
      <c r="DW25" s="626">
        <v>24.1</v>
      </c>
      <c r="DX25" s="655"/>
      <c r="DY25" s="655"/>
      <c r="DZ25" s="655"/>
      <c r="EA25" s="655"/>
      <c r="EB25" s="655"/>
      <c r="EC25" s="656"/>
    </row>
    <row r="26" spans="2:133" ht="11.25" customHeight="1">
      <c r="B26" s="618" t="s">
        <v>291</v>
      </c>
      <c r="C26" s="619"/>
      <c r="D26" s="619"/>
      <c r="E26" s="619"/>
      <c r="F26" s="619"/>
      <c r="G26" s="619"/>
      <c r="H26" s="619"/>
      <c r="I26" s="619"/>
      <c r="J26" s="619"/>
      <c r="K26" s="619"/>
      <c r="L26" s="619"/>
      <c r="M26" s="619"/>
      <c r="N26" s="619"/>
      <c r="O26" s="619"/>
      <c r="P26" s="619"/>
      <c r="Q26" s="620"/>
      <c r="R26" s="621">
        <v>146483</v>
      </c>
      <c r="S26" s="622"/>
      <c r="T26" s="622"/>
      <c r="U26" s="622"/>
      <c r="V26" s="622"/>
      <c r="W26" s="622"/>
      <c r="X26" s="622"/>
      <c r="Y26" s="623"/>
      <c r="Z26" s="624">
        <v>0.5</v>
      </c>
      <c r="AA26" s="624"/>
      <c r="AB26" s="624"/>
      <c r="AC26" s="624"/>
      <c r="AD26" s="625" t="s">
        <v>238</v>
      </c>
      <c r="AE26" s="625"/>
      <c r="AF26" s="625"/>
      <c r="AG26" s="625"/>
      <c r="AH26" s="625"/>
      <c r="AI26" s="625"/>
      <c r="AJ26" s="625"/>
      <c r="AK26" s="625"/>
      <c r="AL26" s="626" t="s">
        <v>177</v>
      </c>
      <c r="AM26" s="627"/>
      <c r="AN26" s="627"/>
      <c r="AO26" s="628"/>
      <c r="AP26" s="639" t="s">
        <v>292</v>
      </c>
      <c r="AQ26" s="660"/>
      <c r="AR26" s="660"/>
      <c r="AS26" s="660"/>
      <c r="AT26" s="660"/>
      <c r="AU26" s="660"/>
      <c r="AV26" s="660"/>
      <c r="AW26" s="660"/>
      <c r="AX26" s="660"/>
      <c r="AY26" s="660"/>
      <c r="AZ26" s="660"/>
      <c r="BA26" s="660"/>
      <c r="BB26" s="660"/>
      <c r="BC26" s="660"/>
      <c r="BD26" s="660"/>
      <c r="BE26" s="660"/>
      <c r="BF26" s="641"/>
      <c r="BG26" s="621" t="s">
        <v>177</v>
      </c>
      <c r="BH26" s="622"/>
      <c r="BI26" s="622"/>
      <c r="BJ26" s="622"/>
      <c r="BK26" s="622"/>
      <c r="BL26" s="622"/>
      <c r="BM26" s="622"/>
      <c r="BN26" s="623"/>
      <c r="BO26" s="624" t="s">
        <v>123</v>
      </c>
      <c r="BP26" s="624"/>
      <c r="BQ26" s="624"/>
      <c r="BR26" s="624"/>
      <c r="BS26" s="630" t="s">
        <v>238</v>
      </c>
      <c r="BT26" s="622"/>
      <c r="BU26" s="622"/>
      <c r="BV26" s="622"/>
      <c r="BW26" s="622"/>
      <c r="BX26" s="622"/>
      <c r="BY26" s="622"/>
      <c r="BZ26" s="622"/>
      <c r="CA26" s="622"/>
      <c r="CB26" s="631"/>
      <c r="CD26" s="636" t="s">
        <v>293</v>
      </c>
      <c r="CE26" s="637"/>
      <c r="CF26" s="637"/>
      <c r="CG26" s="637"/>
      <c r="CH26" s="637"/>
      <c r="CI26" s="637"/>
      <c r="CJ26" s="637"/>
      <c r="CK26" s="637"/>
      <c r="CL26" s="637"/>
      <c r="CM26" s="637"/>
      <c r="CN26" s="637"/>
      <c r="CO26" s="637"/>
      <c r="CP26" s="637"/>
      <c r="CQ26" s="638"/>
      <c r="CR26" s="621">
        <v>3152588</v>
      </c>
      <c r="CS26" s="622"/>
      <c r="CT26" s="622"/>
      <c r="CU26" s="622"/>
      <c r="CV26" s="622"/>
      <c r="CW26" s="622"/>
      <c r="CX26" s="622"/>
      <c r="CY26" s="623"/>
      <c r="CZ26" s="626">
        <v>11.1</v>
      </c>
      <c r="DA26" s="655"/>
      <c r="DB26" s="655"/>
      <c r="DC26" s="659"/>
      <c r="DD26" s="630">
        <v>2971237</v>
      </c>
      <c r="DE26" s="622"/>
      <c r="DF26" s="622"/>
      <c r="DG26" s="622"/>
      <c r="DH26" s="622"/>
      <c r="DI26" s="622"/>
      <c r="DJ26" s="622"/>
      <c r="DK26" s="623"/>
      <c r="DL26" s="630" t="s">
        <v>238</v>
      </c>
      <c r="DM26" s="622"/>
      <c r="DN26" s="622"/>
      <c r="DO26" s="622"/>
      <c r="DP26" s="622"/>
      <c r="DQ26" s="622"/>
      <c r="DR26" s="622"/>
      <c r="DS26" s="622"/>
      <c r="DT26" s="622"/>
      <c r="DU26" s="622"/>
      <c r="DV26" s="623"/>
      <c r="DW26" s="626" t="s">
        <v>238</v>
      </c>
      <c r="DX26" s="655"/>
      <c r="DY26" s="655"/>
      <c r="DZ26" s="655"/>
      <c r="EA26" s="655"/>
      <c r="EB26" s="655"/>
      <c r="EC26" s="656"/>
    </row>
    <row r="27" spans="2:133" ht="11.25" customHeight="1">
      <c r="B27" s="618" t="s">
        <v>294</v>
      </c>
      <c r="C27" s="619"/>
      <c r="D27" s="619"/>
      <c r="E27" s="619"/>
      <c r="F27" s="619"/>
      <c r="G27" s="619"/>
      <c r="H27" s="619"/>
      <c r="I27" s="619"/>
      <c r="J27" s="619"/>
      <c r="K27" s="619"/>
      <c r="L27" s="619"/>
      <c r="M27" s="619"/>
      <c r="N27" s="619"/>
      <c r="O27" s="619"/>
      <c r="P27" s="619"/>
      <c r="Q27" s="620"/>
      <c r="R27" s="621">
        <v>2954497</v>
      </c>
      <c r="S27" s="622"/>
      <c r="T27" s="622"/>
      <c r="U27" s="622"/>
      <c r="V27" s="622"/>
      <c r="W27" s="622"/>
      <c r="X27" s="622"/>
      <c r="Y27" s="623"/>
      <c r="Z27" s="624">
        <v>10</v>
      </c>
      <c r="AA27" s="624"/>
      <c r="AB27" s="624"/>
      <c r="AC27" s="624"/>
      <c r="AD27" s="625" t="s">
        <v>123</v>
      </c>
      <c r="AE27" s="625"/>
      <c r="AF27" s="625"/>
      <c r="AG27" s="625"/>
      <c r="AH27" s="625"/>
      <c r="AI27" s="625"/>
      <c r="AJ27" s="625"/>
      <c r="AK27" s="625"/>
      <c r="AL27" s="626" t="s">
        <v>123</v>
      </c>
      <c r="AM27" s="627"/>
      <c r="AN27" s="627"/>
      <c r="AO27" s="628"/>
      <c r="AP27" s="618" t="s">
        <v>295</v>
      </c>
      <c r="AQ27" s="619"/>
      <c r="AR27" s="619"/>
      <c r="AS27" s="619"/>
      <c r="AT27" s="619"/>
      <c r="AU27" s="619"/>
      <c r="AV27" s="619"/>
      <c r="AW27" s="619"/>
      <c r="AX27" s="619"/>
      <c r="AY27" s="619"/>
      <c r="AZ27" s="619"/>
      <c r="BA27" s="619"/>
      <c r="BB27" s="619"/>
      <c r="BC27" s="619"/>
      <c r="BD27" s="619"/>
      <c r="BE27" s="619"/>
      <c r="BF27" s="620"/>
      <c r="BG27" s="621">
        <v>5778764</v>
      </c>
      <c r="BH27" s="622"/>
      <c r="BI27" s="622"/>
      <c r="BJ27" s="622"/>
      <c r="BK27" s="622"/>
      <c r="BL27" s="622"/>
      <c r="BM27" s="622"/>
      <c r="BN27" s="623"/>
      <c r="BO27" s="624">
        <v>100</v>
      </c>
      <c r="BP27" s="624"/>
      <c r="BQ27" s="624"/>
      <c r="BR27" s="624"/>
      <c r="BS27" s="630">
        <v>30299</v>
      </c>
      <c r="BT27" s="622"/>
      <c r="BU27" s="622"/>
      <c r="BV27" s="622"/>
      <c r="BW27" s="622"/>
      <c r="BX27" s="622"/>
      <c r="BY27" s="622"/>
      <c r="BZ27" s="622"/>
      <c r="CA27" s="622"/>
      <c r="CB27" s="631"/>
      <c r="CD27" s="636" t="s">
        <v>296</v>
      </c>
      <c r="CE27" s="637"/>
      <c r="CF27" s="637"/>
      <c r="CG27" s="637"/>
      <c r="CH27" s="637"/>
      <c r="CI27" s="637"/>
      <c r="CJ27" s="637"/>
      <c r="CK27" s="637"/>
      <c r="CL27" s="637"/>
      <c r="CM27" s="637"/>
      <c r="CN27" s="637"/>
      <c r="CO27" s="637"/>
      <c r="CP27" s="637"/>
      <c r="CQ27" s="638"/>
      <c r="CR27" s="621">
        <v>4419010</v>
      </c>
      <c r="CS27" s="657"/>
      <c r="CT27" s="657"/>
      <c r="CU27" s="657"/>
      <c r="CV27" s="657"/>
      <c r="CW27" s="657"/>
      <c r="CX27" s="657"/>
      <c r="CY27" s="658"/>
      <c r="CZ27" s="626">
        <v>15.6</v>
      </c>
      <c r="DA27" s="655"/>
      <c r="DB27" s="655"/>
      <c r="DC27" s="659"/>
      <c r="DD27" s="630">
        <v>1398923</v>
      </c>
      <c r="DE27" s="657"/>
      <c r="DF27" s="657"/>
      <c r="DG27" s="657"/>
      <c r="DH27" s="657"/>
      <c r="DI27" s="657"/>
      <c r="DJ27" s="657"/>
      <c r="DK27" s="658"/>
      <c r="DL27" s="630">
        <v>1398923</v>
      </c>
      <c r="DM27" s="657"/>
      <c r="DN27" s="657"/>
      <c r="DO27" s="657"/>
      <c r="DP27" s="657"/>
      <c r="DQ27" s="657"/>
      <c r="DR27" s="657"/>
      <c r="DS27" s="657"/>
      <c r="DT27" s="657"/>
      <c r="DU27" s="657"/>
      <c r="DV27" s="658"/>
      <c r="DW27" s="626">
        <v>8</v>
      </c>
      <c r="DX27" s="655"/>
      <c r="DY27" s="655"/>
      <c r="DZ27" s="655"/>
      <c r="EA27" s="655"/>
      <c r="EB27" s="655"/>
      <c r="EC27" s="656"/>
    </row>
    <row r="28" spans="2:133" ht="11.25" customHeight="1">
      <c r="B28" s="663" t="s">
        <v>297</v>
      </c>
      <c r="C28" s="664"/>
      <c r="D28" s="664"/>
      <c r="E28" s="664"/>
      <c r="F28" s="664"/>
      <c r="G28" s="664"/>
      <c r="H28" s="664"/>
      <c r="I28" s="664"/>
      <c r="J28" s="664"/>
      <c r="K28" s="664"/>
      <c r="L28" s="664"/>
      <c r="M28" s="664"/>
      <c r="N28" s="664"/>
      <c r="O28" s="664"/>
      <c r="P28" s="664"/>
      <c r="Q28" s="665"/>
      <c r="R28" s="621">
        <v>403808</v>
      </c>
      <c r="S28" s="622"/>
      <c r="T28" s="622"/>
      <c r="U28" s="622"/>
      <c r="V28" s="622"/>
      <c r="W28" s="622"/>
      <c r="X28" s="622"/>
      <c r="Y28" s="623"/>
      <c r="Z28" s="624">
        <v>1.4</v>
      </c>
      <c r="AA28" s="624"/>
      <c r="AB28" s="624"/>
      <c r="AC28" s="624"/>
      <c r="AD28" s="625">
        <v>403808</v>
      </c>
      <c r="AE28" s="625"/>
      <c r="AF28" s="625"/>
      <c r="AG28" s="625"/>
      <c r="AH28" s="625"/>
      <c r="AI28" s="625"/>
      <c r="AJ28" s="625"/>
      <c r="AK28" s="625"/>
      <c r="AL28" s="626">
        <v>2.4</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298</v>
      </c>
      <c r="CE28" s="637"/>
      <c r="CF28" s="637"/>
      <c r="CG28" s="637"/>
      <c r="CH28" s="637"/>
      <c r="CI28" s="637"/>
      <c r="CJ28" s="637"/>
      <c r="CK28" s="637"/>
      <c r="CL28" s="637"/>
      <c r="CM28" s="637"/>
      <c r="CN28" s="637"/>
      <c r="CO28" s="637"/>
      <c r="CP28" s="637"/>
      <c r="CQ28" s="638"/>
      <c r="CR28" s="621">
        <v>2946060</v>
      </c>
      <c r="CS28" s="622"/>
      <c r="CT28" s="622"/>
      <c r="CU28" s="622"/>
      <c r="CV28" s="622"/>
      <c r="CW28" s="622"/>
      <c r="CX28" s="622"/>
      <c r="CY28" s="623"/>
      <c r="CZ28" s="626">
        <v>10.4</v>
      </c>
      <c r="DA28" s="655"/>
      <c r="DB28" s="655"/>
      <c r="DC28" s="659"/>
      <c r="DD28" s="630">
        <v>2858782</v>
      </c>
      <c r="DE28" s="622"/>
      <c r="DF28" s="622"/>
      <c r="DG28" s="622"/>
      <c r="DH28" s="622"/>
      <c r="DI28" s="622"/>
      <c r="DJ28" s="622"/>
      <c r="DK28" s="623"/>
      <c r="DL28" s="630">
        <v>2847865</v>
      </c>
      <c r="DM28" s="622"/>
      <c r="DN28" s="622"/>
      <c r="DO28" s="622"/>
      <c r="DP28" s="622"/>
      <c r="DQ28" s="622"/>
      <c r="DR28" s="622"/>
      <c r="DS28" s="622"/>
      <c r="DT28" s="622"/>
      <c r="DU28" s="622"/>
      <c r="DV28" s="623"/>
      <c r="DW28" s="626">
        <v>16.3</v>
      </c>
      <c r="DX28" s="655"/>
      <c r="DY28" s="655"/>
      <c r="DZ28" s="655"/>
      <c r="EA28" s="655"/>
      <c r="EB28" s="655"/>
      <c r="EC28" s="656"/>
    </row>
    <row r="29" spans="2:133" ht="11.25" customHeight="1">
      <c r="B29" s="618" t="s">
        <v>299</v>
      </c>
      <c r="C29" s="619"/>
      <c r="D29" s="619"/>
      <c r="E29" s="619"/>
      <c r="F29" s="619"/>
      <c r="G29" s="619"/>
      <c r="H29" s="619"/>
      <c r="I29" s="619"/>
      <c r="J29" s="619"/>
      <c r="K29" s="619"/>
      <c r="L29" s="619"/>
      <c r="M29" s="619"/>
      <c r="N29" s="619"/>
      <c r="O29" s="619"/>
      <c r="P29" s="619"/>
      <c r="Q29" s="620"/>
      <c r="R29" s="621">
        <v>2080266</v>
      </c>
      <c r="S29" s="622"/>
      <c r="T29" s="622"/>
      <c r="U29" s="622"/>
      <c r="V29" s="622"/>
      <c r="W29" s="622"/>
      <c r="X29" s="622"/>
      <c r="Y29" s="623"/>
      <c r="Z29" s="624">
        <v>7.1</v>
      </c>
      <c r="AA29" s="624"/>
      <c r="AB29" s="624"/>
      <c r="AC29" s="624"/>
      <c r="AD29" s="625" t="s">
        <v>238</v>
      </c>
      <c r="AE29" s="625"/>
      <c r="AF29" s="625"/>
      <c r="AG29" s="625"/>
      <c r="AH29" s="625"/>
      <c r="AI29" s="625"/>
      <c r="AJ29" s="625"/>
      <c r="AK29" s="625"/>
      <c r="AL29" s="626" t="s">
        <v>238</v>
      </c>
      <c r="AM29" s="627"/>
      <c r="AN29" s="627"/>
      <c r="AO29" s="628"/>
      <c r="AP29" s="600" t="s">
        <v>218</v>
      </c>
      <c r="AQ29" s="601"/>
      <c r="AR29" s="601"/>
      <c r="AS29" s="601"/>
      <c r="AT29" s="601"/>
      <c r="AU29" s="601"/>
      <c r="AV29" s="601"/>
      <c r="AW29" s="601"/>
      <c r="AX29" s="601"/>
      <c r="AY29" s="601"/>
      <c r="AZ29" s="601"/>
      <c r="BA29" s="601"/>
      <c r="BB29" s="601"/>
      <c r="BC29" s="601"/>
      <c r="BD29" s="601"/>
      <c r="BE29" s="601"/>
      <c r="BF29" s="602"/>
      <c r="BG29" s="600" t="s">
        <v>300</v>
      </c>
      <c r="BH29" s="661"/>
      <c r="BI29" s="661"/>
      <c r="BJ29" s="661"/>
      <c r="BK29" s="661"/>
      <c r="BL29" s="661"/>
      <c r="BM29" s="661"/>
      <c r="BN29" s="661"/>
      <c r="BO29" s="661"/>
      <c r="BP29" s="661"/>
      <c r="BQ29" s="662"/>
      <c r="BR29" s="600" t="s">
        <v>301</v>
      </c>
      <c r="BS29" s="661"/>
      <c r="BT29" s="661"/>
      <c r="BU29" s="661"/>
      <c r="BV29" s="661"/>
      <c r="BW29" s="661"/>
      <c r="BX29" s="661"/>
      <c r="BY29" s="661"/>
      <c r="BZ29" s="661"/>
      <c r="CA29" s="661"/>
      <c r="CB29" s="662"/>
      <c r="CD29" s="684" t="s">
        <v>302</v>
      </c>
      <c r="CE29" s="685"/>
      <c r="CF29" s="636" t="s">
        <v>303</v>
      </c>
      <c r="CG29" s="637"/>
      <c r="CH29" s="637"/>
      <c r="CI29" s="637"/>
      <c r="CJ29" s="637"/>
      <c r="CK29" s="637"/>
      <c r="CL29" s="637"/>
      <c r="CM29" s="637"/>
      <c r="CN29" s="637"/>
      <c r="CO29" s="637"/>
      <c r="CP29" s="637"/>
      <c r="CQ29" s="638"/>
      <c r="CR29" s="621">
        <v>2946059</v>
      </c>
      <c r="CS29" s="657"/>
      <c r="CT29" s="657"/>
      <c r="CU29" s="657"/>
      <c r="CV29" s="657"/>
      <c r="CW29" s="657"/>
      <c r="CX29" s="657"/>
      <c r="CY29" s="658"/>
      <c r="CZ29" s="626">
        <v>10.4</v>
      </c>
      <c r="DA29" s="655"/>
      <c r="DB29" s="655"/>
      <c r="DC29" s="659"/>
      <c r="DD29" s="630">
        <v>2858781</v>
      </c>
      <c r="DE29" s="657"/>
      <c r="DF29" s="657"/>
      <c r="DG29" s="657"/>
      <c r="DH29" s="657"/>
      <c r="DI29" s="657"/>
      <c r="DJ29" s="657"/>
      <c r="DK29" s="658"/>
      <c r="DL29" s="630">
        <v>2847864</v>
      </c>
      <c r="DM29" s="657"/>
      <c r="DN29" s="657"/>
      <c r="DO29" s="657"/>
      <c r="DP29" s="657"/>
      <c r="DQ29" s="657"/>
      <c r="DR29" s="657"/>
      <c r="DS29" s="657"/>
      <c r="DT29" s="657"/>
      <c r="DU29" s="657"/>
      <c r="DV29" s="658"/>
      <c r="DW29" s="626">
        <v>16.3</v>
      </c>
      <c r="DX29" s="655"/>
      <c r="DY29" s="655"/>
      <c r="DZ29" s="655"/>
      <c r="EA29" s="655"/>
      <c r="EB29" s="655"/>
      <c r="EC29" s="656"/>
    </row>
    <row r="30" spans="2:133" ht="11.25" customHeight="1">
      <c r="B30" s="618" t="s">
        <v>304</v>
      </c>
      <c r="C30" s="619"/>
      <c r="D30" s="619"/>
      <c r="E30" s="619"/>
      <c r="F30" s="619"/>
      <c r="G30" s="619"/>
      <c r="H30" s="619"/>
      <c r="I30" s="619"/>
      <c r="J30" s="619"/>
      <c r="K30" s="619"/>
      <c r="L30" s="619"/>
      <c r="M30" s="619"/>
      <c r="N30" s="619"/>
      <c r="O30" s="619"/>
      <c r="P30" s="619"/>
      <c r="Q30" s="620"/>
      <c r="R30" s="621">
        <v>104130</v>
      </c>
      <c r="S30" s="622"/>
      <c r="T30" s="622"/>
      <c r="U30" s="622"/>
      <c r="V30" s="622"/>
      <c r="W30" s="622"/>
      <c r="X30" s="622"/>
      <c r="Y30" s="623"/>
      <c r="Z30" s="624">
        <v>0.4</v>
      </c>
      <c r="AA30" s="624"/>
      <c r="AB30" s="624"/>
      <c r="AC30" s="624"/>
      <c r="AD30" s="625">
        <v>17286</v>
      </c>
      <c r="AE30" s="625"/>
      <c r="AF30" s="625"/>
      <c r="AG30" s="625"/>
      <c r="AH30" s="625"/>
      <c r="AI30" s="625"/>
      <c r="AJ30" s="625"/>
      <c r="AK30" s="625"/>
      <c r="AL30" s="626">
        <v>0.1</v>
      </c>
      <c r="AM30" s="627"/>
      <c r="AN30" s="627"/>
      <c r="AO30" s="628"/>
      <c r="AP30" s="669" t="s">
        <v>305</v>
      </c>
      <c r="AQ30" s="670"/>
      <c r="AR30" s="670"/>
      <c r="AS30" s="670"/>
      <c r="AT30" s="675" t="s">
        <v>306</v>
      </c>
      <c r="AU30" s="210"/>
      <c r="AV30" s="210"/>
      <c r="AW30" s="210"/>
      <c r="AX30" s="607" t="s">
        <v>180</v>
      </c>
      <c r="AY30" s="608"/>
      <c r="AZ30" s="608"/>
      <c r="BA30" s="608"/>
      <c r="BB30" s="608"/>
      <c r="BC30" s="608"/>
      <c r="BD30" s="608"/>
      <c r="BE30" s="608"/>
      <c r="BF30" s="609"/>
      <c r="BG30" s="681">
        <v>98.8</v>
      </c>
      <c r="BH30" s="682"/>
      <c r="BI30" s="682"/>
      <c r="BJ30" s="682"/>
      <c r="BK30" s="682"/>
      <c r="BL30" s="682"/>
      <c r="BM30" s="616">
        <v>94.4</v>
      </c>
      <c r="BN30" s="682"/>
      <c r="BO30" s="682"/>
      <c r="BP30" s="682"/>
      <c r="BQ30" s="683"/>
      <c r="BR30" s="681">
        <v>98.7</v>
      </c>
      <c r="BS30" s="682"/>
      <c r="BT30" s="682"/>
      <c r="BU30" s="682"/>
      <c r="BV30" s="682"/>
      <c r="BW30" s="682"/>
      <c r="BX30" s="616">
        <v>94.2</v>
      </c>
      <c r="BY30" s="682"/>
      <c r="BZ30" s="682"/>
      <c r="CA30" s="682"/>
      <c r="CB30" s="683"/>
      <c r="CD30" s="686"/>
      <c r="CE30" s="687"/>
      <c r="CF30" s="636" t="s">
        <v>307</v>
      </c>
      <c r="CG30" s="637"/>
      <c r="CH30" s="637"/>
      <c r="CI30" s="637"/>
      <c r="CJ30" s="637"/>
      <c r="CK30" s="637"/>
      <c r="CL30" s="637"/>
      <c r="CM30" s="637"/>
      <c r="CN30" s="637"/>
      <c r="CO30" s="637"/>
      <c r="CP30" s="637"/>
      <c r="CQ30" s="638"/>
      <c r="CR30" s="621">
        <v>2762225</v>
      </c>
      <c r="CS30" s="622"/>
      <c r="CT30" s="622"/>
      <c r="CU30" s="622"/>
      <c r="CV30" s="622"/>
      <c r="CW30" s="622"/>
      <c r="CX30" s="622"/>
      <c r="CY30" s="623"/>
      <c r="CZ30" s="626">
        <v>9.8000000000000007</v>
      </c>
      <c r="DA30" s="655"/>
      <c r="DB30" s="655"/>
      <c r="DC30" s="659"/>
      <c r="DD30" s="630">
        <v>2674947</v>
      </c>
      <c r="DE30" s="622"/>
      <c r="DF30" s="622"/>
      <c r="DG30" s="622"/>
      <c r="DH30" s="622"/>
      <c r="DI30" s="622"/>
      <c r="DJ30" s="622"/>
      <c r="DK30" s="623"/>
      <c r="DL30" s="630">
        <v>2664030</v>
      </c>
      <c r="DM30" s="622"/>
      <c r="DN30" s="622"/>
      <c r="DO30" s="622"/>
      <c r="DP30" s="622"/>
      <c r="DQ30" s="622"/>
      <c r="DR30" s="622"/>
      <c r="DS30" s="622"/>
      <c r="DT30" s="622"/>
      <c r="DU30" s="622"/>
      <c r="DV30" s="623"/>
      <c r="DW30" s="626">
        <v>15.2</v>
      </c>
      <c r="DX30" s="655"/>
      <c r="DY30" s="655"/>
      <c r="DZ30" s="655"/>
      <c r="EA30" s="655"/>
      <c r="EB30" s="655"/>
      <c r="EC30" s="656"/>
    </row>
    <row r="31" spans="2:133" ht="11.25" customHeight="1">
      <c r="B31" s="618" t="s">
        <v>308</v>
      </c>
      <c r="C31" s="619"/>
      <c r="D31" s="619"/>
      <c r="E31" s="619"/>
      <c r="F31" s="619"/>
      <c r="G31" s="619"/>
      <c r="H31" s="619"/>
      <c r="I31" s="619"/>
      <c r="J31" s="619"/>
      <c r="K31" s="619"/>
      <c r="L31" s="619"/>
      <c r="M31" s="619"/>
      <c r="N31" s="619"/>
      <c r="O31" s="619"/>
      <c r="P31" s="619"/>
      <c r="Q31" s="620"/>
      <c r="R31" s="621">
        <v>464549</v>
      </c>
      <c r="S31" s="622"/>
      <c r="T31" s="622"/>
      <c r="U31" s="622"/>
      <c r="V31" s="622"/>
      <c r="W31" s="622"/>
      <c r="X31" s="622"/>
      <c r="Y31" s="623"/>
      <c r="Z31" s="624">
        <v>1.6</v>
      </c>
      <c r="AA31" s="624"/>
      <c r="AB31" s="624"/>
      <c r="AC31" s="624"/>
      <c r="AD31" s="625" t="s">
        <v>238</v>
      </c>
      <c r="AE31" s="625"/>
      <c r="AF31" s="625"/>
      <c r="AG31" s="625"/>
      <c r="AH31" s="625"/>
      <c r="AI31" s="625"/>
      <c r="AJ31" s="625"/>
      <c r="AK31" s="625"/>
      <c r="AL31" s="626" t="s">
        <v>238</v>
      </c>
      <c r="AM31" s="627"/>
      <c r="AN31" s="627"/>
      <c r="AO31" s="628"/>
      <c r="AP31" s="671"/>
      <c r="AQ31" s="672"/>
      <c r="AR31" s="672"/>
      <c r="AS31" s="672"/>
      <c r="AT31" s="676"/>
      <c r="AU31" s="209" t="s">
        <v>309</v>
      </c>
      <c r="AV31" s="209"/>
      <c r="AW31" s="209"/>
      <c r="AX31" s="618" t="s">
        <v>310</v>
      </c>
      <c r="AY31" s="619"/>
      <c r="AZ31" s="619"/>
      <c r="BA31" s="619"/>
      <c r="BB31" s="619"/>
      <c r="BC31" s="619"/>
      <c r="BD31" s="619"/>
      <c r="BE31" s="619"/>
      <c r="BF31" s="620"/>
      <c r="BG31" s="678">
        <v>99.1</v>
      </c>
      <c r="BH31" s="657"/>
      <c r="BI31" s="657"/>
      <c r="BJ31" s="657"/>
      <c r="BK31" s="657"/>
      <c r="BL31" s="657"/>
      <c r="BM31" s="627">
        <v>95.7</v>
      </c>
      <c r="BN31" s="679"/>
      <c r="BO31" s="679"/>
      <c r="BP31" s="679"/>
      <c r="BQ31" s="680"/>
      <c r="BR31" s="678">
        <v>98.9</v>
      </c>
      <c r="BS31" s="657"/>
      <c r="BT31" s="657"/>
      <c r="BU31" s="657"/>
      <c r="BV31" s="657"/>
      <c r="BW31" s="657"/>
      <c r="BX31" s="627">
        <v>95.5</v>
      </c>
      <c r="BY31" s="679"/>
      <c r="BZ31" s="679"/>
      <c r="CA31" s="679"/>
      <c r="CB31" s="680"/>
      <c r="CD31" s="686"/>
      <c r="CE31" s="687"/>
      <c r="CF31" s="636" t="s">
        <v>311</v>
      </c>
      <c r="CG31" s="637"/>
      <c r="CH31" s="637"/>
      <c r="CI31" s="637"/>
      <c r="CJ31" s="637"/>
      <c r="CK31" s="637"/>
      <c r="CL31" s="637"/>
      <c r="CM31" s="637"/>
      <c r="CN31" s="637"/>
      <c r="CO31" s="637"/>
      <c r="CP31" s="637"/>
      <c r="CQ31" s="638"/>
      <c r="CR31" s="621">
        <v>183834</v>
      </c>
      <c r="CS31" s="657"/>
      <c r="CT31" s="657"/>
      <c r="CU31" s="657"/>
      <c r="CV31" s="657"/>
      <c r="CW31" s="657"/>
      <c r="CX31" s="657"/>
      <c r="CY31" s="658"/>
      <c r="CZ31" s="626">
        <v>0.6</v>
      </c>
      <c r="DA31" s="655"/>
      <c r="DB31" s="655"/>
      <c r="DC31" s="659"/>
      <c r="DD31" s="630">
        <v>183834</v>
      </c>
      <c r="DE31" s="657"/>
      <c r="DF31" s="657"/>
      <c r="DG31" s="657"/>
      <c r="DH31" s="657"/>
      <c r="DI31" s="657"/>
      <c r="DJ31" s="657"/>
      <c r="DK31" s="658"/>
      <c r="DL31" s="630">
        <v>183834</v>
      </c>
      <c r="DM31" s="657"/>
      <c r="DN31" s="657"/>
      <c r="DO31" s="657"/>
      <c r="DP31" s="657"/>
      <c r="DQ31" s="657"/>
      <c r="DR31" s="657"/>
      <c r="DS31" s="657"/>
      <c r="DT31" s="657"/>
      <c r="DU31" s="657"/>
      <c r="DV31" s="658"/>
      <c r="DW31" s="626">
        <v>1.1000000000000001</v>
      </c>
      <c r="DX31" s="655"/>
      <c r="DY31" s="655"/>
      <c r="DZ31" s="655"/>
      <c r="EA31" s="655"/>
      <c r="EB31" s="655"/>
      <c r="EC31" s="656"/>
    </row>
    <row r="32" spans="2:133" ht="11.25" customHeight="1">
      <c r="B32" s="618" t="s">
        <v>312</v>
      </c>
      <c r="C32" s="619"/>
      <c r="D32" s="619"/>
      <c r="E32" s="619"/>
      <c r="F32" s="619"/>
      <c r="G32" s="619"/>
      <c r="H32" s="619"/>
      <c r="I32" s="619"/>
      <c r="J32" s="619"/>
      <c r="K32" s="619"/>
      <c r="L32" s="619"/>
      <c r="M32" s="619"/>
      <c r="N32" s="619"/>
      <c r="O32" s="619"/>
      <c r="P32" s="619"/>
      <c r="Q32" s="620"/>
      <c r="R32" s="621">
        <v>1010648</v>
      </c>
      <c r="S32" s="622"/>
      <c r="T32" s="622"/>
      <c r="U32" s="622"/>
      <c r="V32" s="622"/>
      <c r="W32" s="622"/>
      <c r="X32" s="622"/>
      <c r="Y32" s="623"/>
      <c r="Z32" s="624">
        <v>3.4</v>
      </c>
      <c r="AA32" s="624"/>
      <c r="AB32" s="624"/>
      <c r="AC32" s="624"/>
      <c r="AD32" s="625" t="s">
        <v>238</v>
      </c>
      <c r="AE32" s="625"/>
      <c r="AF32" s="625"/>
      <c r="AG32" s="625"/>
      <c r="AH32" s="625"/>
      <c r="AI32" s="625"/>
      <c r="AJ32" s="625"/>
      <c r="AK32" s="625"/>
      <c r="AL32" s="626" t="s">
        <v>238</v>
      </c>
      <c r="AM32" s="627"/>
      <c r="AN32" s="627"/>
      <c r="AO32" s="628"/>
      <c r="AP32" s="673"/>
      <c r="AQ32" s="674"/>
      <c r="AR32" s="674"/>
      <c r="AS32" s="674"/>
      <c r="AT32" s="677"/>
      <c r="AU32" s="211"/>
      <c r="AV32" s="211"/>
      <c r="AW32" s="211"/>
      <c r="AX32" s="666" t="s">
        <v>313</v>
      </c>
      <c r="AY32" s="667"/>
      <c r="AZ32" s="667"/>
      <c r="BA32" s="667"/>
      <c r="BB32" s="667"/>
      <c r="BC32" s="667"/>
      <c r="BD32" s="667"/>
      <c r="BE32" s="667"/>
      <c r="BF32" s="668"/>
      <c r="BG32" s="690">
        <v>98.6</v>
      </c>
      <c r="BH32" s="691"/>
      <c r="BI32" s="691"/>
      <c r="BJ32" s="691"/>
      <c r="BK32" s="691"/>
      <c r="BL32" s="691"/>
      <c r="BM32" s="692">
        <v>92.8</v>
      </c>
      <c r="BN32" s="691"/>
      <c r="BO32" s="691"/>
      <c r="BP32" s="691"/>
      <c r="BQ32" s="693"/>
      <c r="BR32" s="690">
        <v>98.4</v>
      </c>
      <c r="BS32" s="691"/>
      <c r="BT32" s="691"/>
      <c r="BU32" s="691"/>
      <c r="BV32" s="691"/>
      <c r="BW32" s="691"/>
      <c r="BX32" s="692">
        <v>92.7</v>
      </c>
      <c r="BY32" s="691"/>
      <c r="BZ32" s="691"/>
      <c r="CA32" s="691"/>
      <c r="CB32" s="693"/>
      <c r="CD32" s="688"/>
      <c r="CE32" s="689"/>
      <c r="CF32" s="636" t="s">
        <v>314</v>
      </c>
      <c r="CG32" s="637"/>
      <c r="CH32" s="637"/>
      <c r="CI32" s="637"/>
      <c r="CJ32" s="637"/>
      <c r="CK32" s="637"/>
      <c r="CL32" s="637"/>
      <c r="CM32" s="637"/>
      <c r="CN32" s="637"/>
      <c r="CO32" s="637"/>
      <c r="CP32" s="637"/>
      <c r="CQ32" s="638"/>
      <c r="CR32" s="621">
        <v>1</v>
      </c>
      <c r="CS32" s="622"/>
      <c r="CT32" s="622"/>
      <c r="CU32" s="622"/>
      <c r="CV32" s="622"/>
      <c r="CW32" s="622"/>
      <c r="CX32" s="622"/>
      <c r="CY32" s="623"/>
      <c r="CZ32" s="626">
        <v>0</v>
      </c>
      <c r="DA32" s="655"/>
      <c r="DB32" s="655"/>
      <c r="DC32" s="659"/>
      <c r="DD32" s="630">
        <v>1</v>
      </c>
      <c r="DE32" s="622"/>
      <c r="DF32" s="622"/>
      <c r="DG32" s="622"/>
      <c r="DH32" s="622"/>
      <c r="DI32" s="622"/>
      <c r="DJ32" s="622"/>
      <c r="DK32" s="623"/>
      <c r="DL32" s="630">
        <v>1</v>
      </c>
      <c r="DM32" s="622"/>
      <c r="DN32" s="622"/>
      <c r="DO32" s="622"/>
      <c r="DP32" s="622"/>
      <c r="DQ32" s="622"/>
      <c r="DR32" s="622"/>
      <c r="DS32" s="622"/>
      <c r="DT32" s="622"/>
      <c r="DU32" s="622"/>
      <c r="DV32" s="623"/>
      <c r="DW32" s="626">
        <v>0</v>
      </c>
      <c r="DX32" s="655"/>
      <c r="DY32" s="655"/>
      <c r="DZ32" s="655"/>
      <c r="EA32" s="655"/>
      <c r="EB32" s="655"/>
      <c r="EC32" s="656"/>
    </row>
    <row r="33" spans="2:133" ht="11.25" customHeight="1">
      <c r="B33" s="618" t="s">
        <v>315</v>
      </c>
      <c r="C33" s="619"/>
      <c r="D33" s="619"/>
      <c r="E33" s="619"/>
      <c r="F33" s="619"/>
      <c r="G33" s="619"/>
      <c r="H33" s="619"/>
      <c r="I33" s="619"/>
      <c r="J33" s="619"/>
      <c r="K33" s="619"/>
      <c r="L33" s="619"/>
      <c r="M33" s="619"/>
      <c r="N33" s="619"/>
      <c r="O33" s="619"/>
      <c r="P33" s="619"/>
      <c r="Q33" s="620"/>
      <c r="R33" s="621">
        <v>896970</v>
      </c>
      <c r="S33" s="622"/>
      <c r="T33" s="622"/>
      <c r="U33" s="622"/>
      <c r="V33" s="622"/>
      <c r="W33" s="622"/>
      <c r="X33" s="622"/>
      <c r="Y33" s="623"/>
      <c r="Z33" s="624">
        <v>3</v>
      </c>
      <c r="AA33" s="624"/>
      <c r="AB33" s="624"/>
      <c r="AC33" s="624"/>
      <c r="AD33" s="625" t="s">
        <v>123</v>
      </c>
      <c r="AE33" s="625"/>
      <c r="AF33" s="625"/>
      <c r="AG33" s="625"/>
      <c r="AH33" s="625"/>
      <c r="AI33" s="625"/>
      <c r="AJ33" s="625"/>
      <c r="AK33" s="625"/>
      <c r="AL33" s="626" t="s">
        <v>123</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316</v>
      </c>
      <c r="CE33" s="637"/>
      <c r="CF33" s="637"/>
      <c r="CG33" s="637"/>
      <c r="CH33" s="637"/>
      <c r="CI33" s="637"/>
      <c r="CJ33" s="637"/>
      <c r="CK33" s="637"/>
      <c r="CL33" s="637"/>
      <c r="CM33" s="637"/>
      <c r="CN33" s="637"/>
      <c r="CO33" s="637"/>
      <c r="CP33" s="637"/>
      <c r="CQ33" s="638"/>
      <c r="CR33" s="621">
        <v>11913422</v>
      </c>
      <c r="CS33" s="657"/>
      <c r="CT33" s="657"/>
      <c r="CU33" s="657"/>
      <c r="CV33" s="657"/>
      <c r="CW33" s="657"/>
      <c r="CX33" s="657"/>
      <c r="CY33" s="658"/>
      <c r="CZ33" s="626">
        <v>42.1</v>
      </c>
      <c r="DA33" s="655"/>
      <c r="DB33" s="655"/>
      <c r="DC33" s="659"/>
      <c r="DD33" s="630">
        <v>9343636</v>
      </c>
      <c r="DE33" s="657"/>
      <c r="DF33" s="657"/>
      <c r="DG33" s="657"/>
      <c r="DH33" s="657"/>
      <c r="DI33" s="657"/>
      <c r="DJ33" s="657"/>
      <c r="DK33" s="658"/>
      <c r="DL33" s="630">
        <v>8068396</v>
      </c>
      <c r="DM33" s="657"/>
      <c r="DN33" s="657"/>
      <c r="DO33" s="657"/>
      <c r="DP33" s="657"/>
      <c r="DQ33" s="657"/>
      <c r="DR33" s="657"/>
      <c r="DS33" s="657"/>
      <c r="DT33" s="657"/>
      <c r="DU33" s="657"/>
      <c r="DV33" s="658"/>
      <c r="DW33" s="626">
        <v>46.1</v>
      </c>
      <c r="DX33" s="655"/>
      <c r="DY33" s="655"/>
      <c r="DZ33" s="655"/>
      <c r="EA33" s="655"/>
      <c r="EB33" s="655"/>
      <c r="EC33" s="656"/>
    </row>
    <row r="34" spans="2:133" ht="11.25" customHeight="1">
      <c r="B34" s="618" t="s">
        <v>317</v>
      </c>
      <c r="C34" s="619"/>
      <c r="D34" s="619"/>
      <c r="E34" s="619"/>
      <c r="F34" s="619"/>
      <c r="G34" s="619"/>
      <c r="H34" s="619"/>
      <c r="I34" s="619"/>
      <c r="J34" s="619"/>
      <c r="K34" s="619"/>
      <c r="L34" s="619"/>
      <c r="M34" s="619"/>
      <c r="N34" s="619"/>
      <c r="O34" s="619"/>
      <c r="P34" s="619"/>
      <c r="Q34" s="620"/>
      <c r="R34" s="621">
        <v>571863</v>
      </c>
      <c r="S34" s="622"/>
      <c r="T34" s="622"/>
      <c r="U34" s="622"/>
      <c r="V34" s="622"/>
      <c r="W34" s="622"/>
      <c r="X34" s="622"/>
      <c r="Y34" s="623"/>
      <c r="Z34" s="624">
        <v>1.9</v>
      </c>
      <c r="AA34" s="624"/>
      <c r="AB34" s="624"/>
      <c r="AC34" s="624"/>
      <c r="AD34" s="625">
        <v>8917</v>
      </c>
      <c r="AE34" s="625"/>
      <c r="AF34" s="625"/>
      <c r="AG34" s="625"/>
      <c r="AH34" s="625"/>
      <c r="AI34" s="625"/>
      <c r="AJ34" s="625"/>
      <c r="AK34" s="625"/>
      <c r="AL34" s="626">
        <v>0.1</v>
      </c>
      <c r="AM34" s="627"/>
      <c r="AN34" s="627"/>
      <c r="AO34" s="628"/>
      <c r="AP34" s="214"/>
      <c r="AQ34" s="600" t="s">
        <v>318</v>
      </c>
      <c r="AR34" s="601"/>
      <c r="AS34" s="601"/>
      <c r="AT34" s="601"/>
      <c r="AU34" s="601"/>
      <c r="AV34" s="601"/>
      <c r="AW34" s="601"/>
      <c r="AX34" s="601"/>
      <c r="AY34" s="601"/>
      <c r="AZ34" s="601"/>
      <c r="BA34" s="601"/>
      <c r="BB34" s="601"/>
      <c r="BC34" s="601"/>
      <c r="BD34" s="601"/>
      <c r="BE34" s="601"/>
      <c r="BF34" s="602"/>
      <c r="BG34" s="600" t="s">
        <v>319</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320</v>
      </c>
      <c r="CE34" s="637"/>
      <c r="CF34" s="637"/>
      <c r="CG34" s="637"/>
      <c r="CH34" s="637"/>
      <c r="CI34" s="637"/>
      <c r="CJ34" s="637"/>
      <c r="CK34" s="637"/>
      <c r="CL34" s="637"/>
      <c r="CM34" s="637"/>
      <c r="CN34" s="637"/>
      <c r="CO34" s="637"/>
      <c r="CP34" s="637"/>
      <c r="CQ34" s="638"/>
      <c r="CR34" s="621">
        <v>4376025</v>
      </c>
      <c r="CS34" s="622"/>
      <c r="CT34" s="622"/>
      <c r="CU34" s="622"/>
      <c r="CV34" s="622"/>
      <c r="CW34" s="622"/>
      <c r="CX34" s="622"/>
      <c r="CY34" s="623"/>
      <c r="CZ34" s="626">
        <v>15.5</v>
      </c>
      <c r="DA34" s="655"/>
      <c r="DB34" s="655"/>
      <c r="DC34" s="659"/>
      <c r="DD34" s="630">
        <v>3503898</v>
      </c>
      <c r="DE34" s="622"/>
      <c r="DF34" s="622"/>
      <c r="DG34" s="622"/>
      <c r="DH34" s="622"/>
      <c r="DI34" s="622"/>
      <c r="DJ34" s="622"/>
      <c r="DK34" s="623"/>
      <c r="DL34" s="630">
        <v>3092713</v>
      </c>
      <c r="DM34" s="622"/>
      <c r="DN34" s="622"/>
      <c r="DO34" s="622"/>
      <c r="DP34" s="622"/>
      <c r="DQ34" s="622"/>
      <c r="DR34" s="622"/>
      <c r="DS34" s="622"/>
      <c r="DT34" s="622"/>
      <c r="DU34" s="622"/>
      <c r="DV34" s="623"/>
      <c r="DW34" s="626">
        <v>17.7</v>
      </c>
      <c r="DX34" s="655"/>
      <c r="DY34" s="655"/>
      <c r="DZ34" s="655"/>
      <c r="EA34" s="655"/>
      <c r="EB34" s="655"/>
      <c r="EC34" s="656"/>
    </row>
    <row r="35" spans="2:133" ht="11.25" customHeight="1">
      <c r="B35" s="618" t="s">
        <v>321</v>
      </c>
      <c r="C35" s="619"/>
      <c r="D35" s="619"/>
      <c r="E35" s="619"/>
      <c r="F35" s="619"/>
      <c r="G35" s="619"/>
      <c r="H35" s="619"/>
      <c r="I35" s="619"/>
      <c r="J35" s="619"/>
      <c r="K35" s="619"/>
      <c r="L35" s="619"/>
      <c r="M35" s="619"/>
      <c r="N35" s="619"/>
      <c r="O35" s="619"/>
      <c r="P35" s="619"/>
      <c r="Q35" s="620"/>
      <c r="R35" s="621">
        <v>3214637</v>
      </c>
      <c r="S35" s="622"/>
      <c r="T35" s="622"/>
      <c r="U35" s="622"/>
      <c r="V35" s="622"/>
      <c r="W35" s="622"/>
      <c r="X35" s="622"/>
      <c r="Y35" s="623"/>
      <c r="Z35" s="624">
        <v>10.9</v>
      </c>
      <c r="AA35" s="624"/>
      <c r="AB35" s="624"/>
      <c r="AC35" s="624"/>
      <c r="AD35" s="625" t="s">
        <v>238</v>
      </c>
      <c r="AE35" s="625"/>
      <c r="AF35" s="625"/>
      <c r="AG35" s="625"/>
      <c r="AH35" s="625"/>
      <c r="AI35" s="625"/>
      <c r="AJ35" s="625"/>
      <c r="AK35" s="625"/>
      <c r="AL35" s="626" t="s">
        <v>123</v>
      </c>
      <c r="AM35" s="627"/>
      <c r="AN35" s="627"/>
      <c r="AO35" s="628"/>
      <c r="AP35" s="214"/>
      <c r="AQ35" s="694" t="s">
        <v>322</v>
      </c>
      <c r="AR35" s="695"/>
      <c r="AS35" s="695"/>
      <c r="AT35" s="695"/>
      <c r="AU35" s="695"/>
      <c r="AV35" s="695"/>
      <c r="AW35" s="695"/>
      <c r="AX35" s="695"/>
      <c r="AY35" s="696"/>
      <c r="AZ35" s="610">
        <v>4771077</v>
      </c>
      <c r="BA35" s="611"/>
      <c r="BB35" s="611"/>
      <c r="BC35" s="611"/>
      <c r="BD35" s="611"/>
      <c r="BE35" s="611"/>
      <c r="BF35" s="697"/>
      <c r="BG35" s="632" t="s">
        <v>323</v>
      </c>
      <c r="BH35" s="633"/>
      <c r="BI35" s="633"/>
      <c r="BJ35" s="633"/>
      <c r="BK35" s="633"/>
      <c r="BL35" s="633"/>
      <c r="BM35" s="633"/>
      <c r="BN35" s="633"/>
      <c r="BO35" s="633"/>
      <c r="BP35" s="633"/>
      <c r="BQ35" s="633"/>
      <c r="BR35" s="633"/>
      <c r="BS35" s="633"/>
      <c r="BT35" s="633"/>
      <c r="BU35" s="634"/>
      <c r="BV35" s="610">
        <v>112966</v>
      </c>
      <c r="BW35" s="611"/>
      <c r="BX35" s="611"/>
      <c r="BY35" s="611"/>
      <c r="BZ35" s="611"/>
      <c r="CA35" s="611"/>
      <c r="CB35" s="697"/>
      <c r="CD35" s="636" t="s">
        <v>324</v>
      </c>
      <c r="CE35" s="637"/>
      <c r="CF35" s="637"/>
      <c r="CG35" s="637"/>
      <c r="CH35" s="637"/>
      <c r="CI35" s="637"/>
      <c r="CJ35" s="637"/>
      <c r="CK35" s="637"/>
      <c r="CL35" s="637"/>
      <c r="CM35" s="637"/>
      <c r="CN35" s="637"/>
      <c r="CO35" s="637"/>
      <c r="CP35" s="637"/>
      <c r="CQ35" s="638"/>
      <c r="CR35" s="621">
        <v>175911</v>
      </c>
      <c r="CS35" s="657"/>
      <c r="CT35" s="657"/>
      <c r="CU35" s="657"/>
      <c r="CV35" s="657"/>
      <c r="CW35" s="657"/>
      <c r="CX35" s="657"/>
      <c r="CY35" s="658"/>
      <c r="CZ35" s="626">
        <v>0.6</v>
      </c>
      <c r="DA35" s="655"/>
      <c r="DB35" s="655"/>
      <c r="DC35" s="659"/>
      <c r="DD35" s="630">
        <v>149581</v>
      </c>
      <c r="DE35" s="657"/>
      <c r="DF35" s="657"/>
      <c r="DG35" s="657"/>
      <c r="DH35" s="657"/>
      <c r="DI35" s="657"/>
      <c r="DJ35" s="657"/>
      <c r="DK35" s="658"/>
      <c r="DL35" s="630">
        <v>116108</v>
      </c>
      <c r="DM35" s="657"/>
      <c r="DN35" s="657"/>
      <c r="DO35" s="657"/>
      <c r="DP35" s="657"/>
      <c r="DQ35" s="657"/>
      <c r="DR35" s="657"/>
      <c r="DS35" s="657"/>
      <c r="DT35" s="657"/>
      <c r="DU35" s="657"/>
      <c r="DV35" s="658"/>
      <c r="DW35" s="626">
        <v>0.7</v>
      </c>
      <c r="DX35" s="655"/>
      <c r="DY35" s="655"/>
      <c r="DZ35" s="655"/>
      <c r="EA35" s="655"/>
      <c r="EB35" s="655"/>
      <c r="EC35" s="656"/>
    </row>
    <row r="36" spans="2:133" ht="11.25" customHeight="1">
      <c r="B36" s="618" t="s">
        <v>325</v>
      </c>
      <c r="C36" s="619"/>
      <c r="D36" s="619"/>
      <c r="E36" s="619"/>
      <c r="F36" s="619"/>
      <c r="G36" s="619"/>
      <c r="H36" s="619"/>
      <c r="I36" s="619"/>
      <c r="J36" s="619"/>
      <c r="K36" s="619"/>
      <c r="L36" s="619"/>
      <c r="M36" s="619"/>
      <c r="N36" s="619"/>
      <c r="O36" s="619"/>
      <c r="P36" s="619"/>
      <c r="Q36" s="620"/>
      <c r="R36" s="621" t="s">
        <v>177</v>
      </c>
      <c r="S36" s="622"/>
      <c r="T36" s="622"/>
      <c r="U36" s="622"/>
      <c r="V36" s="622"/>
      <c r="W36" s="622"/>
      <c r="X36" s="622"/>
      <c r="Y36" s="623"/>
      <c r="Z36" s="624" t="s">
        <v>238</v>
      </c>
      <c r="AA36" s="624"/>
      <c r="AB36" s="624"/>
      <c r="AC36" s="624"/>
      <c r="AD36" s="625" t="s">
        <v>177</v>
      </c>
      <c r="AE36" s="625"/>
      <c r="AF36" s="625"/>
      <c r="AG36" s="625"/>
      <c r="AH36" s="625"/>
      <c r="AI36" s="625"/>
      <c r="AJ36" s="625"/>
      <c r="AK36" s="625"/>
      <c r="AL36" s="626" t="s">
        <v>123</v>
      </c>
      <c r="AM36" s="627"/>
      <c r="AN36" s="627"/>
      <c r="AO36" s="628"/>
      <c r="AQ36" s="698" t="s">
        <v>326</v>
      </c>
      <c r="AR36" s="699"/>
      <c r="AS36" s="699"/>
      <c r="AT36" s="699"/>
      <c r="AU36" s="699"/>
      <c r="AV36" s="699"/>
      <c r="AW36" s="699"/>
      <c r="AX36" s="699"/>
      <c r="AY36" s="700"/>
      <c r="AZ36" s="621">
        <v>1802362</v>
      </c>
      <c r="BA36" s="622"/>
      <c r="BB36" s="622"/>
      <c r="BC36" s="622"/>
      <c r="BD36" s="657"/>
      <c r="BE36" s="657"/>
      <c r="BF36" s="680"/>
      <c r="BG36" s="636" t="s">
        <v>327</v>
      </c>
      <c r="BH36" s="637"/>
      <c r="BI36" s="637"/>
      <c r="BJ36" s="637"/>
      <c r="BK36" s="637"/>
      <c r="BL36" s="637"/>
      <c r="BM36" s="637"/>
      <c r="BN36" s="637"/>
      <c r="BO36" s="637"/>
      <c r="BP36" s="637"/>
      <c r="BQ36" s="637"/>
      <c r="BR36" s="637"/>
      <c r="BS36" s="637"/>
      <c r="BT36" s="637"/>
      <c r="BU36" s="638"/>
      <c r="BV36" s="621">
        <v>61845</v>
      </c>
      <c r="BW36" s="622"/>
      <c r="BX36" s="622"/>
      <c r="BY36" s="622"/>
      <c r="BZ36" s="622"/>
      <c r="CA36" s="622"/>
      <c r="CB36" s="631"/>
      <c r="CD36" s="636" t="s">
        <v>328</v>
      </c>
      <c r="CE36" s="637"/>
      <c r="CF36" s="637"/>
      <c r="CG36" s="637"/>
      <c r="CH36" s="637"/>
      <c r="CI36" s="637"/>
      <c r="CJ36" s="637"/>
      <c r="CK36" s="637"/>
      <c r="CL36" s="637"/>
      <c r="CM36" s="637"/>
      <c r="CN36" s="637"/>
      <c r="CO36" s="637"/>
      <c r="CP36" s="637"/>
      <c r="CQ36" s="638"/>
      <c r="CR36" s="621">
        <v>4314312</v>
      </c>
      <c r="CS36" s="622"/>
      <c r="CT36" s="622"/>
      <c r="CU36" s="622"/>
      <c r="CV36" s="622"/>
      <c r="CW36" s="622"/>
      <c r="CX36" s="622"/>
      <c r="CY36" s="623"/>
      <c r="CZ36" s="626">
        <v>15.2</v>
      </c>
      <c r="DA36" s="655"/>
      <c r="DB36" s="655"/>
      <c r="DC36" s="659"/>
      <c r="DD36" s="630">
        <v>3551178</v>
      </c>
      <c r="DE36" s="622"/>
      <c r="DF36" s="622"/>
      <c r="DG36" s="622"/>
      <c r="DH36" s="622"/>
      <c r="DI36" s="622"/>
      <c r="DJ36" s="622"/>
      <c r="DK36" s="623"/>
      <c r="DL36" s="630">
        <v>3181386</v>
      </c>
      <c r="DM36" s="622"/>
      <c r="DN36" s="622"/>
      <c r="DO36" s="622"/>
      <c r="DP36" s="622"/>
      <c r="DQ36" s="622"/>
      <c r="DR36" s="622"/>
      <c r="DS36" s="622"/>
      <c r="DT36" s="622"/>
      <c r="DU36" s="622"/>
      <c r="DV36" s="623"/>
      <c r="DW36" s="626">
        <v>18.2</v>
      </c>
      <c r="DX36" s="655"/>
      <c r="DY36" s="655"/>
      <c r="DZ36" s="655"/>
      <c r="EA36" s="655"/>
      <c r="EB36" s="655"/>
      <c r="EC36" s="656"/>
    </row>
    <row r="37" spans="2:133" ht="11.25" customHeight="1">
      <c r="B37" s="618" t="s">
        <v>329</v>
      </c>
      <c r="C37" s="619"/>
      <c r="D37" s="619"/>
      <c r="E37" s="619"/>
      <c r="F37" s="619"/>
      <c r="G37" s="619"/>
      <c r="H37" s="619"/>
      <c r="I37" s="619"/>
      <c r="J37" s="619"/>
      <c r="K37" s="619"/>
      <c r="L37" s="619"/>
      <c r="M37" s="619"/>
      <c r="N37" s="619"/>
      <c r="O37" s="619"/>
      <c r="P37" s="619"/>
      <c r="Q37" s="620"/>
      <c r="R37" s="621">
        <v>786537</v>
      </c>
      <c r="S37" s="622"/>
      <c r="T37" s="622"/>
      <c r="U37" s="622"/>
      <c r="V37" s="622"/>
      <c r="W37" s="622"/>
      <c r="X37" s="622"/>
      <c r="Y37" s="623"/>
      <c r="Z37" s="624">
        <v>2.7</v>
      </c>
      <c r="AA37" s="624"/>
      <c r="AB37" s="624"/>
      <c r="AC37" s="624"/>
      <c r="AD37" s="625" t="s">
        <v>238</v>
      </c>
      <c r="AE37" s="625"/>
      <c r="AF37" s="625"/>
      <c r="AG37" s="625"/>
      <c r="AH37" s="625"/>
      <c r="AI37" s="625"/>
      <c r="AJ37" s="625"/>
      <c r="AK37" s="625"/>
      <c r="AL37" s="626" t="s">
        <v>238</v>
      </c>
      <c r="AM37" s="627"/>
      <c r="AN37" s="627"/>
      <c r="AO37" s="628"/>
      <c r="AQ37" s="698" t="s">
        <v>330</v>
      </c>
      <c r="AR37" s="699"/>
      <c r="AS37" s="699"/>
      <c r="AT37" s="699"/>
      <c r="AU37" s="699"/>
      <c r="AV37" s="699"/>
      <c r="AW37" s="699"/>
      <c r="AX37" s="699"/>
      <c r="AY37" s="700"/>
      <c r="AZ37" s="621">
        <v>650265</v>
      </c>
      <c r="BA37" s="622"/>
      <c r="BB37" s="622"/>
      <c r="BC37" s="622"/>
      <c r="BD37" s="657"/>
      <c r="BE37" s="657"/>
      <c r="BF37" s="680"/>
      <c r="BG37" s="636" t="s">
        <v>331</v>
      </c>
      <c r="BH37" s="637"/>
      <c r="BI37" s="637"/>
      <c r="BJ37" s="637"/>
      <c r="BK37" s="637"/>
      <c r="BL37" s="637"/>
      <c r="BM37" s="637"/>
      <c r="BN37" s="637"/>
      <c r="BO37" s="637"/>
      <c r="BP37" s="637"/>
      <c r="BQ37" s="637"/>
      <c r="BR37" s="637"/>
      <c r="BS37" s="637"/>
      <c r="BT37" s="637"/>
      <c r="BU37" s="638"/>
      <c r="BV37" s="621">
        <v>7489</v>
      </c>
      <c r="BW37" s="622"/>
      <c r="BX37" s="622"/>
      <c r="BY37" s="622"/>
      <c r="BZ37" s="622"/>
      <c r="CA37" s="622"/>
      <c r="CB37" s="631"/>
      <c r="CD37" s="636" t="s">
        <v>332</v>
      </c>
      <c r="CE37" s="637"/>
      <c r="CF37" s="637"/>
      <c r="CG37" s="637"/>
      <c r="CH37" s="637"/>
      <c r="CI37" s="637"/>
      <c r="CJ37" s="637"/>
      <c r="CK37" s="637"/>
      <c r="CL37" s="637"/>
      <c r="CM37" s="637"/>
      <c r="CN37" s="637"/>
      <c r="CO37" s="637"/>
      <c r="CP37" s="637"/>
      <c r="CQ37" s="638"/>
      <c r="CR37" s="621">
        <v>5639</v>
      </c>
      <c r="CS37" s="657"/>
      <c r="CT37" s="657"/>
      <c r="CU37" s="657"/>
      <c r="CV37" s="657"/>
      <c r="CW37" s="657"/>
      <c r="CX37" s="657"/>
      <c r="CY37" s="658"/>
      <c r="CZ37" s="626">
        <v>0</v>
      </c>
      <c r="DA37" s="655"/>
      <c r="DB37" s="655"/>
      <c r="DC37" s="659"/>
      <c r="DD37" s="630">
        <v>5639</v>
      </c>
      <c r="DE37" s="657"/>
      <c r="DF37" s="657"/>
      <c r="DG37" s="657"/>
      <c r="DH37" s="657"/>
      <c r="DI37" s="657"/>
      <c r="DJ37" s="657"/>
      <c r="DK37" s="658"/>
      <c r="DL37" s="630">
        <v>5639</v>
      </c>
      <c r="DM37" s="657"/>
      <c r="DN37" s="657"/>
      <c r="DO37" s="657"/>
      <c r="DP37" s="657"/>
      <c r="DQ37" s="657"/>
      <c r="DR37" s="657"/>
      <c r="DS37" s="657"/>
      <c r="DT37" s="657"/>
      <c r="DU37" s="657"/>
      <c r="DV37" s="658"/>
      <c r="DW37" s="626">
        <v>0</v>
      </c>
      <c r="DX37" s="655"/>
      <c r="DY37" s="655"/>
      <c r="DZ37" s="655"/>
      <c r="EA37" s="655"/>
      <c r="EB37" s="655"/>
      <c r="EC37" s="656"/>
    </row>
    <row r="38" spans="2:133" ht="11.25" customHeight="1">
      <c r="B38" s="666" t="s">
        <v>333</v>
      </c>
      <c r="C38" s="667"/>
      <c r="D38" s="667"/>
      <c r="E38" s="667"/>
      <c r="F38" s="667"/>
      <c r="G38" s="667"/>
      <c r="H38" s="667"/>
      <c r="I38" s="667"/>
      <c r="J38" s="667"/>
      <c r="K38" s="667"/>
      <c r="L38" s="667"/>
      <c r="M38" s="667"/>
      <c r="N38" s="667"/>
      <c r="O38" s="667"/>
      <c r="P38" s="667"/>
      <c r="Q38" s="668"/>
      <c r="R38" s="701">
        <v>29498194</v>
      </c>
      <c r="S38" s="702"/>
      <c r="T38" s="702"/>
      <c r="U38" s="702"/>
      <c r="V38" s="702"/>
      <c r="W38" s="702"/>
      <c r="X38" s="702"/>
      <c r="Y38" s="703"/>
      <c r="Z38" s="704">
        <v>100</v>
      </c>
      <c r="AA38" s="704"/>
      <c r="AB38" s="704"/>
      <c r="AC38" s="704"/>
      <c r="AD38" s="705">
        <v>16710775</v>
      </c>
      <c r="AE38" s="705"/>
      <c r="AF38" s="705"/>
      <c r="AG38" s="705"/>
      <c r="AH38" s="705"/>
      <c r="AI38" s="705"/>
      <c r="AJ38" s="705"/>
      <c r="AK38" s="705"/>
      <c r="AL38" s="706">
        <v>100</v>
      </c>
      <c r="AM38" s="692"/>
      <c r="AN38" s="692"/>
      <c r="AO38" s="707"/>
      <c r="AQ38" s="698" t="s">
        <v>334</v>
      </c>
      <c r="AR38" s="699"/>
      <c r="AS38" s="699"/>
      <c r="AT38" s="699"/>
      <c r="AU38" s="699"/>
      <c r="AV38" s="699"/>
      <c r="AW38" s="699"/>
      <c r="AX38" s="699"/>
      <c r="AY38" s="700"/>
      <c r="AZ38" s="621">
        <v>221470</v>
      </c>
      <c r="BA38" s="622"/>
      <c r="BB38" s="622"/>
      <c r="BC38" s="622"/>
      <c r="BD38" s="657"/>
      <c r="BE38" s="657"/>
      <c r="BF38" s="680"/>
      <c r="BG38" s="636" t="s">
        <v>335</v>
      </c>
      <c r="BH38" s="637"/>
      <c r="BI38" s="637"/>
      <c r="BJ38" s="637"/>
      <c r="BK38" s="637"/>
      <c r="BL38" s="637"/>
      <c r="BM38" s="637"/>
      <c r="BN38" s="637"/>
      <c r="BO38" s="637"/>
      <c r="BP38" s="637"/>
      <c r="BQ38" s="637"/>
      <c r="BR38" s="637"/>
      <c r="BS38" s="637"/>
      <c r="BT38" s="637"/>
      <c r="BU38" s="638"/>
      <c r="BV38" s="621">
        <v>12526</v>
      </c>
      <c r="BW38" s="622"/>
      <c r="BX38" s="622"/>
      <c r="BY38" s="622"/>
      <c r="BZ38" s="622"/>
      <c r="CA38" s="622"/>
      <c r="CB38" s="631"/>
      <c r="CD38" s="636" t="s">
        <v>336</v>
      </c>
      <c r="CE38" s="637"/>
      <c r="CF38" s="637"/>
      <c r="CG38" s="637"/>
      <c r="CH38" s="637"/>
      <c r="CI38" s="637"/>
      <c r="CJ38" s="637"/>
      <c r="CK38" s="637"/>
      <c r="CL38" s="637"/>
      <c r="CM38" s="637"/>
      <c r="CN38" s="637"/>
      <c r="CO38" s="637"/>
      <c r="CP38" s="637"/>
      <c r="CQ38" s="638"/>
      <c r="CR38" s="621">
        <v>2037635</v>
      </c>
      <c r="CS38" s="622"/>
      <c r="CT38" s="622"/>
      <c r="CU38" s="622"/>
      <c r="CV38" s="622"/>
      <c r="CW38" s="622"/>
      <c r="CX38" s="622"/>
      <c r="CY38" s="623"/>
      <c r="CZ38" s="626">
        <v>7.2</v>
      </c>
      <c r="DA38" s="655"/>
      <c r="DB38" s="655"/>
      <c r="DC38" s="659"/>
      <c r="DD38" s="630">
        <v>1660051</v>
      </c>
      <c r="DE38" s="622"/>
      <c r="DF38" s="622"/>
      <c r="DG38" s="622"/>
      <c r="DH38" s="622"/>
      <c r="DI38" s="622"/>
      <c r="DJ38" s="622"/>
      <c r="DK38" s="623"/>
      <c r="DL38" s="630">
        <v>1598689</v>
      </c>
      <c r="DM38" s="622"/>
      <c r="DN38" s="622"/>
      <c r="DO38" s="622"/>
      <c r="DP38" s="622"/>
      <c r="DQ38" s="622"/>
      <c r="DR38" s="622"/>
      <c r="DS38" s="622"/>
      <c r="DT38" s="622"/>
      <c r="DU38" s="622"/>
      <c r="DV38" s="623"/>
      <c r="DW38" s="626">
        <v>9.1</v>
      </c>
      <c r="DX38" s="655"/>
      <c r="DY38" s="655"/>
      <c r="DZ38" s="655"/>
      <c r="EA38" s="655"/>
      <c r="EB38" s="655"/>
      <c r="EC38" s="656"/>
    </row>
    <row r="39" spans="2:133" ht="11.25" customHeight="1">
      <c r="AQ39" s="698" t="s">
        <v>337</v>
      </c>
      <c r="AR39" s="699"/>
      <c r="AS39" s="699"/>
      <c r="AT39" s="699"/>
      <c r="AU39" s="699"/>
      <c r="AV39" s="699"/>
      <c r="AW39" s="699"/>
      <c r="AX39" s="699"/>
      <c r="AY39" s="700"/>
      <c r="AZ39" s="621">
        <v>64819</v>
      </c>
      <c r="BA39" s="622"/>
      <c r="BB39" s="622"/>
      <c r="BC39" s="622"/>
      <c r="BD39" s="657"/>
      <c r="BE39" s="657"/>
      <c r="BF39" s="680"/>
      <c r="BG39" s="712" t="s">
        <v>338</v>
      </c>
      <c r="BH39" s="713"/>
      <c r="BI39" s="713"/>
      <c r="BJ39" s="713"/>
      <c r="BK39" s="713"/>
      <c r="BL39" s="215"/>
      <c r="BM39" s="637" t="s">
        <v>339</v>
      </c>
      <c r="BN39" s="637"/>
      <c r="BO39" s="637"/>
      <c r="BP39" s="637"/>
      <c r="BQ39" s="637"/>
      <c r="BR39" s="637"/>
      <c r="BS39" s="637"/>
      <c r="BT39" s="637"/>
      <c r="BU39" s="638"/>
      <c r="BV39" s="621">
        <v>99</v>
      </c>
      <c r="BW39" s="622"/>
      <c r="BX39" s="622"/>
      <c r="BY39" s="622"/>
      <c r="BZ39" s="622"/>
      <c r="CA39" s="622"/>
      <c r="CB39" s="631"/>
      <c r="CD39" s="636" t="s">
        <v>340</v>
      </c>
      <c r="CE39" s="637"/>
      <c r="CF39" s="637"/>
      <c r="CG39" s="637"/>
      <c r="CH39" s="637"/>
      <c r="CI39" s="637"/>
      <c r="CJ39" s="637"/>
      <c r="CK39" s="637"/>
      <c r="CL39" s="637"/>
      <c r="CM39" s="637"/>
      <c r="CN39" s="637"/>
      <c r="CO39" s="637"/>
      <c r="CP39" s="637"/>
      <c r="CQ39" s="638"/>
      <c r="CR39" s="621">
        <v>915039</v>
      </c>
      <c r="CS39" s="657"/>
      <c r="CT39" s="657"/>
      <c r="CU39" s="657"/>
      <c r="CV39" s="657"/>
      <c r="CW39" s="657"/>
      <c r="CX39" s="657"/>
      <c r="CY39" s="658"/>
      <c r="CZ39" s="626">
        <v>3.2</v>
      </c>
      <c r="DA39" s="655"/>
      <c r="DB39" s="655"/>
      <c r="DC39" s="659"/>
      <c r="DD39" s="630">
        <v>399428</v>
      </c>
      <c r="DE39" s="657"/>
      <c r="DF39" s="657"/>
      <c r="DG39" s="657"/>
      <c r="DH39" s="657"/>
      <c r="DI39" s="657"/>
      <c r="DJ39" s="657"/>
      <c r="DK39" s="658"/>
      <c r="DL39" s="630" t="s">
        <v>238</v>
      </c>
      <c r="DM39" s="657"/>
      <c r="DN39" s="657"/>
      <c r="DO39" s="657"/>
      <c r="DP39" s="657"/>
      <c r="DQ39" s="657"/>
      <c r="DR39" s="657"/>
      <c r="DS39" s="657"/>
      <c r="DT39" s="657"/>
      <c r="DU39" s="657"/>
      <c r="DV39" s="658"/>
      <c r="DW39" s="626" t="s">
        <v>238</v>
      </c>
      <c r="DX39" s="655"/>
      <c r="DY39" s="655"/>
      <c r="DZ39" s="655"/>
      <c r="EA39" s="655"/>
      <c r="EB39" s="655"/>
      <c r="EC39" s="656"/>
    </row>
    <row r="40" spans="2:133" ht="11.25" customHeight="1">
      <c r="AQ40" s="698" t="s">
        <v>341</v>
      </c>
      <c r="AR40" s="699"/>
      <c r="AS40" s="699"/>
      <c r="AT40" s="699"/>
      <c r="AU40" s="699"/>
      <c r="AV40" s="699"/>
      <c r="AW40" s="699"/>
      <c r="AX40" s="699"/>
      <c r="AY40" s="700"/>
      <c r="AZ40" s="621">
        <v>507022</v>
      </c>
      <c r="BA40" s="622"/>
      <c r="BB40" s="622"/>
      <c r="BC40" s="622"/>
      <c r="BD40" s="657"/>
      <c r="BE40" s="657"/>
      <c r="BF40" s="680"/>
      <c r="BG40" s="712"/>
      <c r="BH40" s="713"/>
      <c r="BI40" s="713"/>
      <c r="BJ40" s="713"/>
      <c r="BK40" s="713"/>
      <c r="BL40" s="215"/>
      <c r="BM40" s="637" t="s">
        <v>342</v>
      </c>
      <c r="BN40" s="637"/>
      <c r="BO40" s="637"/>
      <c r="BP40" s="637"/>
      <c r="BQ40" s="637"/>
      <c r="BR40" s="637"/>
      <c r="BS40" s="637"/>
      <c r="BT40" s="637"/>
      <c r="BU40" s="638"/>
      <c r="BV40" s="621">
        <v>107</v>
      </c>
      <c r="BW40" s="622"/>
      <c r="BX40" s="622"/>
      <c r="BY40" s="622"/>
      <c r="BZ40" s="622"/>
      <c r="CA40" s="622"/>
      <c r="CB40" s="631"/>
      <c r="CD40" s="636" t="s">
        <v>343</v>
      </c>
      <c r="CE40" s="637"/>
      <c r="CF40" s="637"/>
      <c r="CG40" s="637"/>
      <c r="CH40" s="637"/>
      <c r="CI40" s="637"/>
      <c r="CJ40" s="637"/>
      <c r="CK40" s="637"/>
      <c r="CL40" s="637"/>
      <c r="CM40" s="637"/>
      <c r="CN40" s="637"/>
      <c r="CO40" s="637"/>
      <c r="CP40" s="637"/>
      <c r="CQ40" s="638"/>
      <c r="CR40" s="621">
        <v>94500</v>
      </c>
      <c r="CS40" s="622"/>
      <c r="CT40" s="622"/>
      <c r="CU40" s="622"/>
      <c r="CV40" s="622"/>
      <c r="CW40" s="622"/>
      <c r="CX40" s="622"/>
      <c r="CY40" s="623"/>
      <c r="CZ40" s="626">
        <v>0.3</v>
      </c>
      <c r="DA40" s="655"/>
      <c r="DB40" s="655"/>
      <c r="DC40" s="659"/>
      <c r="DD40" s="630">
        <v>79500</v>
      </c>
      <c r="DE40" s="622"/>
      <c r="DF40" s="622"/>
      <c r="DG40" s="622"/>
      <c r="DH40" s="622"/>
      <c r="DI40" s="622"/>
      <c r="DJ40" s="622"/>
      <c r="DK40" s="623"/>
      <c r="DL40" s="630">
        <v>79500</v>
      </c>
      <c r="DM40" s="622"/>
      <c r="DN40" s="622"/>
      <c r="DO40" s="622"/>
      <c r="DP40" s="622"/>
      <c r="DQ40" s="622"/>
      <c r="DR40" s="622"/>
      <c r="DS40" s="622"/>
      <c r="DT40" s="622"/>
      <c r="DU40" s="622"/>
      <c r="DV40" s="623"/>
      <c r="DW40" s="626">
        <v>0.5</v>
      </c>
      <c r="DX40" s="655"/>
      <c r="DY40" s="655"/>
      <c r="DZ40" s="655"/>
      <c r="EA40" s="655"/>
      <c r="EB40" s="655"/>
      <c r="EC40" s="656"/>
    </row>
    <row r="41" spans="2:133" ht="11.25" customHeight="1">
      <c r="AQ41" s="708" t="s">
        <v>344</v>
      </c>
      <c r="AR41" s="709"/>
      <c r="AS41" s="709"/>
      <c r="AT41" s="709"/>
      <c r="AU41" s="709"/>
      <c r="AV41" s="709"/>
      <c r="AW41" s="709"/>
      <c r="AX41" s="709"/>
      <c r="AY41" s="710"/>
      <c r="AZ41" s="701">
        <v>1525139</v>
      </c>
      <c r="BA41" s="702"/>
      <c r="BB41" s="702"/>
      <c r="BC41" s="702"/>
      <c r="BD41" s="691"/>
      <c r="BE41" s="691"/>
      <c r="BF41" s="693"/>
      <c r="BG41" s="714"/>
      <c r="BH41" s="715"/>
      <c r="BI41" s="715"/>
      <c r="BJ41" s="715"/>
      <c r="BK41" s="715"/>
      <c r="BL41" s="216"/>
      <c r="BM41" s="646" t="s">
        <v>345</v>
      </c>
      <c r="BN41" s="646"/>
      <c r="BO41" s="646"/>
      <c r="BP41" s="646"/>
      <c r="BQ41" s="646"/>
      <c r="BR41" s="646"/>
      <c r="BS41" s="646"/>
      <c r="BT41" s="646"/>
      <c r="BU41" s="647"/>
      <c r="BV41" s="701">
        <v>323</v>
      </c>
      <c r="BW41" s="702"/>
      <c r="BX41" s="702"/>
      <c r="BY41" s="702"/>
      <c r="BZ41" s="702"/>
      <c r="CA41" s="702"/>
      <c r="CB41" s="711"/>
      <c r="CD41" s="636" t="s">
        <v>346</v>
      </c>
      <c r="CE41" s="637"/>
      <c r="CF41" s="637"/>
      <c r="CG41" s="637"/>
      <c r="CH41" s="637"/>
      <c r="CI41" s="637"/>
      <c r="CJ41" s="637"/>
      <c r="CK41" s="637"/>
      <c r="CL41" s="637"/>
      <c r="CM41" s="637"/>
      <c r="CN41" s="637"/>
      <c r="CO41" s="637"/>
      <c r="CP41" s="637"/>
      <c r="CQ41" s="638"/>
      <c r="CR41" s="621" t="s">
        <v>238</v>
      </c>
      <c r="CS41" s="657"/>
      <c r="CT41" s="657"/>
      <c r="CU41" s="657"/>
      <c r="CV41" s="657"/>
      <c r="CW41" s="657"/>
      <c r="CX41" s="657"/>
      <c r="CY41" s="658"/>
      <c r="CZ41" s="626" t="s">
        <v>238</v>
      </c>
      <c r="DA41" s="655"/>
      <c r="DB41" s="655"/>
      <c r="DC41" s="659"/>
      <c r="DD41" s="630" t="s">
        <v>238</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348</v>
      </c>
      <c r="CE42" s="619"/>
      <c r="CF42" s="619"/>
      <c r="CG42" s="619"/>
      <c r="CH42" s="619"/>
      <c r="CI42" s="619"/>
      <c r="CJ42" s="619"/>
      <c r="CK42" s="619"/>
      <c r="CL42" s="619"/>
      <c r="CM42" s="619"/>
      <c r="CN42" s="619"/>
      <c r="CO42" s="619"/>
      <c r="CP42" s="619"/>
      <c r="CQ42" s="620"/>
      <c r="CR42" s="621">
        <v>4617063</v>
      </c>
      <c r="CS42" s="622"/>
      <c r="CT42" s="622"/>
      <c r="CU42" s="622"/>
      <c r="CV42" s="622"/>
      <c r="CW42" s="622"/>
      <c r="CX42" s="622"/>
      <c r="CY42" s="623"/>
      <c r="CZ42" s="626">
        <v>16.3</v>
      </c>
      <c r="DA42" s="627"/>
      <c r="DB42" s="627"/>
      <c r="DC42" s="722"/>
      <c r="DD42" s="630">
        <v>1206721</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350</v>
      </c>
      <c r="CE43" s="619"/>
      <c r="CF43" s="619"/>
      <c r="CG43" s="619"/>
      <c r="CH43" s="619"/>
      <c r="CI43" s="619"/>
      <c r="CJ43" s="619"/>
      <c r="CK43" s="619"/>
      <c r="CL43" s="619"/>
      <c r="CM43" s="619"/>
      <c r="CN43" s="619"/>
      <c r="CO43" s="619"/>
      <c r="CP43" s="619"/>
      <c r="CQ43" s="620"/>
      <c r="CR43" s="621">
        <v>61362</v>
      </c>
      <c r="CS43" s="657"/>
      <c r="CT43" s="657"/>
      <c r="CU43" s="657"/>
      <c r="CV43" s="657"/>
      <c r="CW43" s="657"/>
      <c r="CX43" s="657"/>
      <c r="CY43" s="658"/>
      <c r="CZ43" s="626">
        <v>0.2</v>
      </c>
      <c r="DA43" s="655"/>
      <c r="DB43" s="655"/>
      <c r="DC43" s="659"/>
      <c r="DD43" s="630">
        <v>58759</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351</v>
      </c>
      <c r="CD44" s="733" t="s">
        <v>302</v>
      </c>
      <c r="CE44" s="734"/>
      <c r="CF44" s="618" t="s">
        <v>352</v>
      </c>
      <c r="CG44" s="619"/>
      <c r="CH44" s="619"/>
      <c r="CI44" s="619"/>
      <c r="CJ44" s="619"/>
      <c r="CK44" s="619"/>
      <c r="CL44" s="619"/>
      <c r="CM44" s="619"/>
      <c r="CN44" s="619"/>
      <c r="CO44" s="619"/>
      <c r="CP44" s="619"/>
      <c r="CQ44" s="620"/>
      <c r="CR44" s="621">
        <v>4586966</v>
      </c>
      <c r="CS44" s="622"/>
      <c r="CT44" s="622"/>
      <c r="CU44" s="622"/>
      <c r="CV44" s="622"/>
      <c r="CW44" s="622"/>
      <c r="CX44" s="622"/>
      <c r="CY44" s="623"/>
      <c r="CZ44" s="626">
        <v>16.2</v>
      </c>
      <c r="DA44" s="627"/>
      <c r="DB44" s="627"/>
      <c r="DC44" s="722"/>
      <c r="DD44" s="630">
        <v>1195922</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353</v>
      </c>
      <c r="CG45" s="619"/>
      <c r="CH45" s="619"/>
      <c r="CI45" s="619"/>
      <c r="CJ45" s="619"/>
      <c r="CK45" s="619"/>
      <c r="CL45" s="619"/>
      <c r="CM45" s="619"/>
      <c r="CN45" s="619"/>
      <c r="CO45" s="619"/>
      <c r="CP45" s="619"/>
      <c r="CQ45" s="620"/>
      <c r="CR45" s="621">
        <v>1612597</v>
      </c>
      <c r="CS45" s="657"/>
      <c r="CT45" s="657"/>
      <c r="CU45" s="657"/>
      <c r="CV45" s="657"/>
      <c r="CW45" s="657"/>
      <c r="CX45" s="657"/>
      <c r="CY45" s="658"/>
      <c r="CZ45" s="626">
        <v>5.7</v>
      </c>
      <c r="DA45" s="655"/>
      <c r="DB45" s="655"/>
      <c r="DC45" s="659"/>
      <c r="DD45" s="630">
        <v>66618</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354</v>
      </c>
      <c r="CG46" s="619"/>
      <c r="CH46" s="619"/>
      <c r="CI46" s="619"/>
      <c r="CJ46" s="619"/>
      <c r="CK46" s="619"/>
      <c r="CL46" s="619"/>
      <c r="CM46" s="619"/>
      <c r="CN46" s="619"/>
      <c r="CO46" s="619"/>
      <c r="CP46" s="619"/>
      <c r="CQ46" s="620"/>
      <c r="CR46" s="621">
        <v>2913383</v>
      </c>
      <c r="CS46" s="622"/>
      <c r="CT46" s="622"/>
      <c r="CU46" s="622"/>
      <c r="CV46" s="622"/>
      <c r="CW46" s="622"/>
      <c r="CX46" s="622"/>
      <c r="CY46" s="623"/>
      <c r="CZ46" s="626">
        <v>10.3</v>
      </c>
      <c r="DA46" s="627"/>
      <c r="DB46" s="627"/>
      <c r="DC46" s="722"/>
      <c r="DD46" s="630">
        <v>1082018</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355</v>
      </c>
      <c r="CG47" s="619"/>
      <c r="CH47" s="619"/>
      <c r="CI47" s="619"/>
      <c r="CJ47" s="619"/>
      <c r="CK47" s="619"/>
      <c r="CL47" s="619"/>
      <c r="CM47" s="619"/>
      <c r="CN47" s="619"/>
      <c r="CO47" s="619"/>
      <c r="CP47" s="619"/>
      <c r="CQ47" s="620"/>
      <c r="CR47" s="621">
        <v>30097</v>
      </c>
      <c r="CS47" s="657"/>
      <c r="CT47" s="657"/>
      <c r="CU47" s="657"/>
      <c r="CV47" s="657"/>
      <c r="CW47" s="657"/>
      <c r="CX47" s="657"/>
      <c r="CY47" s="658"/>
      <c r="CZ47" s="626">
        <v>0.1</v>
      </c>
      <c r="DA47" s="655"/>
      <c r="DB47" s="655"/>
      <c r="DC47" s="659"/>
      <c r="DD47" s="630">
        <v>10799</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356</v>
      </c>
      <c r="CG48" s="619"/>
      <c r="CH48" s="619"/>
      <c r="CI48" s="619"/>
      <c r="CJ48" s="619"/>
      <c r="CK48" s="619"/>
      <c r="CL48" s="619"/>
      <c r="CM48" s="619"/>
      <c r="CN48" s="619"/>
      <c r="CO48" s="619"/>
      <c r="CP48" s="619"/>
      <c r="CQ48" s="620"/>
      <c r="CR48" s="621" t="s">
        <v>238</v>
      </c>
      <c r="CS48" s="622"/>
      <c r="CT48" s="622"/>
      <c r="CU48" s="622"/>
      <c r="CV48" s="622"/>
      <c r="CW48" s="622"/>
      <c r="CX48" s="622"/>
      <c r="CY48" s="623"/>
      <c r="CZ48" s="626" t="s">
        <v>177</v>
      </c>
      <c r="DA48" s="627"/>
      <c r="DB48" s="627"/>
      <c r="DC48" s="722"/>
      <c r="DD48" s="630" t="s">
        <v>238</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357</v>
      </c>
      <c r="CE49" s="667"/>
      <c r="CF49" s="667"/>
      <c r="CG49" s="667"/>
      <c r="CH49" s="667"/>
      <c r="CI49" s="667"/>
      <c r="CJ49" s="667"/>
      <c r="CK49" s="667"/>
      <c r="CL49" s="667"/>
      <c r="CM49" s="667"/>
      <c r="CN49" s="667"/>
      <c r="CO49" s="667"/>
      <c r="CP49" s="667"/>
      <c r="CQ49" s="668"/>
      <c r="CR49" s="701">
        <v>28322474</v>
      </c>
      <c r="CS49" s="691"/>
      <c r="CT49" s="691"/>
      <c r="CU49" s="691"/>
      <c r="CV49" s="691"/>
      <c r="CW49" s="691"/>
      <c r="CX49" s="691"/>
      <c r="CY49" s="723"/>
      <c r="CZ49" s="706">
        <v>100</v>
      </c>
      <c r="DA49" s="724"/>
      <c r="DB49" s="724"/>
      <c r="DC49" s="725"/>
      <c r="DD49" s="726">
        <v>19018736</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KiuIU4JItHPJqA/QtBaOAItEZghx6vh0gyuRxFsiUSfshr22zlpDBvmV3NzV48S7btqn3eHndwLn1TLwvjKJBQ==" saltValue="3qoCKzBdtDqvmROtN1lan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3"/>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89" t="s">
        <v>359</v>
      </c>
      <c r="DK2" s="790"/>
      <c r="DL2" s="790"/>
      <c r="DM2" s="790"/>
      <c r="DN2" s="790"/>
      <c r="DO2" s="791"/>
      <c r="DP2" s="229"/>
      <c r="DQ2" s="789" t="s">
        <v>360</v>
      </c>
      <c r="DR2" s="790"/>
      <c r="DS2" s="790"/>
      <c r="DT2" s="790"/>
      <c r="DU2" s="790"/>
      <c r="DV2" s="790"/>
      <c r="DW2" s="790"/>
      <c r="DX2" s="790"/>
      <c r="DY2" s="790"/>
      <c r="DZ2" s="79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92" t="s">
        <v>361</v>
      </c>
      <c r="B4" s="792"/>
      <c r="C4" s="792"/>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2"/>
      <c r="AQ4" s="792"/>
      <c r="AR4" s="792"/>
      <c r="AS4" s="792"/>
      <c r="AT4" s="792"/>
      <c r="AU4" s="792"/>
      <c r="AV4" s="792"/>
      <c r="AW4" s="792"/>
      <c r="AX4" s="792"/>
      <c r="AY4" s="79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8" t="s">
        <v>363</v>
      </c>
      <c r="B5" s="769"/>
      <c r="C5" s="769"/>
      <c r="D5" s="769"/>
      <c r="E5" s="769"/>
      <c r="F5" s="769"/>
      <c r="G5" s="769"/>
      <c r="H5" s="769"/>
      <c r="I5" s="769"/>
      <c r="J5" s="769"/>
      <c r="K5" s="769"/>
      <c r="L5" s="769"/>
      <c r="M5" s="769"/>
      <c r="N5" s="769"/>
      <c r="O5" s="769"/>
      <c r="P5" s="770"/>
      <c r="Q5" s="745" t="s">
        <v>364</v>
      </c>
      <c r="R5" s="746"/>
      <c r="S5" s="746"/>
      <c r="T5" s="746"/>
      <c r="U5" s="747"/>
      <c r="V5" s="745" t="s">
        <v>365</v>
      </c>
      <c r="W5" s="746"/>
      <c r="X5" s="746"/>
      <c r="Y5" s="746"/>
      <c r="Z5" s="747"/>
      <c r="AA5" s="745" t="s">
        <v>366</v>
      </c>
      <c r="AB5" s="746"/>
      <c r="AC5" s="746"/>
      <c r="AD5" s="746"/>
      <c r="AE5" s="746"/>
      <c r="AF5" s="793" t="s">
        <v>367</v>
      </c>
      <c r="AG5" s="746"/>
      <c r="AH5" s="746"/>
      <c r="AI5" s="746"/>
      <c r="AJ5" s="757"/>
      <c r="AK5" s="746" t="s">
        <v>368</v>
      </c>
      <c r="AL5" s="746"/>
      <c r="AM5" s="746"/>
      <c r="AN5" s="746"/>
      <c r="AO5" s="747"/>
      <c r="AP5" s="745" t="s">
        <v>369</v>
      </c>
      <c r="AQ5" s="746"/>
      <c r="AR5" s="746"/>
      <c r="AS5" s="746"/>
      <c r="AT5" s="747"/>
      <c r="AU5" s="745" t="s">
        <v>370</v>
      </c>
      <c r="AV5" s="746"/>
      <c r="AW5" s="746"/>
      <c r="AX5" s="746"/>
      <c r="AY5" s="757"/>
      <c r="AZ5" s="236"/>
      <c r="BA5" s="236"/>
      <c r="BB5" s="236"/>
      <c r="BC5" s="236"/>
      <c r="BD5" s="236"/>
      <c r="BE5" s="237"/>
      <c r="BF5" s="237"/>
      <c r="BG5" s="237"/>
      <c r="BH5" s="237"/>
      <c r="BI5" s="237"/>
      <c r="BJ5" s="237"/>
      <c r="BK5" s="237"/>
      <c r="BL5" s="237"/>
      <c r="BM5" s="237"/>
      <c r="BN5" s="237"/>
      <c r="BO5" s="237"/>
      <c r="BP5" s="237"/>
      <c r="BQ5" s="768" t="s">
        <v>371</v>
      </c>
      <c r="BR5" s="769"/>
      <c r="BS5" s="769"/>
      <c r="BT5" s="769"/>
      <c r="BU5" s="769"/>
      <c r="BV5" s="769"/>
      <c r="BW5" s="769"/>
      <c r="BX5" s="769"/>
      <c r="BY5" s="769"/>
      <c r="BZ5" s="769"/>
      <c r="CA5" s="769"/>
      <c r="CB5" s="769"/>
      <c r="CC5" s="769"/>
      <c r="CD5" s="769"/>
      <c r="CE5" s="769"/>
      <c r="CF5" s="769"/>
      <c r="CG5" s="770"/>
      <c r="CH5" s="745" t="s">
        <v>372</v>
      </c>
      <c r="CI5" s="746"/>
      <c r="CJ5" s="746"/>
      <c r="CK5" s="746"/>
      <c r="CL5" s="747"/>
      <c r="CM5" s="745" t="s">
        <v>373</v>
      </c>
      <c r="CN5" s="746"/>
      <c r="CO5" s="746"/>
      <c r="CP5" s="746"/>
      <c r="CQ5" s="747"/>
      <c r="CR5" s="745" t="s">
        <v>374</v>
      </c>
      <c r="CS5" s="746"/>
      <c r="CT5" s="746"/>
      <c r="CU5" s="746"/>
      <c r="CV5" s="747"/>
      <c r="CW5" s="745" t="s">
        <v>375</v>
      </c>
      <c r="CX5" s="746"/>
      <c r="CY5" s="746"/>
      <c r="CZ5" s="746"/>
      <c r="DA5" s="747"/>
      <c r="DB5" s="745" t="s">
        <v>376</v>
      </c>
      <c r="DC5" s="746"/>
      <c r="DD5" s="746"/>
      <c r="DE5" s="746"/>
      <c r="DF5" s="747"/>
      <c r="DG5" s="751" t="s">
        <v>377</v>
      </c>
      <c r="DH5" s="752"/>
      <c r="DI5" s="752"/>
      <c r="DJ5" s="752"/>
      <c r="DK5" s="753"/>
      <c r="DL5" s="751" t="s">
        <v>378</v>
      </c>
      <c r="DM5" s="752"/>
      <c r="DN5" s="752"/>
      <c r="DO5" s="752"/>
      <c r="DP5" s="753"/>
      <c r="DQ5" s="745" t="s">
        <v>379</v>
      </c>
      <c r="DR5" s="746"/>
      <c r="DS5" s="746"/>
      <c r="DT5" s="746"/>
      <c r="DU5" s="747"/>
      <c r="DV5" s="745" t="s">
        <v>370</v>
      </c>
      <c r="DW5" s="746"/>
      <c r="DX5" s="746"/>
      <c r="DY5" s="746"/>
      <c r="DZ5" s="757"/>
      <c r="EA5" s="234"/>
    </row>
    <row r="6" spans="1:131" s="235" customFormat="1" ht="26.25" customHeight="1" thickBot="1">
      <c r="A6" s="771"/>
      <c r="B6" s="772"/>
      <c r="C6" s="772"/>
      <c r="D6" s="772"/>
      <c r="E6" s="772"/>
      <c r="F6" s="772"/>
      <c r="G6" s="772"/>
      <c r="H6" s="772"/>
      <c r="I6" s="772"/>
      <c r="J6" s="772"/>
      <c r="K6" s="772"/>
      <c r="L6" s="772"/>
      <c r="M6" s="772"/>
      <c r="N6" s="772"/>
      <c r="O6" s="772"/>
      <c r="P6" s="773"/>
      <c r="Q6" s="748"/>
      <c r="R6" s="749"/>
      <c r="S6" s="749"/>
      <c r="T6" s="749"/>
      <c r="U6" s="750"/>
      <c r="V6" s="748"/>
      <c r="W6" s="749"/>
      <c r="X6" s="749"/>
      <c r="Y6" s="749"/>
      <c r="Z6" s="750"/>
      <c r="AA6" s="748"/>
      <c r="AB6" s="749"/>
      <c r="AC6" s="749"/>
      <c r="AD6" s="749"/>
      <c r="AE6" s="749"/>
      <c r="AF6" s="794"/>
      <c r="AG6" s="749"/>
      <c r="AH6" s="749"/>
      <c r="AI6" s="749"/>
      <c r="AJ6" s="758"/>
      <c r="AK6" s="749"/>
      <c r="AL6" s="749"/>
      <c r="AM6" s="749"/>
      <c r="AN6" s="749"/>
      <c r="AO6" s="750"/>
      <c r="AP6" s="748"/>
      <c r="AQ6" s="749"/>
      <c r="AR6" s="749"/>
      <c r="AS6" s="749"/>
      <c r="AT6" s="750"/>
      <c r="AU6" s="748"/>
      <c r="AV6" s="749"/>
      <c r="AW6" s="749"/>
      <c r="AX6" s="749"/>
      <c r="AY6" s="758"/>
      <c r="AZ6" s="232"/>
      <c r="BA6" s="232"/>
      <c r="BB6" s="232"/>
      <c r="BC6" s="232"/>
      <c r="BD6" s="232"/>
      <c r="BE6" s="233"/>
      <c r="BF6" s="233"/>
      <c r="BG6" s="233"/>
      <c r="BH6" s="233"/>
      <c r="BI6" s="233"/>
      <c r="BJ6" s="233"/>
      <c r="BK6" s="233"/>
      <c r="BL6" s="233"/>
      <c r="BM6" s="233"/>
      <c r="BN6" s="233"/>
      <c r="BO6" s="233"/>
      <c r="BP6" s="233"/>
      <c r="BQ6" s="771"/>
      <c r="BR6" s="772"/>
      <c r="BS6" s="772"/>
      <c r="BT6" s="772"/>
      <c r="BU6" s="772"/>
      <c r="BV6" s="772"/>
      <c r="BW6" s="772"/>
      <c r="BX6" s="772"/>
      <c r="BY6" s="772"/>
      <c r="BZ6" s="772"/>
      <c r="CA6" s="772"/>
      <c r="CB6" s="772"/>
      <c r="CC6" s="772"/>
      <c r="CD6" s="772"/>
      <c r="CE6" s="772"/>
      <c r="CF6" s="772"/>
      <c r="CG6" s="773"/>
      <c r="CH6" s="748"/>
      <c r="CI6" s="749"/>
      <c r="CJ6" s="749"/>
      <c r="CK6" s="749"/>
      <c r="CL6" s="750"/>
      <c r="CM6" s="748"/>
      <c r="CN6" s="749"/>
      <c r="CO6" s="749"/>
      <c r="CP6" s="749"/>
      <c r="CQ6" s="750"/>
      <c r="CR6" s="748"/>
      <c r="CS6" s="749"/>
      <c r="CT6" s="749"/>
      <c r="CU6" s="749"/>
      <c r="CV6" s="750"/>
      <c r="CW6" s="748"/>
      <c r="CX6" s="749"/>
      <c r="CY6" s="749"/>
      <c r="CZ6" s="749"/>
      <c r="DA6" s="750"/>
      <c r="DB6" s="748"/>
      <c r="DC6" s="749"/>
      <c r="DD6" s="749"/>
      <c r="DE6" s="749"/>
      <c r="DF6" s="750"/>
      <c r="DG6" s="754"/>
      <c r="DH6" s="755"/>
      <c r="DI6" s="755"/>
      <c r="DJ6" s="755"/>
      <c r="DK6" s="756"/>
      <c r="DL6" s="754"/>
      <c r="DM6" s="755"/>
      <c r="DN6" s="755"/>
      <c r="DO6" s="755"/>
      <c r="DP6" s="756"/>
      <c r="DQ6" s="748"/>
      <c r="DR6" s="749"/>
      <c r="DS6" s="749"/>
      <c r="DT6" s="749"/>
      <c r="DU6" s="750"/>
      <c r="DV6" s="748"/>
      <c r="DW6" s="749"/>
      <c r="DX6" s="749"/>
      <c r="DY6" s="749"/>
      <c r="DZ6" s="758"/>
      <c r="EA6" s="234"/>
    </row>
    <row r="7" spans="1:131" s="235" customFormat="1" ht="26.25" customHeight="1" thickTop="1">
      <c r="A7" s="238">
        <v>1</v>
      </c>
      <c r="B7" s="759" t="s">
        <v>380</v>
      </c>
      <c r="C7" s="760"/>
      <c r="D7" s="760"/>
      <c r="E7" s="760"/>
      <c r="F7" s="760"/>
      <c r="G7" s="760"/>
      <c r="H7" s="760"/>
      <c r="I7" s="760"/>
      <c r="J7" s="760"/>
      <c r="K7" s="760"/>
      <c r="L7" s="760"/>
      <c r="M7" s="760"/>
      <c r="N7" s="760"/>
      <c r="O7" s="760"/>
      <c r="P7" s="761"/>
      <c r="Q7" s="762">
        <v>29517</v>
      </c>
      <c r="R7" s="763"/>
      <c r="S7" s="763"/>
      <c r="T7" s="763"/>
      <c r="U7" s="763"/>
      <c r="V7" s="763">
        <v>28341</v>
      </c>
      <c r="W7" s="763"/>
      <c r="X7" s="763"/>
      <c r="Y7" s="763"/>
      <c r="Z7" s="763"/>
      <c r="AA7" s="763">
        <v>1176</v>
      </c>
      <c r="AB7" s="763"/>
      <c r="AC7" s="763"/>
      <c r="AD7" s="763"/>
      <c r="AE7" s="764"/>
      <c r="AF7" s="765">
        <v>916</v>
      </c>
      <c r="AG7" s="766"/>
      <c r="AH7" s="766"/>
      <c r="AI7" s="766"/>
      <c r="AJ7" s="767"/>
      <c r="AK7" s="808">
        <v>1011</v>
      </c>
      <c r="AL7" s="809"/>
      <c r="AM7" s="809"/>
      <c r="AN7" s="809"/>
      <c r="AO7" s="809"/>
      <c r="AP7" s="809">
        <v>24846</v>
      </c>
      <c r="AQ7" s="809"/>
      <c r="AR7" s="809"/>
      <c r="AS7" s="809"/>
      <c r="AT7" s="809"/>
      <c r="AU7" s="810"/>
      <c r="AV7" s="810"/>
      <c r="AW7" s="810"/>
      <c r="AX7" s="810"/>
      <c r="AY7" s="811"/>
      <c r="AZ7" s="232"/>
      <c r="BA7" s="232"/>
      <c r="BB7" s="232"/>
      <c r="BC7" s="232"/>
      <c r="BD7" s="232"/>
      <c r="BE7" s="233"/>
      <c r="BF7" s="233"/>
      <c r="BG7" s="233"/>
      <c r="BH7" s="233"/>
      <c r="BI7" s="233"/>
      <c r="BJ7" s="233"/>
      <c r="BK7" s="233"/>
      <c r="BL7" s="233"/>
      <c r="BM7" s="233"/>
      <c r="BN7" s="233"/>
      <c r="BO7" s="233"/>
      <c r="BP7" s="233"/>
      <c r="BQ7" s="239">
        <v>1</v>
      </c>
      <c r="BR7" s="240"/>
      <c r="BS7" s="812" t="s">
        <v>579</v>
      </c>
      <c r="BT7" s="813"/>
      <c r="BU7" s="813"/>
      <c r="BV7" s="813"/>
      <c r="BW7" s="813"/>
      <c r="BX7" s="813"/>
      <c r="BY7" s="813"/>
      <c r="BZ7" s="813"/>
      <c r="CA7" s="813"/>
      <c r="CB7" s="813"/>
      <c r="CC7" s="813"/>
      <c r="CD7" s="813"/>
      <c r="CE7" s="813"/>
      <c r="CF7" s="813"/>
      <c r="CG7" s="814"/>
      <c r="CH7" s="805">
        <v>0</v>
      </c>
      <c r="CI7" s="806"/>
      <c r="CJ7" s="806"/>
      <c r="CK7" s="806"/>
      <c r="CL7" s="807"/>
      <c r="CM7" s="805">
        <v>82</v>
      </c>
      <c r="CN7" s="806"/>
      <c r="CO7" s="806"/>
      <c r="CP7" s="806"/>
      <c r="CQ7" s="807"/>
      <c r="CR7" s="805">
        <v>50</v>
      </c>
      <c r="CS7" s="806"/>
      <c r="CT7" s="806"/>
      <c r="CU7" s="806"/>
      <c r="CV7" s="807"/>
      <c r="CW7" s="805" t="s">
        <v>576</v>
      </c>
      <c r="CX7" s="806"/>
      <c r="CY7" s="806"/>
      <c r="CZ7" s="806"/>
      <c r="DA7" s="807"/>
      <c r="DB7" s="805" t="s">
        <v>585</v>
      </c>
      <c r="DC7" s="806"/>
      <c r="DD7" s="806"/>
      <c r="DE7" s="806"/>
      <c r="DF7" s="807"/>
      <c r="DG7" s="805" t="s">
        <v>586</v>
      </c>
      <c r="DH7" s="806"/>
      <c r="DI7" s="806"/>
      <c r="DJ7" s="806"/>
      <c r="DK7" s="807"/>
      <c r="DL7" s="805" t="s">
        <v>582</v>
      </c>
      <c r="DM7" s="806"/>
      <c r="DN7" s="806"/>
      <c r="DO7" s="806"/>
      <c r="DP7" s="807"/>
      <c r="DQ7" s="805" t="s">
        <v>576</v>
      </c>
      <c r="DR7" s="806"/>
      <c r="DS7" s="806"/>
      <c r="DT7" s="806"/>
      <c r="DU7" s="807"/>
      <c r="DV7" s="795"/>
      <c r="DW7" s="796"/>
      <c r="DX7" s="796"/>
      <c r="DY7" s="796"/>
      <c r="DZ7" s="797"/>
      <c r="EA7" s="234"/>
    </row>
    <row r="8" spans="1:131" s="235" customFormat="1" ht="26.25" customHeight="1">
      <c r="A8" s="241">
        <v>2</v>
      </c>
      <c r="B8" s="780" t="s">
        <v>381</v>
      </c>
      <c r="C8" s="781"/>
      <c r="D8" s="781"/>
      <c r="E8" s="781"/>
      <c r="F8" s="781"/>
      <c r="G8" s="781"/>
      <c r="H8" s="781"/>
      <c r="I8" s="781"/>
      <c r="J8" s="781"/>
      <c r="K8" s="781"/>
      <c r="L8" s="781"/>
      <c r="M8" s="781"/>
      <c r="N8" s="781"/>
      <c r="O8" s="781"/>
      <c r="P8" s="782"/>
      <c r="Q8" s="783">
        <v>7</v>
      </c>
      <c r="R8" s="784"/>
      <c r="S8" s="784"/>
      <c r="T8" s="784"/>
      <c r="U8" s="784"/>
      <c r="V8" s="784">
        <v>7</v>
      </c>
      <c r="W8" s="784"/>
      <c r="X8" s="784"/>
      <c r="Y8" s="784"/>
      <c r="Z8" s="784"/>
      <c r="AA8" s="784">
        <v>0</v>
      </c>
      <c r="AB8" s="784"/>
      <c r="AC8" s="784"/>
      <c r="AD8" s="784"/>
      <c r="AE8" s="785"/>
      <c r="AF8" s="786" t="s">
        <v>123</v>
      </c>
      <c r="AG8" s="787"/>
      <c r="AH8" s="787"/>
      <c r="AI8" s="787"/>
      <c r="AJ8" s="788"/>
      <c r="AK8" s="798">
        <v>3</v>
      </c>
      <c r="AL8" s="799"/>
      <c r="AM8" s="799"/>
      <c r="AN8" s="799"/>
      <c r="AO8" s="799"/>
      <c r="AP8" s="799" t="s">
        <v>575</v>
      </c>
      <c r="AQ8" s="799"/>
      <c r="AR8" s="799"/>
      <c r="AS8" s="799"/>
      <c r="AT8" s="799"/>
      <c r="AU8" s="800"/>
      <c r="AV8" s="800"/>
      <c r="AW8" s="800"/>
      <c r="AX8" s="800"/>
      <c r="AY8" s="801"/>
      <c r="AZ8" s="232"/>
      <c r="BA8" s="232"/>
      <c r="BB8" s="232"/>
      <c r="BC8" s="232"/>
      <c r="BD8" s="232"/>
      <c r="BE8" s="233"/>
      <c r="BF8" s="233"/>
      <c r="BG8" s="233"/>
      <c r="BH8" s="233"/>
      <c r="BI8" s="233"/>
      <c r="BJ8" s="233"/>
      <c r="BK8" s="233"/>
      <c r="BL8" s="233"/>
      <c r="BM8" s="233"/>
      <c r="BN8" s="233"/>
      <c r="BO8" s="233"/>
      <c r="BP8" s="233"/>
      <c r="BQ8" s="242">
        <v>2</v>
      </c>
      <c r="BR8" s="243"/>
      <c r="BS8" s="802" t="s">
        <v>580</v>
      </c>
      <c r="BT8" s="803"/>
      <c r="BU8" s="803"/>
      <c r="BV8" s="803"/>
      <c r="BW8" s="803"/>
      <c r="BX8" s="803"/>
      <c r="BY8" s="803"/>
      <c r="BZ8" s="803"/>
      <c r="CA8" s="803"/>
      <c r="CB8" s="803"/>
      <c r="CC8" s="803"/>
      <c r="CD8" s="803"/>
      <c r="CE8" s="803"/>
      <c r="CF8" s="803"/>
      <c r="CG8" s="804"/>
      <c r="CH8" s="774">
        <v>21</v>
      </c>
      <c r="CI8" s="775"/>
      <c r="CJ8" s="775"/>
      <c r="CK8" s="775"/>
      <c r="CL8" s="776"/>
      <c r="CM8" s="774">
        <v>73</v>
      </c>
      <c r="CN8" s="775"/>
      <c r="CO8" s="775"/>
      <c r="CP8" s="775"/>
      <c r="CQ8" s="776"/>
      <c r="CR8" s="774">
        <v>30</v>
      </c>
      <c r="CS8" s="775"/>
      <c r="CT8" s="775"/>
      <c r="CU8" s="775"/>
      <c r="CV8" s="776"/>
      <c r="CW8" s="774" t="s">
        <v>582</v>
      </c>
      <c r="CX8" s="775"/>
      <c r="CY8" s="775"/>
      <c r="CZ8" s="775"/>
      <c r="DA8" s="776"/>
      <c r="DB8" s="774" t="s">
        <v>586</v>
      </c>
      <c r="DC8" s="775"/>
      <c r="DD8" s="775"/>
      <c r="DE8" s="775"/>
      <c r="DF8" s="776"/>
      <c r="DG8" s="774" t="s">
        <v>576</v>
      </c>
      <c r="DH8" s="775"/>
      <c r="DI8" s="775"/>
      <c r="DJ8" s="775"/>
      <c r="DK8" s="776"/>
      <c r="DL8" s="774" t="s">
        <v>584</v>
      </c>
      <c r="DM8" s="775"/>
      <c r="DN8" s="775"/>
      <c r="DO8" s="775"/>
      <c r="DP8" s="776"/>
      <c r="DQ8" s="774" t="s">
        <v>583</v>
      </c>
      <c r="DR8" s="775"/>
      <c r="DS8" s="775"/>
      <c r="DT8" s="775"/>
      <c r="DU8" s="776"/>
      <c r="DV8" s="777"/>
      <c r="DW8" s="778"/>
      <c r="DX8" s="778"/>
      <c r="DY8" s="778"/>
      <c r="DZ8" s="779"/>
      <c r="EA8" s="234"/>
    </row>
    <row r="9" spans="1:131" s="235" customFormat="1" ht="26.25" customHeight="1">
      <c r="A9" s="241">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98"/>
      <c r="AL9" s="799"/>
      <c r="AM9" s="799"/>
      <c r="AN9" s="799"/>
      <c r="AO9" s="799"/>
      <c r="AP9" s="799"/>
      <c r="AQ9" s="799"/>
      <c r="AR9" s="799"/>
      <c r="AS9" s="799"/>
      <c r="AT9" s="799"/>
      <c r="AU9" s="800"/>
      <c r="AV9" s="800"/>
      <c r="AW9" s="800"/>
      <c r="AX9" s="800"/>
      <c r="AY9" s="801"/>
      <c r="AZ9" s="232"/>
      <c r="BA9" s="232"/>
      <c r="BB9" s="232"/>
      <c r="BC9" s="232"/>
      <c r="BD9" s="232"/>
      <c r="BE9" s="233"/>
      <c r="BF9" s="233"/>
      <c r="BG9" s="233"/>
      <c r="BH9" s="233"/>
      <c r="BI9" s="233"/>
      <c r="BJ9" s="233"/>
      <c r="BK9" s="233"/>
      <c r="BL9" s="233"/>
      <c r="BM9" s="233"/>
      <c r="BN9" s="233"/>
      <c r="BO9" s="233"/>
      <c r="BP9" s="233"/>
      <c r="BQ9" s="242">
        <v>3</v>
      </c>
      <c r="BR9" s="243"/>
      <c r="BS9" s="802" t="s">
        <v>581</v>
      </c>
      <c r="BT9" s="803"/>
      <c r="BU9" s="803"/>
      <c r="BV9" s="803"/>
      <c r="BW9" s="803"/>
      <c r="BX9" s="803"/>
      <c r="BY9" s="803"/>
      <c r="BZ9" s="803"/>
      <c r="CA9" s="803"/>
      <c r="CB9" s="803"/>
      <c r="CC9" s="803"/>
      <c r="CD9" s="803"/>
      <c r="CE9" s="803"/>
      <c r="CF9" s="803"/>
      <c r="CG9" s="804"/>
      <c r="CH9" s="774">
        <v>4</v>
      </c>
      <c r="CI9" s="775"/>
      <c r="CJ9" s="775"/>
      <c r="CK9" s="775"/>
      <c r="CL9" s="776"/>
      <c r="CM9" s="774">
        <v>34</v>
      </c>
      <c r="CN9" s="775"/>
      <c r="CO9" s="775"/>
      <c r="CP9" s="775"/>
      <c r="CQ9" s="776"/>
      <c r="CR9" s="774">
        <v>28</v>
      </c>
      <c r="CS9" s="775"/>
      <c r="CT9" s="775"/>
      <c r="CU9" s="775"/>
      <c r="CV9" s="776"/>
      <c r="CW9" s="774">
        <v>55</v>
      </c>
      <c r="CX9" s="775"/>
      <c r="CY9" s="775"/>
      <c r="CZ9" s="775"/>
      <c r="DA9" s="776"/>
      <c r="DB9" s="774" t="s">
        <v>582</v>
      </c>
      <c r="DC9" s="775"/>
      <c r="DD9" s="775"/>
      <c r="DE9" s="775"/>
      <c r="DF9" s="776"/>
      <c r="DG9" s="774" t="s">
        <v>582</v>
      </c>
      <c r="DH9" s="775"/>
      <c r="DI9" s="775"/>
      <c r="DJ9" s="775"/>
      <c r="DK9" s="776"/>
      <c r="DL9" s="774" t="s">
        <v>576</v>
      </c>
      <c r="DM9" s="775"/>
      <c r="DN9" s="775"/>
      <c r="DO9" s="775"/>
      <c r="DP9" s="776"/>
      <c r="DQ9" s="774" t="s">
        <v>576</v>
      </c>
      <c r="DR9" s="775"/>
      <c r="DS9" s="775"/>
      <c r="DT9" s="775"/>
      <c r="DU9" s="776"/>
      <c r="DV9" s="777"/>
      <c r="DW9" s="778"/>
      <c r="DX9" s="778"/>
      <c r="DY9" s="778"/>
      <c r="DZ9" s="779"/>
      <c r="EA9" s="234"/>
    </row>
    <row r="10" spans="1:131" s="235" customFormat="1" ht="26.25" customHeight="1">
      <c r="A10" s="241">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98"/>
      <c r="AL10" s="799"/>
      <c r="AM10" s="799"/>
      <c r="AN10" s="799"/>
      <c r="AO10" s="799"/>
      <c r="AP10" s="799"/>
      <c r="AQ10" s="799"/>
      <c r="AR10" s="799"/>
      <c r="AS10" s="799"/>
      <c r="AT10" s="799"/>
      <c r="AU10" s="800"/>
      <c r="AV10" s="800"/>
      <c r="AW10" s="800"/>
      <c r="AX10" s="800"/>
      <c r="AY10" s="801"/>
      <c r="AZ10" s="232"/>
      <c r="BA10" s="232"/>
      <c r="BB10" s="232"/>
      <c r="BC10" s="232"/>
      <c r="BD10" s="232"/>
      <c r="BE10" s="233"/>
      <c r="BF10" s="233"/>
      <c r="BG10" s="233"/>
      <c r="BH10" s="233"/>
      <c r="BI10" s="233"/>
      <c r="BJ10" s="233"/>
      <c r="BK10" s="233"/>
      <c r="BL10" s="233"/>
      <c r="BM10" s="233"/>
      <c r="BN10" s="233"/>
      <c r="BO10" s="233"/>
      <c r="BP10" s="233"/>
      <c r="BQ10" s="242">
        <v>4</v>
      </c>
      <c r="BR10" s="243"/>
      <c r="BS10" s="802"/>
      <c r="BT10" s="803"/>
      <c r="BU10" s="803"/>
      <c r="BV10" s="803"/>
      <c r="BW10" s="803"/>
      <c r="BX10" s="803"/>
      <c r="BY10" s="803"/>
      <c r="BZ10" s="803"/>
      <c r="CA10" s="803"/>
      <c r="CB10" s="803"/>
      <c r="CC10" s="803"/>
      <c r="CD10" s="803"/>
      <c r="CE10" s="803"/>
      <c r="CF10" s="803"/>
      <c r="CG10" s="804"/>
      <c r="CH10" s="774"/>
      <c r="CI10" s="775"/>
      <c r="CJ10" s="775"/>
      <c r="CK10" s="775"/>
      <c r="CL10" s="776"/>
      <c r="CM10" s="774"/>
      <c r="CN10" s="775"/>
      <c r="CO10" s="775"/>
      <c r="CP10" s="775"/>
      <c r="CQ10" s="776"/>
      <c r="CR10" s="774"/>
      <c r="CS10" s="775"/>
      <c r="CT10" s="775"/>
      <c r="CU10" s="775"/>
      <c r="CV10" s="776"/>
      <c r="CW10" s="774"/>
      <c r="CX10" s="775"/>
      <c r="CY10" s="775"/>
      <c r="CZ10" s="775"/>
      <c r="DA10" s="776"/>
      <c r="DB10" s="774"/>
      <c r="DC10" s="775"/>
      <c r="DD10" s="775"/>
      <c r="DE10" s="775"/>
      <c r="DF10" s="776"/>
      <c r="DG10" s="774"/>
      <c r="DH10" s="775"/>
      <c r="DI10" s="775"/>
      <c r="DJ10" s="775"/>
      <c r="DK10" s="776"/>
      <c r="DL10" s="774"/>
      <c r="DM10" s="775"/>
      <c r="DN10" s="775"/>
      <c r="DO10" s="775"/>
      <c r="DP10" s="776"/>
      <c r="DQ10" s="774"/>
      <c r="DR10" s="775"/>
      <c r="DS10" s="775"/>
      <c r="DT10" s="775"/>
      <c r="DU10" s="776"/>
      <c r="DV10" s="777"/>
      <c r="DW10" s="778"/>
      <c r="DX10" s="778"/>
      <c r="DY10" s="778"/>
      <c r="DZ10" s="779"/>
      <c r="EA10" s="234"/>
    </row>
    <row r="11" spans="1:131" s="235" customFormat="1" ht="26.25" customHeight="1">
      <c r="A11" s="241">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98"/>
      <c r="AL11" s="799"/>
      <c r="AM11" s="799"/>
      <c r="AN11" s="799"/>
      <c r="AO11" s="799"/>
      <c r="AP11" s="799"/>
      <c r="AQ11" s="799"/>
      <c r="AR11" s="799"/>
      <c r="AS11" s="799"/>
      <c r="AT11" s="799"/>
      <c r="AU11" s="800"/>
      <c r="AV11" s="800"/>
      <c r="AW11" s="800"/>
      <c r="AX11" s="800"/>
      <c r="AY11" s="801"/>
      <c r="AZ11" s="232"/>
      <c r="BA11" s="232"/>
      <c r="BB11" s="232"/>
      <c r="BC11" s="232"/>
      <c r="BD11" s="232"/>
      <c r="BE11" s="233"/>
      <c r="BF11" s="233"/>
      <c r="BG11" s="233"/>
      <c r="BH11" s="233"/>
      <c r="BI11" s="233"/>
      <c r="BJ11" s="233"/>
      <c r="BK11" s="233"/>
      <c r="BL11" s="233"/>
      <c r="BM11" s="233"/>
      <c r="BN11" s="233"/>
      <c r="BO11" s="233"/>
      <c r="BP11" s="233"/>
      <c r="BQ11" s="242">
        <v>5</v>
      </c>
      <c r="BR11" s="243"/>
      <c r="BS11" s="802"/>
      <c r="BT11" s="803"/>
      <c r="BU11" s="803"/>
      <c r="BV11" s="803"/>
      <c r="BW11" s="803"/>
      <c r="BX11" s="803"/>
      <c r="BY11" s="803"/>
      <c r="BZ11" s="803"/>
      <c r="CA11" s="803"/>
      <c r="CB11" s="803"/>
      <c r="CC11" s="803"/>
      <c r="CD11" s="803"/>
      <c r="CE11" s="803"/>
      <c r="CF11" s="803"/>
      <c r="CG11" s="804"/>
      <c r="CH11" s="774"/>
      <c r="CI11" s="775"/>
      <c r="CJ11" s="775"/>
      <c r="CK11" s="775"/>
      <c r="CL11" s="776"/>
      <c r="CM11" s="774"/>
      <c r="CN11" s="775"/>
      <c r="CO11" s="775"/>
      <c r="CP11" s="775"/>
      <c r="CQ11" s="776"/>
      <c r="CR11" s="774"/>
      <c r="CS11" s="775"/>
      <c r="CT11" s="775"/>
      <c r="CU11" s="775"/>
      <c r="CV11" s="776"/>
      <c r="CW11" s="774"/>
      <c r="CX11" s="775"/>
      <c r="CY11" s="775"/>
      <c r="CZ11" s="775"/>
      <c r="DA11" s="776"/>
      <c r="DB11" s="774"/>
      <c r="DC11" s="775"/>
      <c r="DD11" s="775"/>
      <c r="DE11" s="775"/>
      <c r="DF11" s="776"/>
      <c r="DG11" s="774"/>
      <c r="DH11" s="775"/>
      <c r="DI11" s="775"/>
      <c r="DJ11" s="775"/>
      <c r="DK11" s="776"/>
      <c r="DL11" s="774"/>
      <c r="DM11" s="775"/>
      <c r="DN11" s="775"/>
      <c r="DO11" s="775"/>
      <c r="DP11" s="776"/>
      <c r="DQ11" s="774"/>
      <c r="DR11" s="775"/>
      <c r="DS11" s="775"/>
      <c r="DT11" s="775"/>
      <c r="DU11" s="776"/>
      <c r="DV11" s="777"/>
      <c r="DW11" s="778"/>
      <c r="DX11" s="778"/>
      <c r="DY11" s="778"/>
      <c r="DZ11" s="779"/>
      <c r="EA11" s="234"/>
    </row>
    <row r="12" spans="1:131" s="235" customFormat="1" ht="26.25" customHeight="1">
      <c r="A12" s="241">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98"/>
      <c r="AL12" s="799"/>
      <c r="AM12" s="799"/>
      <c r="AN12" s="799"/>
      <c r="AO12" s="799"/>
      <c r="AP12" s="799"/>
      <c r="AQ12" s="799"/>
      <c r="AR12" s="799"/>
      <c r="AS12" s="799"/>
      <c r="AT12" s="799"/>
      <c r="AU12" s="800"/>
      <c r="AV12" s="800"/>
      <c r="AW12" s="800"/>
      <c r="AX12" s="800"/>
      <c r="AY12" s="801"/>
      <c r="AZ12" s="232"/>
      <c r="BA12" s="232"/>
      <c r="BB12" s="232"/>
      <c r="BC12" s="232"/>
      <c r="BD12" s="232"/>
      <c r="BE12" s="233"/>
      <c r="BF12" s="233"/>
      <c r="BG12" s="233"/>
      <c r="BH12" s="233"/>
      <c r="BI12" s="233"/>
      <c r="BJ12" s="233"/>
      <c r="BK12" s="233"/>
      <c r="BL12" s="233"/>
      <c r="BM12" s="233"/>
      <c r="BN12" s="233"/>
      <c r="BO12" s="233"/>
      <c r="BP12" s="233"/>
      <c r="BQ12" s="242">
        <v>6</v>
      </c>
      <c r="BR12" s="243"/>
      <c r="BS12" s="802"/>
      <c r="BT12" s="803"/>
      <c r="BU12" s="803"/>
      <c r="BV12" s="803"/>
      <c r="BW12" s="803"/>
      <c r="BX12" s="803"/>
      <c r="BY12" s="803"/>
      <c r="BZ12" s="803"/>
      <c r="CA12" s="803"/>
      <c r="CB12" s="803"/>
      <c r="CC12" s="803"/>
      <c r="CD12" s="803"/>
      <c r="CE12" s="803"/>
      <c r="CF12" s="803"/>
      <c r="CG12" s="804"/>
      <c r="CH12" s="774"/>
      <c r="CI12" s="775"/>
      <c r="CJ12" s="775"/>
      <c r="CK12" s="775"/>
      <c r="CL12" s="776"/>
      <c r="CM12" s="774"/>
      <c r="CN12" s="775"/>
      <c r="CO12" s="775"/>
      <c r="CP12" s="775"/>
      <c r="CQ12" s="776"/>
      <c r="CR12" s="774"/>
      <c r="CS12" s="775"/>
      <c r="CT12" s="775"/>
      <c r="CU12" s="775"/>
      <c r="CV12" s="776"/>
      <c r="CW12" s="774"/>
      <c r="CX12" s="775"/>
      <c r="CY12" s="775"/>
      <c r="CZ12" s="775"/>
      <c r="DA12" s="776"/>
      <c r="DB12" s="774"/>
      <c r="DC12" s="775"/>
      <c r="DD12" s="775"/>
      <c r="DE12" s="775"/>
      <c r="DF12" s="776"/>
      <c r="DG12" s="774"/>
      <c r="DH12" s="775"/>
      <c r="DI12" s="775"/>
      <c r="DJ12" s="775"/>
      <c r="DK12" s="776"/>
      <c r="DL12" s="774"/>
      <c r="DM12" s="775"/>
      <c r="DN12" s="775"/>
      <c r="DO12" s="775"/>
      <c r="DP12" s="776"/>
      <c r="DQ12" s="774"/>
      <c r="DR12" s="775"/>
      <c r="DS12" s="775"/>
      <c r="DT12" s="775"/>
      <c r="DU12" s="776"/>
      <c r="DV12" s="777"/>
      <c r="DW12" s="778"/>
      <c r="DX12" s="778"/>
      <c r="DY12" s="778"/>
      <c r="DZ12" s="779"/>
      <c r="EA12" s="234"/>
    </row>
    <row r="13" spans="1:131" s="235" customFormat="1" ht="26.25" customHeight="1">
      <c r="A13" s="241">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98"/>
      <c r="AL13" s="799"/>
      <c r="AM13" s="799"/>
      <c r="AN13" s="799"/>
      <c r="AO13" s="799"/>
      <c r="AP13" s="799"/>
      <c r="AQ13" s="799"/>
      <c r="AR13" s="799"/>
      <c r="AS13" s="799"/>
      <c r="AT13" s="799"/>
      <c r="AU13" s="800"/>
      <c r="AV13" s="800"/>
      <c r="AW13" s="800"/>
      <c r="AX13" s="800"/>
      <c r="AY13" s="801"/>
      <c r="AZ13" s="232"/>
      <c r="BA13" s="232"/>
      <c r="BB13" s="232"/>
      <c r="BC13" s="232"/>
      <c r="BD13" s="232"/>
      <c r="BE13" s="233"/>
      <c r="BF13" s="233"/>
      <c r="BG13" s="233"/>
      <c r="BH13" s="233"/>
      <c r="BI13" s="233"/>
      <c r="BJ13" s="233"/>
      <c r="BK13" s="233"/>
      <c r="BL13" s="233"/>
      <c r="BM13" s="233"/>
      <c r="BN13" s="233"/>
      <c r="BO13" s="233"/>
      <c r="BP13" s="233"/>
      <c r="BQ13" s="242">
        <v>7</v>
      </c>
      <c r="BR13" s="243"/>
      <c r="BS13" s="802"/>
      <c r="BT13" s="803"/>
      <c r="BU13" s="803"/>
      <c r="BV13" s="803"/>
      <c r="BW13" s="803"/>
      <c r="BX13" s="803"/>
      <c r="BY13" s="803"/>
      <c r="BZ13" s="803"/>
      <c r="CA13" s="803"/>
      <c r="CB13" s="803"/>
      <c r="CC13" s="803"/>
      <c r="CD13" s="803"/>
      <c r="CE13" s="803"/>
      <c r="CF13" s="803"/>
      <c r="CG13" s="804"/>
      <c r="CH13" s="774"/>
      <c r="CI13" s="775"/>
      <c r="CJ13" s="775"/>
      <c r="CK13" s="775"/>
      <c r="CL13" s="776"/>
      <c r="CM13" s="774"/>
      <c r="CN13" s="775"/>
      <c r="CO13" s="775"/>
      <c r="CP13" s="775"/>
      <c r="CQ13" s="776"/>
      <c r="CR13" s="774"/>
      <c r="CS13" s="775"/>
      <c r="CT13" s="775"/>
      <c r="CU13" s="775"/>
      <c r="CV13" s="776"/>
      <c r="CW13" s="774"/>
      <c r="CX13" s="775"/>
      <c r="CY13" s="775"/>
      <c r="CZ13" s="775"/>
      <c r="DA13" s="776"/>
      <c r="DB13" s="774"/>
      <c r="DC13" s="775"/>
      <c r="DD13" s="775"/>
      <c r="DE13" s="775"/>
      <c r="DF13" s="776"/>
      <c r="DG13" s="774"/>
      <c r="DH13" s="775"/>
      <c r="DI13" s="775"/>
      <c r="DJ13" s="775"/>
      <c r="DK13" s="776"/>
      <c r="DL13" s="774"/>
      <c r="DM13" s="775"/>
      <c r="DN13" s="775"/>
      <c r="DO13" s="775"/>
      <c r="DP13" s="776"/>
      <c r="DQ13" s="774"/>
      <c r="DR13" s="775"/>
      <c r="DS13" s="775"/>
      <c r="DT13" s="775"/>
      <c r="DU13" s="776"/>
      <c r="DV13" s="777"/>
      <c r="DW13" s="778"/>
      <c r="DX13" s="778"/>
      <c r="DY13" s="778"/>
      <c r="DZ13" s="779"/>
      <c r="EA13" s="234"/>
    </row>
    <row r="14" spans="1:131" s="235" customFormat="1" ht="26.25" customHeight="1">
      <c r="A14" s="241">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98"/>
      <c r="AL14" s="799"/>
      <c r="AM14" s="799"/>
      <c r="AN14" s="799"/>
      <c r="AO14" s="799"/>
      <c r="AP14" s="799"/>
      <c r="AQ14" s="799"/>
      <c r="AR14" s="799"/>
      <c r="AS14" s="799"/>
      <c r="AT14" s="799"/>
      <c r="AU14" s="800"/>
      <c r="AV14" s="800"/>
      <c r="AW14" s="800"/>
      <c r="AX14" s="800"/>
      <c r="AY14" s="801"/>
      <c r="AZ14" s="232"/>
      <c r="BA14" s="232"/>
      <c r="BB14" s="232"/>
      <c r="BC14" s="232"/>
      <c r="BD14" s="232"/>
      <c r="BE14" s="233"/>
      <c r="BF14" s="233"/>
      <c r="BG14" s="233"/>
      <c r="BH14" s="233"/>
      <c r="BI14" s="233"/>
      <c r="BJ14" s="233"/>
      <c r="BK14" s="233"/>
      <c r="BL14" s="233"/>
      <c r="BM14" s="233"/>
      <c r="BN14" s="233"/>
      <c r="BO14" s="233"/>
      <c r="BP14" s="233"/>
      <c r="BQ14" s="242">
        <v>8</v>
      </c>
      <c r="BR14" s="243"/>
      <c r="BS14" s="802"/>
      <c r="BT14" s="803"/>
      <c r="BU14" s="803"/>
      <c r="BV14" s="803"/>
      <c r="BW14" s="803"/>
      <c r="BX14" s="803"/>
      <c r="BY14" s="803"/>
      <c r="BZ14" s="803"/>
      <c r="CA14" s="803"/>
      <c r="CB14" s="803"/>
      <c r="CC14" s="803"/>
      <c r="CD14" s="803"/>
      <c r="CE14" s="803"/>
      <c r="CF14" s="803"/>
      <c r="CG14" s="804"/>
      <c r="CH14" s="774"/>
      <c r="CI14" s="775"/>
      <c r="CJ14" s="775"/>
      <c r="CK14" s="775"/>
      <c r="CL14" s="776"/>
      <c r="CM14" s="774"/>
      <c r="CN14" s="775"/>
      <c r="CO14" s="775"/>
      <c r="CP14" s="775"/>
      <c r="CQ14" s="776"/>
      <c r="CR14" s="774"/>
      <c r="CS14" s="775"/>
      <c r="CT14" s="775"/>
      <c r="CU14" s="775"/>
      <c r="CV14" s="776"/>
      <c r="CW14" s="774"/>
      <c r="CX14" s="775"/>
      <c r="CY14" s="775"/>
      <c r="CZ14" s="775"/>
      <c r="DA14" s="776"/>
      <c r="DB14" s="774"/>
      <c r="DC14" s="775"/>
      <c r="DD14" s="775"/>
      <c r="DE14" s="775"/>
      <c r="DF14" s="776"/>
      <c r="DG14" s="774"/>
      <c r="DH14" s="775"/>
      <c r="DI14" s="775"/>
      <c r="DJ14" s="775"/>
      <c r="DK14" s="776"/>
      <c r="DL14" s="774"/>
      <c r="DM14" s="775"/>
      <c r="DN14" s="775"/>
      <c r="DO14" s="775"/>
      <c r="DP14" s="776"/>
      <c r="DQ14" s="774"/>
      <c r="DR14" s="775"/>
      <c r="DS14" s="775"/>
      <c r="DT14" s="775"/>
      <c r="DU14" s="776"/>
      <c r="DV14" s="777"/>
      <c r="DW14" s="778"/>
      <c r="DX14" s="778"/>
      <c r="DY14" s="778"/>
      <c r="DZ14" s="779"/>
      <c r="EA14" s="234"/>
    </row>
    <row r="15" spans="1:131" s="235" customFormat="1" ht="26.25" customHeight="1">
      <c r="A15" s="241">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98"/>
      <c r="AL15" s="799"/>
      <c r="AM15" s="799"/>
      <c r="AN15" s="799"/>
      <c r="AO15" s="799"/>
      <c r="AP15" s="799"/>
      <c r="AQ15" s="799"/>
      <c r="AR15" s="799"/>
      <c r="AS15" s="799"/>
      <c r="AT15" s="799"/>
      <c r="AU15" s="800"/>
      <c r="AV15" s="800"/>
      <c r="AW15" s="800"/>
      <c r="AX15" s="800"/>
      <c r="AY15" s="801"/>
      <c r="AZ15" s="232"/>
      <c r="BA15" s="232"/>
      <c r="BB15" s="232"/>
      <c r="BC15" s="232"/>
      <c r="BD15" s="232"/>
      <c r="BE15" s="233"/>
      <c r="BF15" s="233"/>
      <c r="BG15" s="233"/>
      <c r="BH15" s="233"/>
      <c r="BI15" s="233"/>
      <c r="BJ15" s="233"/>
      <c r="BK15" s="233"/>
      <c r="BL15" s="233"/>
      <c r="BM15" s="233"/>
      <c r="BN15" s="233"/>
      <c r="BO15" s="233"/>
      <c r="BP15" s="233"/>
      <c r="BQ15" s="242">
        <v>9</v>
      </c>
      <c r="BR15" s="243"/>
      <c r="BS15" s="802"/>
      <c r="BT15" s="803"/>
      <c r="BU15" s="803"/>
      <c r="BV15" s="803"/>
      <c r="BW15" s="803"/>
      <c r="BX15" s="803"/>
      <c r="BY15" s="803"/>
      <c r="BZ15" s="803"/>
      <c r="CA15" s="803"/>
      <c r="CB15" s="803"/>
      <c r="CC15" s="803"/>
      <c r="CD15" s="803"/>
      <c r="CE15" s="803"/>
      <c r="CF15" s="803"/>
      <c r="CG15" s="804"/>
      <c r="CH15" s="774"/>
      <c r="CI15" s="775"/>
      <c r="CJ15" s="775"/>
      <c r="CK15" s="775"/>
      <c r="CL15" s="776"/>
      <c r="CM15" s="774"/>
      <c r="CN15" s="775"/>
      <c r="CO15" s="775"/>
      <c r="CP15" s="775"/>
      <c r="CQ15" s="776"/>
      <c r="CR15" s="774"/>
      <c r="CS15" s="775"/>
      <c r="CT15" s="775"/>
      <c r="CU15" s="775"/>
      <c r="CV15" s="776"/>
      <c r="CW15" s="774"/>
      <c r="CX15" s="775"/>
      <c r="CY15" s="775"/>
      <c r="CZ15" s="775"/>
      <c r="DA15" s="776"/>
      <c r="DB15" s="774"/>
      <c r="DC15" s="775"/>
      <c r="DD15" s="775"/>
      <c r="DE15" s="775"/>
      <c r="DF15" s="776"/>
      <c r="DG15" s="774"/>
      <c r="DH15" s="775"/>
      <c r="DI15" s="775"/>
      <c r="DJ15" s="775"/>
      <c r="DK15" s="776"/>
      <c r="DL15" s="774"/>
      <c r="DM15" s="775"/>
      <c r="DN15" s="775"/>
      <c r="DO15" s="775"/>
      <c r="DP15" s="776"/>
      <c r="DQ15" s="774"/>
      <c r="DR15" s="775"/>
      <c r="DS15" s="775"/>
      <c r="DT15" s="775"/>
      <c r="DU15" s="776"/>
      <c r="DV15" s="777"/>
      <c r="DW15" s="778"/>
      <c r="DX15" s="778"/>
      <c r="DY15" s="778"/>
      <c r="DZ15" s="779"/>
      <c r="EA15" s="234"/>
    </row>
    <row r="16" spans="1:131" s="235" customFormat="1" ht="26.25" customHeight="1">
      <c r="A16" s="241">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98"/>
      <c r="AL16" s="799"/>
      <c r="AM16" s="799"/>
      <c r="AN16" s="799"/>
      <c r="AO16" s="799"/>
      <c r="AP16" s="799"/>
      <c r="AQ16" s="799"/>
      <c r="AR16" s="799"/>
      <c r="AS16" s="799"/>
      <c r="AT16" s="799"/>
      <c r="AU16" s="800"/>
      <c r="AV16" s="800"/>
      <c r="AW16" s="800"/>
      <c r="AX16" s="800"/>
      <c r="AY16" s="801"/>
      <c r="AZ16" s="232"/>
      <c r="BA16" s="232"/>
      <c r="BB16" s="232"/>
      <c r="BC16" s="232"/>
      <c r="BD16" s="232"/>
      <c r="BE16" s="233"/>
      <c r="BF16" s="233"/>
      <c r="BG16" s="233"/>
      <c r="BH16" s="233"/>
      <c r="BI16" s="233"/>
      <c r="BJ16" s="233"/>
      <c r="BK16" s="233"/>
      <c r="BL16" s="233"/>
      <c r="BM16" s="233"/>
      <c r="BN16" s="233"/>
      <c r="BO16" s="233"/>
      <c r="BP16" s="233"/>
      <c r="BQ16" s="242">
        <v>10</v>
      </c>
      <c r="BR16" s="243"/>
      <c r="BS16" s="802"/>
      <c r="BT16" s="803"/>
      <c r="BU16" s="803"/>
      <c r="BV16" s="803"/>
      <c r="BW16" s="803"/>
      <c r="BX16" s="803"/>
      <c r="BY16" s="803"/>
      <c r="BZ16" s="803"/>
      <c r="CA16" s="803"/>
      <c r="CB16" s="803"/>
      <c r="CC16" s="803"/>
      <c r="CD16" s="803"/>
      <c r="CE16" s="803"/>
      <c r="CF16" s="803"/>
      <c r="CG16" s="804"/>
      <c r="CH16" s="774"/>
      <c r="CI16" s="775"/>
      <c r="CJ16" s="775"/>
      <c r="CK16" s="775"/>
      <c r="CL16" s="776"/>
      <c r="CM16" s="774"/>
      <c r="CN16" s="775"/>
      <c r="CO16" s="775"/>
      <c r="CP16" s="775"/>
      <c r="CQ16" s="776"/>
      <c r="CR16" s="774"/>
      <c r="CS16" s="775"/>
      <c r="CT16" s="775"/>
      <c r="CU16" s="775"/>
      <c r="CV16" s="776"/>
      <c r="CW16" s="774"/>
      <c r="CX16" s="775"/>
      <c r="CY16" s="775"/>
      <c r="CZ16" s="775"/>
      <c r="DA16" s="776"/>
      <c r="DB16" s="774"/>
      <c r="DC16" s="775"/>
      <c r="DD16" s="775"/>
      <c r="DE16" s="775"/>
      <c r="DF16" s="776"/>
      <c r="DG16" s="774"/>
      <c r="DH16" s="775"/>
      <c r="DI16" s="775"/>
      <c r="DJ16" s="775"/>
      <c r="DK16" s="776"/>
      <c r="DL16" s="774"/>
      <c r="DM16" s="775"/>
      <c r="DN16" s="775"/>
      <c r="DO16" s="775"/>
      <c r="DP16" s="776"/>
      <c r="DQ16" s="774"/>
      <c r="DR16" s="775"/>
      <c r="DS16" s="775"/>
      <c r="DT16" s="775"/>
      <c r="DU16" s="776"/>
      <c r="DV16" s="777"/>
      <c r="DW16" s="778"/>
      <c r="DX16" s="778"/>
      <c r="DY16" s="778"/>
      <c r="DZ16" s="779"/>
      <c r="EA16" s="234"/>
    </row>
    <row r="17" spans="1:131" s="235" customFormat="1" ht="26.25" customHeight="1">
      <c r="A17" s="241">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98"/>
      <c r="AL17" s="799"/>
      <c r="AM17" s="799"/>
      <c r="AN17" s="799"/>
      <c r="AO17" s="799"/>
      <c r="AP17" s="799"/>
      <c r="AQ17" s="799"/>
      <c r="AR17" s="799"/>
      <c r="AS17" s="799"/>
      <c r="AT17" s="799"/>
      <c r="AU17" s="800"/>
      <c r="AV17" s="800"/>
      <c r="AW17" s="800"/>
      <c r="AX17" s="800"/>
      <c r="AY17" s="801"/>
      <c r="AZ17" s="232"/>
      <c r="BA17" s="232"/>
      <c r="BB17" s="232"/>
      <c r="BC17" s="232"/>
      <c r="BD17" s="232"/>
      <c r="BE17" s="233"/>
      <c r="BF17" s="233"/>
      <c r="BG17" s="233"/>
      <c r="BH17" s="233"/>
      <c r="BI17" s="233"/>
      <c r="BJ17" s="233"/>
      <c r="BK17" s="233"/>
      <c r="BL17" s="233"/>
      <c r="BM17" s="233"/>
      <c r="BN17" s="233"/>
      <c r="BO17" s="233"/>
      <c r="BP17" s="233"/>
      <c r="BQ17" s="242">
        <v>11</v>
      </c>
      <c r="BR17" s="243"/>
      <c r="BS17" s="802"/>
      <c r="BT17" s="803"/>
      <c r="BU17" s="803"/>
      <c r="BV17" s="803"/>
      <c r="BW17" s="803"/>
      <c r="BX17" s="803"/>
      <c r="BY17" s="803"/>
      <c r="BZ17" s="803"/>
      <c r="CA17" s="803"/>
      <c r="CB17" s="803"/>
      <c r="CC17" s="803"/>
      <c r="CD17" s="803"/>
      <c r="CE17" s="803"/>
      <c r="CF17" s="803"/>
      <c r="CG17" s="804"/>
      <c r="CH17" s="774"/>
      <c r="CI17" s="775"/>
      <c r="CJ17" s="775"/>
      <c r="CK17" s="775"/>
      <c r="CL17" s="776"/>
      <c r="CM17" s="774"/>
      <c r="CN17" s="775"/>
      <c r="CO17" s="775"/>
      <c r="CP17" s="775"/>
      <c r="CQ17" s="776"/>
      <c r="CR17" s="774"/>
      <c r="CS17" s="775"/>
      <c r="CT17" s="775"/>
      <c r="CU17" s="775"/>
      <c r="CV17" s="776"/>
      <c r="CW17" s="774"/>
      <c r="CX17" s="775"/>
      <c r="CY17" s="775"/>
      <c r="CZ17" s="775"/>
      <c r="DA17" s="776"/>
      <c r="DB17" s="774"/>
      <c r="DC17" s="775"/>
      <c r="DD17" s="775"/>
      <c r="DE17" s="775"/>
      <c r="DF17" s="776"/>
      <c r="DG17" s="774"/>
      <c r="DH17" s="775"/>
      <c r="DI17" s="775"/>
      <c r="DJ17" s="775"/>
      <c r="DK17" s="776"/>
      <c r="DL17" s="774"/>
      <c r="DM17" s="775"/>
      <c r="DN17" s="775"/>
      <c r="DO17" s="775"/>
      <c r="DP17" s="776"/>
      <c r="DQ17" s="774"/>
      <c r="DR17" s="775"/>
      <c r="DS17" s="775"/>
      <c r="DT17" s="775"/>
      <c r="DU17" s="776"/>
      <c r="DV17" s="777"/>
      <c r="DW17" s="778"/>
      <c r="DX17" s="778"/>
      <c r="DY17" s="778"/>
      <c r="DZ17" s="779"/>
      <c r="EA17" s="234"/>
    </row>
    <row r="18" spans="1:131" s="235" customFormat="1" ht="26.25" customHeight="1">
      <c r="A18" s="241">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98"/>
      <c r="AL18" s="799"/>
      <c r="AM18" s="799"/>
      <c r="AN18" s="799"/>
      <c r="AO18" s="799"/>
      <c r="AP18" s="799"/>
      <c r="AQ18" s="799"/>
      <c r="AR18" s="799"/>
      <c r="AS18" s="799"/>
      <c r="AT18" s="799"/>
      <c r="AU18" s="800"/>
      <c r="AV18" s="800"/>
      <c r="AW18" s="800"/>
      <c r="AX18" s="800"/>
      <c r="AY18" s="801"/>
      <c r="AZ18" s="232"/>
      <c r="BA18" s="232"/>
      <c r="BB18" s="232"/>
      <c r="BC18" s="232"/>
      <c r="BD18" s="232"/>
      <c r="BE18" s="233"/>
      <c r="BF18" s="233"/>
      <c r="BG18" s="233"/>
      <c r="BH18" s="233"/>
      <c r="BI18" s="233"/>
      <c r="BJ18" s="233"/>
      <c r="BK18" s="233"/>
      <c r="BL18" s="233"/>
      <c r="BM18" s="233"/>
      <c r="BN18" s="233"/>
      <c r="BO18" s="233"/>
      <c r="BP18" s="233"/>
      <c r="BQ18" s="242">
        <v>12</v>
      </c>
      <c r="BR18" s="243"/>
      <c r="BS18" s="802"/>
      <c r="BT18" s="803"/>
      <c r="BU18" s="803"/>
      <c r="BV18" s="803"/>
      <c r="BW18" s="803"/>
      <c r="BX18" s="803"/>
      <c r="BY18" s="803"/>
      <c r="BZ18" s="803"/>
      <c r="CA18" s="803"/>
      <c r="CB18" s="803"/>
      <c r="CC18" s="803"/>
      <c r="CD18" s="803"/>
      <c r="CE18" s="803"/>
      <c r="CF18" s="803"/>
      <c r="CG18" s="804"/>
      <c r="CH18" s="774"/>
      <c r="CI18" s="775"/>
      <c r="CJ18" s="775"/>
      <c r="CK18" s="775"/>
      <c r="CL18" s="776"/>
      <c r="CM18" s="774"/>
      <c r="CN18" s="775"/>
      <c r="CO18" s="775"/>
      <c r="CP18" s="775"/>
      <c r="CQ18" s="776"/>
      <c r="CR18" s="774"/>
      <c r="CS18" s="775"/>
      <c r="CT18" s="775"/>
      <c r="CU18" s="775"/>
      <c r="CV18" s="776"/>
      <c r="CW18" s="774"/>
      <c r="CX18" s="775"/>
      <c r="CY18" s="775"/>
      <c r="CZ18" s="775"/>
      <c r="DA18" s="776"/>
      <c r="DB18" s="774"/>
      <c r="DC18" s="775"/>
      <c r="DD18" s="775"/>
      <c r="DE18" s="775"/>
      <c r="DF18" s="776"/>
      <c r="DG18" s="774"/>
      <c r="DH18" s="775"/>
      <c r="DI18" s="775"/>
      <c r="DJ18" s="775"/>
      <c r="DK18" s="776"/>
      <c r="DL18" s="774"/>
      <c r="DM18" s="775"/>
      <c r="DN18" s="775"/>
      <c r="DO18" s="775"/>
      <c r="DP18" s="776"/>
      <c r="DQ18" s="774"/>
      <c r="DR18" s="775"/>
      <c r="DS18" s="775"/>
      <c r="DT18" s="775"/>
      <c r="DU18" s="776"/>
      <c r="DV18" s="777"/>
      <c r="DW18" s="778"/>
      <c r="DX18" s="778"/>
      <c r="DY18" s="778"/>
      <c r="DZ18" s="779"/>
      <c r="EA18" s="234"/>
    </row>
    <row r="19" spans="1:131" s="235" customFormat="1" ht="26.25" customHeight="1">
      <c r="A19" s="241">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98"/>
      <c r="AL19" s="799"/>
      <c r="AM19" s="799"/>
      <c r="AN19" s="799"/>
      <c r="AO19" s="799"/>
      <c r="AP19" s="799"/>
      <c r="AQ19" s="799"/>
      <c r="AR19" s="799"/>
      <c r="AS19" s="799"/>
      <c r="AT19" s="799"/>
      <c r="AU19" s="800"/>
      <c r="AV19" s="800"/>
      <c r="AW19" s="800"/>
      <c r="AX19" s="800"/>
      <c r="AY19" s="801"/>
      <c r="AZ19" s="232"/>
      <c r="BA19" s="232"/>
      <c r="BB19" s="232"/>
      <c r="BC19" s="232"/>
      <c r="BD19" s="232"/>
      <c r="BE19" s="233"/>
      <c r="BF19" s="233"/>
      <c r="BG19" s="233"/>
      <c r="BH19" s="233"/>
      <c r="BI19" s="233"/>
      <c r="BJ19" s="233"/>
      <c r="BK19" s="233"/>
      <c r="BL19" s="233"/>
      <c r="BM19" s="233"/>
      <c r="BN19" s="233"/>
      <c r="BO19" s="233"/>
      <c r="BP19" s="233"/>
      <c r="BQ19" s="242">
        <v>13</v>
      </c>
      <c r="BR19" s="243"/>
      <c r="BS19" s="802"/>
      <c r="BT19" s="803"/>
      <c r="BU19" s="803"/>
      <c r="BV19" s="803"/>
      <c r="BW19" s="803"/>
      <c r="BX19" s="803"/>
      <c r="BY19" s="803"/>
      <c r="BZ19" s="803"/>
      <c r="CA19" s="803"/>
      <c r="CB19" s="803"/>
      <c r="CC19" s="803"/>
      <c r="CD19" s="803"/>
      <c r="CE19" s="803"/>
      <c r="CF19" s="803"/>
      <c r="CG19" s="804"/>
      <c r="CH19" s="774"/>
      <c r="CI19" s="775"/>
      <c r="CJ19" s="775"/>
      <c r="CK19" s="775"/>
      <c r="CL19" s="776"/>
      <c r="CM19" s="774"/>
      <c r="CN19" s="775"/>
      <c r="CO19" s="775"/>
      <c r="CP19" s="775"/>
      <c r="CQ19" s="776"/>
      <c r="CR19" s="774"/>
      <c r="CS19" s="775"/>
      <c r="CT19" s="775"/>
      <c r="CU19" s="775"/>
      <c r="CV19" s="776"/>
      <c r="CW19" s="774"/>
      <c r="CX19" s="775"/>
      <c r="CY19" s="775"/>
      <c r="CZ19" s="775"/>
      <c r="DA19" s="776"/>
      <c r="DB19" s="774"/>
      <c r="DC19" s="775"/>
      <c r="DD19" s="775"/>
      <c r="DE19" s="775"/>
      <c r="DF19" s="776"/>
      <c r="DG19" s="774"/>
      <c r="DH19" s="775"/>
      <c r="DI19" s="775"/>
      <c r="DJ19" s="775"/>
      <c r="DK19" s="776"/>
      <c r="DL19" s="774"/>
      <c r="DM19" s="775"/>
      <c r="DN19" s="775"/>
      <c r="DO19" s="775"/>
      <c r="DP19" s="776"/>
      <c r="DQ19" s="774"/>
      <c r="DR19" s="775"/>
      <c r="DS19" s="775"/>
      <c r="DT19" s="775"/>
      <c r="DU19" s="776"/>
      <c r="DV19" s="777"/>
      <c r="DW19" s="778"/>
      <c r="DX19" s="778"/>
      <c r="DY19" s="778"/>
      <c r="DZ19" s="779"/>
      <c r="EA19" s="234"/>
    </row>
    <row r="20" spans="1:131" s="235" customFormat="1" ht="26.25" customHeight="1">
      <c r="A20" s="241">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98"/>
      <c r="AL20" s="799"/>
      <c r="AM20" s="799"/>
      <c r="AN20" s="799"/>
      <c r="AO20" s="799"/>
      <c r="AP20" s="799"/>
      <c r="AQ20" s="799"/>
      <c r="AR20" s="799"/>
      <c r="AS20" s="799"/>
      <c r="AT20" s="799"/>
      <c r="AU20" s="800"/>
      <c r="AV20" s="800"/>
      <c r="AW20" s="800"/>
      <c r="AX20" s="800"/>
      <c r="AY20" s="801"/>
      <c r="AZ20" s="232"/>
      <c r="BA20" s="232"/>
      <c r="BB20" s="232"/>
      <c r="BC20" s="232"/>
      <c r="BD20" s="232"/>
      <c r="BE20" s="233"/>
      <c r="BF20" s="233"/>
      <c r="BG20" s="233"/>
      <c r="BH20" s="233"/>
      <c r="BI20" s="233"/>
      <c r="BJ20" s="233"/>
      <c r="BK20" s="233"/>
      <c r="BL20" s="233"/>
      <c r="BM20" s="233"/>
      <c r="BN20" s="233"/>
      <c r="BO20" s="233"/>
      <c r="BP20" s="233"/>
      <c r="BQ20" s="242">
        <v>14</v>
      </c>
      <c r="BR20" s="243"/>
      <c r="BS20" s="802"/>
      <c r="BT20" s="803"/>
      <c r="BU20" s="803"/>
      <c r="BV20" s="803"/>
      <c r="BW20" s="803"/>
      <c r="BX20" s="803"/>
      <c r="BY20" s="803"/>
      <c r="BZ20" s="803"/>
      <c r="CA20" s="803"/>
      <c r="CB20" s="803"/>
      <c r="CC20" s="803"/>
      <c r="CD20" s="803"/>
      <c r="CE20" s="803"/>
      <c r="CF20" s="803"/>
      <c r="CG20" s="804"/>
      <c r="CH20" s="774"/>
      <c r="CI20" s="775"/>
      <c r="CJ20" s="775"/>
      <c r="CK20" s="775"/>
      <c r="CL20" s="776"/>
      <c r="CM20" s="774"/>
      <c r="CN20" s="775"/>
      <c r="CO20" s="775"/>
      <c r="CP20" s="775"/>
      <c r="CQ20" s="776"/>
      <c r="CR20" s="774"/>
      <c r="CS20" s="775"/>
      <c r="CT20" s="775"/>
      <c r="CU20" s="775"/>
      <c r="CV20" s="776"/>
      <c r="CW20" s="774"/>
      <c r="CX20" s="775"/>
      <c r="CY20" s="775"/>
      <c r="CZ20" s="775"/>
      <c r="DA20" s="776"/>
      <c r="DB20" s="774"/>
      <c r="DC20" s="775"/>
      <c r="DD20" s="775"/>
      <c r="DE20" s="775"/>
      <c r="DF20" s="776"/>
      <c r="DG20" s="774"/>
      <c r="DH20" s="775"/>
      <c r="DI20" s="775"/>
      <c r="DJ20" s="775"/>
      <c r="DK20" s="776"/>
      <c r="DL20" s="774"/>
      <c r="DM20" s="775"/>
      <c r="DN20" s="775"/>
      <c r="DO20" s="775"/>
      <c r="DP20" s="776"/>
      <c r="DQ20" s="774"/>
      <c r="DR20" s="775"/>
      <c r="DS20" s="775"/>
      <c r="DT20" s="775"/>
      <c r="DU20" s="776"/>
      <c r="DV20" s="777"/>
      <c r="DW20" s="778"/>
      <c r="DX20" s="778"/>
      <c r="DY20" s="778"/>
      <c r="DZ20" s="779"/>
      <c r="EA20" s="234"/>
    </row>
    <row r="21" spans="1:131" s="235" customFormat="1" ht="26.25" customHeight="1" thickBot="1">
      <c r="A21" s="241">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98"/>
      <c r="AL21" s="799"/>
      <c r="AM21" s="799"/>
      <c r="AN21" s="799"/>
      <c r="AO21" s="799"/>
      <c r="AP21" s="799"/>
      <c r="AQ21" s="799"/>
      <c r="AR21" s="799"/>
      <c r="AS21" s="799"/>
      <c r="AT21" s="799"/>
      <c r="AU21" s="800"/>
      <c r="AV21" s="800"/>
      <c r="AW21" s="800"/>
      <c r="AX21" s="800"/>
      <c r="AY21" s="801"/>
      <c r="AZ21" s="232"/>
      <c r="BA21" s="232"/>
      <c r="BB21" s="232"/>
      <c r="BC21" s="232"/>
      <c r="BD21" s="232"/>
      <c r="BE21" s="233"/>
      <c r="BF21" s="233"/>
      <c r="BG21" s="233"/>
      <c r="BH21" s="233"/>
      <c r="BI21" s="233"/>
      <c r="BJ21" s="233"/>
      <c r="BK21" s="233"/>
      <c r="BL21" s="233"/>
      <c r="BM21" s="233"/>
      <c r="BN21" s="233"/>
      <c r="BO21" s="233"/>
      <c r="BP21" s="233"/>
      <c r="BQ21" s="242">
        <v>15</v>
      </c>
      <c r="BR21" s="243"/>
      <c r="BS21" s="802"/>
      <c r="BT21" s="803"/>
      <c r="BU21" s="803"/>
      <c r="BV21" s="803"/>
      <c r="BW21" s="803"/>
      <c r="BX21" s="803"/>
      <c r="BY21" s="803"/>
      <c r="BZ21" s="803"/>
      <c r="CA21" s="803"/>
      <c r="CB21" s="803"/>
      <c r="CC21" s="803"/>
      <c r="CD21" s="803"/>
      <c r="CE21" s="803"/>
      <c r="CF21" s="803"/>
      <c r="CG21" s="804"/>
      <c r="CH21" s="774"/>
      <c r="CI21" s="775"/>
      <c r="CJ21" s="775"/>
      <c r="CK21" s="775"/>
      <c r="CL21" s="776"/>
      <c r="CM21" s="774"/>
      <c r="CN21" s="775"/>
      <c r="CO21" s="775"/>
      <c r="CP21" s="775"/>
      <c r="CQ21" s="776"/>
      <c r="CR21" s="774"/>
      <c r="CS21" s="775"/>
      <c r="CT21" s="775"/>
      <c r="CU21" s="775"/>
      <c r="CV21" s="776"/>
      <c r="CW21" s="774"/>
      <c r="CX21" s="775"/>
      <c r="CY21" s="775"/>
      <c r="CZ21" s="775"/>
      <c r="DA21" s="776"/>
      <c r="DB21" s="774"/>
      <c r="DC21" s="775"/>
      <c r="DD21" s="775"/>
      <c r="DE21" s="775"/>
      <c r="DF21" s="776"/>
      <c r="DG21" s="774"/>
      <c r="DH21" s="775"/>
      <c r="DI21" s="775"/>
      <c r="DJ21" s="775"/>
      <c r="DK21" s="776"/>
      <c r="DL21" s="774"/>
      <c r="DM21" s="775"/>
      <c r="DN21" s="775"/>
      <c r="DO21" s="775"/>
      <c r="DP21" s="776"/>
      <c r="DQ21" s="774"/>
      <c r="DR21" s="775"/>
      <c r="DS21" s="775"/>
      <c r="DT21" s="775"/>
      <c r="DU21" s="776"/>
      <c r="DV21" s="777"/>
      <c r="DW21" s="778"/>
      <c r="DX21" s="778"/>
      <c r="DY21" s="778"/>
      <c r="DZ21" s="779"/>
      <c r="EA21" s="234"/>
    </row>
    <row r="22" spans="1:131" s="235" customFormat="1" ht="26.25" customHeight="1">
      <c r="A22" s="241">
        <v>16</v>
      </c>
      <c r="B22" s="780"/>
      <c r="C22" s="781"/>
      <c r="D22" s="781"/>
      <c r="E22" s="781"/>
      <c r="F22" s="781"/>
      <c r="G22" s="781"/>
      <c r="H22" s="781"/>
      <c r="I22" s="781"/>
      <c r="J22" s="781"/>
      <c r="K22" s="781"/>
      <c r="L22" s="781"/>
      <c r="M22" s="781"/>
      <c r="N22" s="781"/>
      <c r="O22" s="781"/>
      <c r="P22" s="782"/>
      <c r="Q22" s="815"/>
      <c r="R22" s="816"/>
      <c r="S22" s="816"/>
      <c r="T22" s="816"/>
      <c r="U22" s="816"/>
      <c r="V22" s="816"/>
      <c r="W22" s="816"/>
      <c r="X22" s="816"/>
      <c r="Y22" s="816"/>
      <c r="Z22" s="816"/>
      <c r="AA22" s="816"/>
      <c r="AB22" s="816"/>
      <c r="AC22" s="816"/>
      <c r="AD22" s="816"/>
      <c r="AE22" s="817"/>
      <c r="AF22" s="786"/>
      <c r="AG22" s="787"/>
      <c r="AH22" s="787"/>
      <c r="AI22" s="787"/>
      <c r="AJ22" s="788"/>
      <c r="AK22" s="830"/>
      <c r="AL22" s="831"/>
      <c r="AM22" s="831"/>
      <c r="AN22" s="831"/>
      <c r="AO22" s="831"/>
      <c r="AP22" s="831"/>
      <c r="AQ22" s="831"/>
      <c r="AR22" s="831"/>
      <c r="AS22" s="831"/>
      <c r="AT22" s="831"/>
      <c r="AU22" s="832"/>
      <c r="AV22" s="832"/>
      <c r="AW22" s="832"/>
      <c r="AX22" s="832"/>
      <c r="AY22" s="833"/>
      <c r="AZ22" s="834" t="s">
        <v>382</v>
      </c>
      <c r="BA22" s="834"/>
      <c r="BB22" s="834"/>
      <c r="BC22" s="834"/>
      <c r="BD22" s="835"/>
      <c r="BE22" s="233"/>
      <c r="BF22" s="233"/>
      <c r="BG22" s="233"/>
      <c r="BH22" s="233"/>
      <c r="BI22" s="233"/>
      <c r="BJ22" s="233"/>
      <c r="BK22" s="233"/>
      <c r="BL22" s="233"/>
      <c r="BM22" s="233"/>
      <c r="BN22" s="233"/>
      <c r="BO22" s="233"/>
      <c r="BP22" s="233"/>
      <c r="BQ22" s="242">
        <v>16</v>
      </c>
      <c r="BR22" s="243"/>
      <c r="BS22" s="802"/>
      <c r="BT22" s="803"/>
      <c r="BU22" s="803"/>
      <c r="BV22" s="803"/>
      <c r="BW22" s="803"/>
      <c r="BX22" s="803"/>
      <c r="BY22" s="803"/>
      <c r="BZ22" s="803"/>
      <c r="CA22" s="803"/>
      <c r="CB22" s="803"/>
      <c r="CC22" s="803"/>
      <c r="CD22" s="803"/>
      <c r="CE22" s="803"/>
      <c r="CF22" s="803"/>
      <c r="CG22" s="804"/>
      <c r="CH22" s="774"/>
      <c r="CI22" s="775"/>
      <c r="CJ22" s="775"/>
      <c r="CK22" s="775"/>
      <c r="CL22" s="776"/>
      <c r="CM22" s="774"/>
      <c r="CN22" s="775"/>
      <c r="CO22" s="775"/>
      <c r="CP22" s="775"/>
      <c r="CQ22" s="776"/>
      <c r="CR22" s="774"/>
      <c r="CS22" s="775"/>
      <c r="CT22" s="775"/>
      <c r="CU22" s="775"/>
      <c r="CV22" s="776"/>
      <c r="CW22" s="774"/>
      <c r="CX22" s="775"/>
      <c r="CY22" s="775"/>
      <c r="CZ22" s="775"/>
      <c r="DA22" s="776"/>
      <c r="DB22" s="774"/>
      <c r="DC22" s="775"/>
      <c r="DD22" s="775"/>
      <c r="DE22" s="775"/>
      <c r="DF22" s="776"/>
      <c r="DG22" s="774"/>
      <c r="DH22" s="775"/>
      <c r="DI22" s="775"/>
      <c r="DJ22" s="775"/>
      <c r="DK22" s="776"/>
      <c r="DL22" s="774"/>
      <c r="DM22" s="775"/>
      <c r="DN22" s="775"/>
      <c r="DO22" s="775"/>
      <c r="DP22" s="776"/>
      <c r="DQ22" s="774"/>
      <c r="DR22" s="775"/>
      <c r="DS22" s="775"/>
      <c r="DT22" s="775"/>
      <c r="DU22" s="776"/>
      <c r="DV22" s="777"/>
      <c r="DW22" s="778"/>
      <c r="DX22" s="778"/>
      <c r="DY22" s="778"/>
      <c r="DZ22" s="779"/>
      <c r="EA22" s="234"/>
    </row>
    <row r="23" spans="1:131" s="235" customFormat="1" ht="26.25" customHeight="1" thickBot="1">
      <c r="A23" s="244" t="s">
        <v>383</v>
      </c>
      <c r="B23" s="818" t="s">
        <v>384</v>
      </c>
      <c r="C23" s="819"/>
      <c r="D23" s="819"/>
      <c r="E23" s="819"/>
      <c r="F23" s="819"/>
      <c r="G23" s="819"/>
      <c r="H23" s="819"/>
      <c r="I23" s="819"/>
      <c r="J23" s="819"/>
      <c r="K23" s="819"/>
      <c r="L23" s="819"/>
      <c r="M23" s="819"/>
      <c r="N23" s="819"/>
      <c r="O23" s="819"/>
      <c r="P23" s="820"/>
      <c r="Q23" s="821">
        <f>Q7+Q8</f>
        <v>29524</v>
      </c>
      <c r="R23" s="822"/>
      <c r="S23" s="822"/>
      <c r="T23" s="822"/>
      <c r="U23" s="822"/>
      <c r="V23" s="822">
        <f>V7+V8</f>
        <v>28348</v>
      </c>
      <c r="W23" s="822"/>
      <c r="X23" s="822"/>
      <c r="Y23" s="822"/>
      <c r="Z23" s="822"/>
      <c r="AA23" s="822">
        <f>AA7+AA8</f>
        <v>1176</v>
      </c>
      <c r="AB23" s="822"/>
      <c r="AC23" s="822"/>
      <c r="AD23" s="822"/>
      <c r="AE23" s="823"/>
      <c r="AF23" s="824">
        <v>916</v>
      </c>
      <c r="AG23" s="822"/>
      <c r="AH23" s="822"/>
      <c r="AI23" s="822"/>
      <c r="AJ23" s="825"/>
      <c r="AK23" s="826"/>
      <c r="AL23" s="827"/>
      <c r="AM23" s="827"/>
      <c r="AN23" s="827"/>
      <c r="AO23" s="827"/>
      <c r="AP23" s="822">
        <f>AP7</f>
        <v>24846</v>
      </c>
      <c r="AQ23" s="822"/>
      <c r="AR23" s="822"/>
      <c r="AS23" s="822"/>
      <c r="AT23" s="822"/>
      <c r="AU23" s="828"/>
      <c r="AV23" s="828"/>
      <c r="AW23" s="828"/>
      <c r="AX23" s="828"/>
      <c r="AY23" s="829"/>
      <c r="AZ23" s="837" t="s">
        <v>123</v>
      </c>
      <c r="BA23" s="838"/>
      <c r="BB23" s="838"/>
      <c r="BC23" s="838"/>
      <c r="BD23" s="839"/>
      <c r="BE23" s="233"/>
      <c r="BF23" s="233"/>
      <c r="BG23" s="233"/>
      <c r="BH23" s="233"/>
      <c r="BI23" s="233"/>
      <c r="BJ23" s="233"/>
      <c r="BK23" s="233"/>
      <c r="BL23" s="233"/>
      <c r="BM23" s="233"/>
      <c r="BN23" s="233"/>
      <c r="BO23" s="233"/>
      <c r="BP23" s="233"/>
      <c r="BQ23" s="242">
        <v>17</v>
      </c>
      <c r="BR23" s="243"/>
      <c r="BS23" s="802"/>
      <c r="BT23" s="803"/>
      <c r="BU23" s="803"/>
      <c r="BV23" s="803"/>
      <c r="BW23" s="803"/>
      <c r="BX23" s="803"/>
      <c r="BY23" s="803"/>
      <c r="BZ23" s="803"/>
      <c r="CA23" s="803"/>
      <c r="CB23" s="803"/>
      <c r="CC23" s="803"/>
      <c r="CD23" s="803"/>
      <c r="CE23" s="803"/>
      <c r="CF23" s="803"/>
      <c r="CG23" s="804"/>
      <c r="CH23" s="774"/>
      <c r="CI23" s="775"/>
      <c r="CJ23" s="775"/>
      <c r="CK23" s="775"/>
      <c r="CL23" s="776"/>
      <c r="CM23" s="774"/>
      <c r="CN23" s="775"/>
      <c r="CO23" s="775"/>
      <c r="CP23" s="775"/>
      <c r="CQ23" s="776"/>
      <c r="CR23" s="774"/>
      <c r="CS23" s="775"/>
      <c r="CT23" s="775"/>
      <c r="CU23" s="775"/>
      <c r="CV23" s="776"/>
      <c r="CW23" s="774"/>
      <c r="CX23" s="775"/>
      <c r="CY23" s="775"/>
      <c r="CZ23" s="775"/>
      <c r="DA23" s="776"/>
      <c r="DB23" s="774"/>
      <c r="DC23" s="775"/>
      <c r="DD23" s="775"/>
      <c r="DE23" s="775"/>
      <c r="DF23" s="776"/>
      <c r="DG23" s="774"/>
      <c r="DH23" s="775"/>
      <c r="DI23" s="775"/>
      <c r="DJ23" s="775"/>
      <c r="DK23" s="776"/>
      <c r="DL23" s="774"/>
      <c r="DM23" s="775"/>
      <c r="DN23" s="775"/>
      <c r="DO23" s="775"/>
      <c r="DP23" s="776"/>
      <c r="DQ23" s="774"/>
      <c r="DR23" s="775"/>
      <c r="DS23" s="775"/>
      <c r="DT23" s="775"/>
      <c r="DU23" s="776"/>
      <c r="DV23" s="777"/>
      <c r="DW23" s="778"/>
      <c r="DX23" s="778"/>
      <c r="DY23" s="778"/>
      <c r="DZ23" s="779"/>
      <c r="EA23" s="234"/>
    </row>
    <row r="24" spans="1:131" s="235" customFormat="1" ht="26.25" customHeight="1">
      <c r="A24" s="836" t="s">
        <v>385</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2"/>
      <c r="BA24" s="232"/>
      <c r="BB24" s="232"/>
      <c r="BC24" s="232"/>
      <c r="BD24" s="232"/>
      <c r="BE24" s="233"/>
      <c r="BF24" s="233"/>
      <c r="BG24" s="233"/>
      <c r="BH24" s="233"/>
      <c r="BI24" s="233"/>
      <c r="BJ24" s="233"/>
      <c r="BK24" s="233"/>
      <c r="BL24" s="233"/>
      <c r="BM24" s="233"/>
      <c r="BN24" s="233"/>
      <c r="BO24" s="233"/>
      <c r="BP24" s="233"/>
      <c r="BQ24" s="242">
        <v>18</v>
      </c>
      <c r="BR24" s="243"/>
      <c r="BS24" s="802"/>
      <c r="BT24" s="803"/>
      <c r="BU24" s="803"/>
      <c r="BV24" s="803"/>
      <c r="BW24" s="803"/>
      <c r="BX24" s="803"/>
      <c r="BY24" s="803"/>
      <c r="BZ24" s="803"/>
      <c r="CA24" s="803"/>
      <c r="CB24" s="803"/>
      <c r="CC24" s="803"/>
      <c r="CD24" s="803"/>
      <c r="CE24" s="803"/>
      <c r="CF24" s="803"/>
      <c r="CG24" s="804"/>
      <c r="CH24" s="774"/>
      <c r="CI24" s="775"/>
      <c r="CJ24" s="775"/>
      <c r="CK24" s="775"/>
      <c r="CL24" s="776"/>
      <c r="CM24" s="774"/>
      <c r="CN24" s="775"/>
      <c r="CO24" s="775"/>
      <c r="CP24" s="775"/>
      <c r="CQ24" s="776"/>
      <c r="CR24" s="774"/>
      <c r="CS24" s="775"/>
      <c r="CT24" s="775"/>
      <c r="CU24" s="775"/>
      <c r="CV24" s="776"/>
      <c r="CW24" s="774"/>
      <c r="CX24" s="775"/>
      <c r="CY24" s="775"/>
      <c r="CZ24" s="775"/>
      <c r="DA24" s="776"/>
      <c r="DB24" s="774"/>
      <c r="DC24" s="775"/>
      <c r="DD24" s="775"/>
      <c r="DE24" s="775"/>
      <c r="DF24" s="776"/>
      <c r="DG24" s="774"/>
      <c r="DH24" s="775"/>
      <c r="DI24" s="775"/>
      <c r="DJ24" s="775"/>
      <c r="DK24" s="776"/>
      <c r="DL24" s="774"/>
      <c r="DM24" s="775"/>
      <c r="DN24" s="775"/>
      <c r="DO24" s="775"/>
      <c r="DP24" s="776"/>
      <c r="DQ24" s="774"/>
      <c r="DR24" s="775"/>
      <c r="DS24" s="775"/>
      <c r="DT24" s="775"/>
      <c r="DU24" s="776"/>
      <c r="DV24" s="777"/>
      <c r="DW24" s="778"/>
      <c r="DX24" s="778"/>
      <c r="DY24" s="778"/>
      <c r="DZ24" s="779"/>
      <c r="EA24" s="234"/>
    </row>
    <row r="25" spans="1:131" s="227" customFormat="1" ht="26.25" customHeight="1" thickBot="1">
      <c r="A25" s="792" t="s">
        <v>386</v>
      </c>
      <c r="B25" s="792"/>
      <c r="C25" s="792"/>
      <c r="D25" s="792"/>
      <c r="E25" s="792"/>
      <c r="F25" s="792"/>
      <c r="G25" s="792"/>
      <c r="H25" s="792"/>
      <c r="I25" s="792"/>
      <c r="J25" s="792"/>
      <c r="K25" s="792"/>
      <c r="L25" s="792"/>
      <c r="M25" s="792"/>
      <c r="N25" s="792"/>
      <c r="O25" s="792"/>
      <c r="P25" s="792"/>
      <c r="Q25" s="792"/>
      <c r="R25" s="792"/>
      <c r="S25" s="792"/>
      <c r="T25" s="792"/>
      <c r="U25" s="792"/>
      <c r="V25" s="792"/>
      <c r="W25" s="792"/>
      <c r="X25" s="792"/>
      <c r="Y25" s="792"/>
      <c r="Z25" s="792"/>
      <c r="AA25" s="792"/>
      <c r="AB25" s="792"/>
      <c r="AC25" s="792"/>
      <c r="AD25" s="792"/>
      <c r="AE25" s="792"/>
      <c r="AF25" s="792"/>
      <c r="AG25" s="792"/>
      <c r="AH25" s="792"/>
      <c r="AI25" s="792"/>
      <c r="AJ25" s="792"/>
      <c r="AK25" s="792"/>
      <c r="AL25" s="792"/>
      <c r="AM25" s="792"/>
      <c r="AN25" s="792"/>
      <c r="AO25" s="792"/>
      <c r="AP25" s="792"/>
      <c r="AQ25" s="792"/>
      <c r="AR25" s="792"/>
      <c r="AS25" s="792"/>
      <c r="AT25" s="792"/>
      <c r="AU25" s="792"/>
      <c r="AV25" s="792"/>
      <c r="AW25" s="792"/>
      <c r="AX25" s="792"/>
      <c r="AY25" s="792"/>
      <c r="AZ25" s="792"/>
      <c r="BA25" s="792"/>
      <c r="BB25" s="792"/>
      <c r="BC25" s="792"/>
      <c r="BD25" s="792"/>
      <c r="BE25" s="792"/>
      <c r="BF25" s="792"/>
      <c r="BG25" s="792"/>
      <c r="BH25" s="792"/>
      <c r="BI25" s="792"/>
      <c r="BJ25" s="232"/>
      <c r="BK25" s="232"/>
      <c r="BL25" s="232"/>
      <c r="BM25" s="232"/>
      <c r="BN25" s="232"/>
      <c r="BO25" s="245"/>
      <c r="BP25" s="245"/>
      <c r="BQ25" s="242">
        <v>19</v>
      </c>
      <c r="BR25" s="243"/>
      <c r="BS25" s="802"/>
      <c r="BT25" s="803"/>
      <c r="BU25" s="803"/>
      <c r="BV25" s="803"/>
      <c r="BW25" s="803"/>
      <c r="BX25" s="803"/>
      <c r="BY25" s="803"/>
      <c r="BZ25" s="803"/>
      <c r="CA25" s="803"/>
      <c r="CB25" s="803"/>
      <c r="CC25" s="803"/>
      <c r="CD25" s="803"/>
      <c r="CE25" s="803"/>
      <c r="CF25" s="803"/>
      <c r="CG25" s="804"/>
      <c r="CH25" s="774"/>
      <c r="CI25" s="775"/>
      <c r="CJ25" s="775"/>
      <c r="CK25" s="775"/>
      <c r="CL25" s="776"/>
      <c r="CM25" s="774"/>
      <c r="CN25" s="775"/>
      <c r="CO25" s="775"/>
      <c r="CP25" s="775"/>
      <c r="CQ25" s="776"/>
      <c r="CR25" s="774"/>
      <c r="CS25" s="775"/>
      <c r="CT25" s="775"/>
      <c r="CU25" s="775"/>
      <c r="CV25" s="776"/>
      <c r="CW25" s="774"/>
      <c r="CX25" s="775"/>
      <c r="CY25" s="775"/>
      <c r="CZ25" s="775"/>
      <c r="DA25" s="776"/>
      <c r="DB25" s="774"/>
      <c r="DC25" s="775"/>
      <c r="DD25" s="775"/>
      <c r="DE25" s="775"/>
      <c r="DF25" s="776"/>
      <c r="DG25" s="774"/>
      <c r="DH25" s="775"/>
      <c r="DI25" s="775"/>
      <c r="DJ25" s="775"/>
      <c r="DK25" s="776"/>
      <c r="DL25" s="774"/>
      <c r="DM25" s="775"/>
      <c r="DN25" s="775"/>
      <c r="DO25" s="775"/>
      <c r="DP25" s="776"/>
      <c r="DQ25" s="774"/>
      <c r="DR25" s="775"/>
      <c r="DS25" s="775"/>
      <c r="DT25" s="775"/>
      <c r="DU25" s="776"/>
      <c r="DV25" s="777"/>
      <c r="DW25" s="778"/>
      <c r="DX25" s="778"/>
      <c r="DY25" s="778"/>
      <c r="DZ25" s="779"/>
      <c r="EA25" s="226"/>
    </row>
    <row r="26" spans="1:131" s="227" customFormat="1" ht="26.25" customHeight="1">
      <c r="A26" s="768" t="s">
        <v>363</v>
      </c>
      <c r="B26" s="769"/>
      <c r="C26" s="769"/>
      <c r="D26" s="769"/>
      <c r="E26" s="769"/>
      <c r="F26" s="769"/>
      <c r="G26" s="769"/>
      <c r="H26" s="769"/>
      <c r="I26" s="769"/>
      <c r="J26" s="769"/>
      <c r="K26" s="769"/>
      <c r="L26" s="769"/>
      <c r="M26" s="769"/>
      <c r="N26" s="769"/>
      <c r="O26" s="769"/>
      <c r="P26" s="770"/>
      <c r="Q26" s="745" t="s">
        <v>387</v>
      </c>
      <c r="R26" s="746"/>
      <c r="S26" s="746"/>
      <c r="T26" s="746"/>
      <c r="U26" s="747"/>
      <c r="V26" s="745" t="s">
        <v>388</v>
      </c>
      <c r="W26" s="746"/>
      <c r="X26" s="746"/>
      <c r="Y26" s="746"/>
      <c r="Z26" s="747"/>
      <c r="AA26" s="745" t="s">
        <v>389</v>
      </c>
      <c r="AB26" s="746"/>
      <c r="AC26" s="746"/>
      <c r="AD26" s="746"/>
      <c r="AE26" s="746"/>
      <c r="AF26" s="840" t="s">
        <v>390</v>
      </c>
      <c r="AG26" s="841"/>
      <c r="AH26" s="841"/>
      <c r="AI26" s="841"/>
      <c r="AJ26" s="842"/>
      <c r="AK26" s="746" t="s">
        <v>391</v>
      </c>
      <c r="AL26" s="746"/>
      <c r="AM26" s="746"/>
      <c r="AN26" s="746"/>
      <c r="AO26" s="747"/>
      <c r="AP26" s="745" t="s">
        <v>392</v>
      </c>
      <c r="AQ26" s="746"/>
      <c r="AR26" s="746"/>
      <c r="AS26" s="746"/>
      <c r="AT26" s="747"/>
      <c r="AU26" s="745" t="s">
        <v>393</v>
      </c>
      <c r="AV26" s="746"/>
      <c r="AW26" s="746"/>
      <c r="AX26" s="746"/>
      <c r="AY26" s="747"/>
      <c r="AZ26" s="745" t="s">
        <v>394</v>
      </c>
      <c r="BA26" s="746"/>
      <c r="BB26" s="746"/>
      <c r="BC26" s="746"/>
      <c r="BD26" s="747"/>
      <c r="BE26" s="745" t="s">
        <v>370</v>
      </c>
      <c r="BF26" s="746"/>
      <c r="BG26" s="746"/>
      <c r="BH26" s="746"/>
      <c r="BI26" s="757"/>
      <c r="BJ26" s="232"/>
      <c r="BK26" s="232"/>
      <c r="BL26" s="232"/>
      <c r="BM26" s="232"/>
      <c r="BN26" s="232"/>
      <c r="BO26" s="245"/>
      <c r="BP26" s="245"/>
      <c r="BQ26" s="242">
        <v>20</v>
      </c>
      <c r="BR26" s="243"/>
      <c r="BS26" s="802"/>
      <c r="BT26" s="803"/>
      <c r="BU26" s="803"/>
      <c r="BV26" s="803"/>
      <c r="BW26" s="803"/>
      <c r="BX26" s="803"/>
      <c r="BY26" s="803"/>
      <c r="BZ26" s="803"/>
      <c r="CA26" s="803"/>
      <c r="CB26" s="803"/>
      <c r="CC26" s="803"/>
      <c r="CD26" s="803"/>
      <c r="CE26" s="803"/>
      <c r="CF26" s="803"/>
      <c r="CG26" s="804"/>
      <c r="CH26" s="774"/>
      <c r="CI26" s="775"/>
      <c r="CJ26" s="775"/>
      <c r="CK26" s="775"/>
      <c r="CL26" s="776"/>
      <c r="CM26" s="774"/>
      <c r="CN26" s="775"/>
      <c r="CO26" s="775"/>
      <c r="CP26" s="775"/>
      <c r="CQ26" s="776"/>
      <c r="CR26" s="774"/>
      <c r="CS26" s="775"/>
      <c r="CT26" s="775"/>
      <c r="CU26" s="775"/>
      <c r="CV26" s="776"/>
      <c r="CW26" s="774"/>
      <c r="CX26" s="775"/>
      <c r="CY26" s="775"/>
      <c r="CZ26" s="775"/>
      <c r="DA26" s="776"/>
      <c r="DB26" s="774"/>
      <c r="DC26" s="775"/>
      <c r="DD26" s="775"/>
      <c r="DE26" s="775"/>
      <c r="DF26" s="776"/>
      <c r="DG26" s="774"/>
      <c r="DH26" s="775"/>
      <c r="DI26" s="775"/>
      <c r="DJ26" s="775"/>
      <c r="DK26" s="776"/>
      <c r="DL26" s="774"/>
      <c r="DM26" s="775"/>
      <c r="DN26" s="775"/>
      <c r="DO26" s="775"/>
      <c r="DP26" s="776"/>
      <c r="DQ26" s="774"/>
      <c r="DR26" s="775"/>
      <c r="DS26" s="775"/>
      <c r="DT26" s="775"/>
      <c r="DU26" s="776"/>
      <c r="DV26" s="777"/>
      <c r="DW26" s="778"/>
      <c r="DX26" s="778"/>
      <c r="DY26" s="778"/>
      <c r="DZ26" s="779"/>
      <c r="EA26" s="226"/>
    </row>
    <row r="27" spans="1:131" s="227" customFormat="1" ht="26.25" customHeight="1" thickBot="1">
      <c r="A27" s="771"/>
      <c r="B27" s="772"/>
      <c r="C27" s="772"/>
      <c r="D27" s="772"/>
      <c r="E27" s="772"/>
      <c r="F27" s="772"/>
      <c r="G27" s="772"/>
      <c r="H27" s="772"/>
      <c r="I27" s="772"/>
      <c r="J27" s="772"/>
      <c r="K27" s="772"/>
      <c r="L27" s="772"/>
      <c r="M27" s="772"/>
      <c r="N27" s="772"/>
      <c r="O27" s="772"/>
      <c r="P27" s="773"/>
      <c r="Q27" s="748"/>
      <c r="R27" s="749"/>
      <c r="S27" s="749"/>
      <c r="T27" s="749"/>
      <c r="U27" s="750"/>
      <c r="V27" s="748"/>
      <c r="W27" s="749"/>
      <c r="X27" s="749"/>
      <c r="Y27" s="749"/>
      <c r="Z27" s="750"/>
      <c r="AA27" s="748"/>
      <c r="AB27" s="749"/>
      <c r="AC27" s="749"/>
      <c r="AD27" s="749"/>
      <c r="AE27" s="749"/>
      <c r="AF27" s="843"/>
      <c r="AG27" s="844"/>
      <c r="AH27" s="844"/>
      <c r="AI27" s="844"/>
      <c r="AJ27" s="845"/>
      <c r="AK27" s="749"/>
      <c r="AL27" s="749"/>
      <c r="AM27" s="749"/>
      <c r="AN27" s="749"/>
      <c r="AO27" s="750"/>
      <c r="AP27" s="748"/>
      <c r="AQ27" s="749"/>
      <c r="AR27" s="749"/>
      <c r="AS27" s="749"/>
      <c r="AT27" s="750"/>
      <c r="AU27" s="748"/>
      <c r="AV27" s="749"/>
      <c r="AW27" s="749"/>
      <c r="AX27" s="749"/>
      <c r="AY27" s="750"/>
      <c r="AZ27" s="748"/>
      <c r="BA27" s="749"/>
      <c r="BB27" s="749"/>
      <c r="BC27" s="749"/>
      <c r="BD27" s="750"/>
      <c r="BE27" s="748"/>
      <c r="BF27" s="749"/>
      <c r="BG27" s="749"/>
      <c r="BH27" s="749"/>
      <c r="BI27" s="758"/>
      <c r="BJ27" s="232"/>
      <c r="BK27" s="232"/>
      <c r="BL27" s="232"/>
      <c r="BM27" s="232"/>
      <c r="BN27" s="232"/>
      <c r="BO27" s="245"/>
      <c r="BP27" s="245"/>
      <c r="BQ27" s="242">
        <v>21</v>
      </c>
      <c r="BR27" s="243"/>
      <c r="BS27" s="802"/>
      <c r="BT27" s="803"/>
      <c r="BU27" s="803"/>
      <c r="BV27" s="803"/>
      <c r="BW27" s="803"/>
      <c r="BX27" s="803"/>
      <c r="BY27" s="803"/>
      <c r="BZ27" s="803"/>
      <c r="CA27" s="803"/>
      <c r="CB27" s="803"/>
      <c r="CC27" s="803"/>
      <c r="CD27" s="803"/>
      <c r="CE27" s="803"/>
      <c r="CF27" s="803"/>
      <c r="CG27" s="804"/>
      <c r="CH27" s="774"/>
      <c r="CI27" s="775"/>
      <c r="CJ27" s="775"/>
      <c r="CK27" s="775"/>
      <c r="CL27" s="776"/>
      <c r="CM27" s="774"/>
      <c r="CN27" s="775"/>
      <c r="CO27" s="775"/>
      <c r="CP27" s="775"/>
      <c r="CQ27" s="776"/>
      <c r="CR27" s="774"/>
      <c r="CS27" s="775"/>
      <c r="CT27" s="775"/>
      <c r="CU27" s="775"/>
      <c r="CV27" s="776"/>
      <c r="CW27" s="774"/>
      <c r="CX27" s="775"/>
      <c r="CY27" s="775"/>
      <c r="CZ27" s="775"/>
      <c r="DA27" s="776"/>
      <c r="DB27" s="774"/>
      <c r="DC27" s="775"/>
      <c r="DD27" s="775"/>
      <c r="DE27" s="775"/>
      <c r="DF27" s="776"/>
      <c r="DG27" s="774"/>
      <c r="DH27" s="775"/>
      <c r="DI27" s="775"/>
      <c r="DJ27" s="775"/>
      <c r="DK27" s="776"/>
      <c r="DL27" s="774"/>
      <c r="DM27" s="775"/>
      <c r="DN27" s="775"/>
      <c r="DO27" s="775"/>
      <c r="DP27" s="776"/>
      <c r="DQ27" s="774"/>
      <c r="DR27" s="775"/>
      <c r="DS27" s="775"/>
      <c r="DT27" s="775"/>
      <c r="DU27" s="776"/>
      <c r="DV27" s="777"/>
      <c r="DW27" s="778"/>
      <c r="DX27" s="778"/>
      <c r="DY27" s="778"/>
      <c r="DZ27" s="779"/>
      <c r="EA27" s="226"/>
    </row>
    <row r="28" spans="1:131" s="227" customFormat="1" ht="26.25" customHeight="1" thickTop="1">
      <c r="A28" s="246">
        <v>1</v>
      </c>
      <c r="B28" s="759" t="s">
        <v>395</v>
      </c>
      <c r="C28" s="760"/>
      <c r="D28" s="760"/>
      <c r="E28" s="760"/>
      <c r="F28" s="760"/>
      <c r="G28" s="760"/>
      <c r="H28" s="760"/>
      <c r="I28" s="760"/>
      <c r="J28" s="760"/>
      <c r="K28" s="760"/>
      <c r="L28" s="760"/>
      <c r="M28" s="760"/>
      <c r="N28" s="760"/>
      <c r="O28" s="760"/>
      <c r="P28" s="761"/>
      <c r="Q28" s="850">
        <v>6808</v>
      </c>
      <c r="R28" s="851"/>
      <c r="S28" s="851"/>
      <c r="T28" s="851"/>
      <c r="U28" s="851"/>
      <c r="V28" s="851">
        <v>6695</v>
      </c>
      <c r="W28" s="851"/>
      <c r="X28" s="851"/>
      <c r="Y28" s="851"/>
      <c r="Z28" s="851"/>
      <c r="AA28" s="851">
        <v>113</v>
      </c>
      <c r="AB28" s="851"/>
      <c r="AC28" s="851"/>
      <c r="AD28" s="851"/>
      <c r="AE28" s="852"/>
      <c r="AF28" s="853">
        <v>113</v>
      </c>
      <c r="AG28" s="851"/>
      <c r="AH28" s="851"/>
      <c r="AI28" s="851"/>
      <c r="AJ28" s="854"/>
      <c r="AK28" s="855">
        <v>507</v>
      </c>
      <c r="AL28" s="846"/>
      <c r="AM28" s="846"/>
      <c r="AN28" s="846"/>
      <c r="AO28" s="846"/>
      <c r="AP28" s="846" t="s">
        <v>576</v>
      </c>
      <c r="AQ28" s="846"/>
      <c r="AR28" s="846"/>
      <c r="AS28" s="846"/>
      <c r="AT28" s="846"/>
      <c r="AU28" s="846" t="s">
        <v>578</v>
      </c>
      <c r="AV28" s="846"/>
      <c r="AW28" s="846"/>
      <c r="AX28" s="846"/>
      <c r="AY28" s="846"/>
      <c r="AZ28" s="847"/>
      <c r="BA28" s="847"/>
      <c r="BB28" s="847"/>
      <c r="BC28" s="847"/>
      <c r="BD28" s="847"/>
      <c r="BE28" s="848"/>
      <c r="BF28" s="848"/>
      <c r="BG28" s="848"/>
      <c r="BH28" s="848"/>
      <c r="BI28" s="849"/>
      <c r="BJ28" s="232"/>
      <c r="BK28" s="232"/>
      <c r="BL28" s="232"/>
      <c r="BM28" s="232"/>
      <c r="BN28" s="232"/>
      <c r="BO28" s="245"/>
      <c r="BP28" s="245"/>
      <c r="BQ28" s="242">
        <v>22</v>
      </c>
      <c r="BR28" s="243"/>
      <c r="BS28" s="802"/>
      <c r="BT28" s="803"/>
      <c r="BU28" s="803"/>
      <c r="BV28" s="803"/>
      <c r="BW28" s="803"/>
      <c r="BX28" s="803"/>
      <c r="BY28" s="803"/>
      <c r="BZ28" s="803"/>
      <c r="CA28" s="803"/>
      <c r="CB28" s="803"/>
      <c r="CC28" s="803"/>
      <c r="CD28" s="803"/>
      <c r="CE28" s="803"/>
      <c r="CF28" s="803"/>
      <c r="CG28" s="804"/>
      <c r="CH28" s="774"/>
      <c r="CI28" s="775"/>
      <c r="CJ28" s="775"/>
      <c r="CK28" s="775"/>
      <c r="CL28" s="776"/>
      <c r="CM28" s="774"/>
      <c r="CN28" s="775"/>
      <c r="CO28" s="775"/>
      <c r="CP28" s="775"/>
      <c r="CQ28" s="776"/>
      <c r="CR28" s="774"/>
      <c r="CS28" s="775"/>
      <c r="CT28" s="775"/>
      <c r="CU28" s="775"/>
      <c r="CV28" s="776"/>
      <c r="CW28" s="774"/>
      <c r="CX28" s="775"/>
      <c r="CY28" s="775"/>
      <c r="CZ28" s="775"/>
      <c r="DA28" s="776"/>
      <c r="DB28" s="774"/>
      <c r="DC28" s="775"/>
      <c r="DD28" s="775"/>
      <c r="DE28" s="775"/>
      <c r="DF28" s="776"/>
      <c r="DG28" s="774"/>
      <c r="DH28" s="775"/>
      <c r="DI28" s="775"/>
      <c r="DJ28" s="775"/>
      <c r="DK28" s="776"/>
      <c r="DL28" s="774"/>
      <c r="DM28" s="775"/>
      <c r="DN28" s="775"/>
      <c r="DO28" s="775"/>
      <c r="DP28" s="776"/>
      <c r="DQ28" s="774"/>
      <c r="DR28" s="775"/>
      <c r="DS28" s="775"/>
      <c r="DT28" s="775"/>
      <c r="DU28" s="776"/>
      <c r="DV28" s="777"/>
      <c r="DW28" s="778"/>
      <c r="DX28" s="778"/>
      <c r="DY28" s="778"/>
      <c r="DZ28" s="779"/>
      <c r="EA28" s="226"/>
    </row>
    <row r="29" spans="1:131" s="227" customFormat="1" ht="26.25" customHeight="1">
      <c r="A29" s="246">
        <v>2</v>
      </c>
      <c r="B29" s="780" t="s">
        <v>396</v>
      </c>
      <c r="C29" s="781"/>
      <c r="D29" s="781"/>
      <c r="E29" s="781"/>
      <c r="F29" s="781"/>
      <c r="G29" s="781"/>
      <c r="H29" s="781"/>
      <c r="I29" s="781"/>
      <c r="J29" s="781"/>
      <c r="K29" s="781"/>
      <c r="L29" s="781"/>
      <c r="M29" s="781"/>
      <c r="N29" s="781"/>
      <c r="O29" s="781"/>
      <c r="P29" s="782"/>
      <c r="Q29" s="783">
        <v>604</v>
      </c>
      <c r="R29" s="784"/>
      <c r="S29" s="784"/>
      <c r="T29" s="784"/>
      <c r="U29" s="784"/>
      <c r="V29" s="784">
        <v>593</v>
      </c>
      <c r="W29" s="784"/>
      <c r="X29" s="784"/>
      <c r="Y29" s="784"/>
      <c r="Z29" s="784"/>
      <c r="AA29" s="784">
        <v>11</v>
      </c>
      <c r="AB29" s="784"/>
      <c r="AC29" s="784"/>
      <c r="AD29" s="784"/>
      <c r="AE29" s="785"/>
      <c r="AF29" s="786">
        <v>11</v>
      </c>
      <c r="AG29" s="787"/>
      <c r="AH29" s="787"/>
      <c r="AI29" s="787"/>
      <c r="AJ29" s="788"/>
      <c r="AK29" s="858">
        <v>175</v>
      </c>
      <c r="AL29" s="859"/>
      <c r="AM29" s="859"/>
      <c r="AN29" s="859"/>
      <c r="AO29" s="859"/>
      <c r="AP29" s="859" t="s">
        <v>577</v>
      </c>
      <c r="AQ29" s="859"/>
      <c r="AR29" s="859"/>
      <c r="AS29" s="859"/>
      <c r="AT29" s="859"/>
      <c r="AU29" s="859" t="s">
        <v>576</v>
      </c>
      <c r="AV29" s="859"/>
      <c r="AW29" s="859"/>
      <c r="AX29" s="859"/>
      <c r="AY29" s="859"/>
      <c r="AZ29" s="860"/>
      <c r="BA29" s="860"/>
      <c r="BB29" s="860"/>
      <c r="BC29" s="860"/>
      <c r="BD29" s="860"/>
      <c r="BE29" s="856"/>
      <c r="BF29" s="856"/>
      <c r="BG29" s="856"/>
      <c r="BH29" s="856"/>
      <c r="BI29" s="857"/>
      <c r="BJ29" s="232"/>
      <c r="BK29" s="232"/>
      <c r="BL29" s="232"/>
      <c r="BM29" s="232"/>
      <c r="BN29" s="232"/>
      <c r="BO29" s="245"/>
      <c r="BP29" s="245"/>
      <c r="BQ29" s="242">
        <v>23</v>
      </c>
      <c r="BR29" s="243"/>
      <c r="BS29" s="802"/>
      <c r="BT29" s="803"/>
      <c r="BU29" s="803"/>
      <c r="BV29" s="803"/>
      <c r="BW29" s="803"/>
      <c r="BX29" s="803"/>
      <c r="BY29" s="803"/>
      <c r="BZ29" s="803"/>
      <c r="CA29" s="803"/>
      <c r="CB29" s="803"/>
      <c r="CC29" s="803"/>
      <c r="CD29" s="803"/>
      <c r="CE29" s="803"/>
      <c r="CF29" s="803"/>
      <c r="CG29" s="804"/>
      <c r="CH29" s="774"/>
      <c r="CI29" s="775"/>
      <c r="CJ29" s="775"/>
      <c r="CK29" s="775"/>
      <c r="CL29" s="776"/>
      <c r="CM29" s="774"/>
      <c r="CN29" s="775"/>
      <c r="CO29" s="775"/>
      <c r="CP29" s="775"/>
      <c r="CQ29" s="776"/>
      <c r="CR29" s="774"/>
      <c r="CS29" s="775"/>
      <c r="CT29" s="775"/>
      <c r="CU29" s="775"/>
      <c r="CV29" s="776"/>
      <c r="CW29" s="774"/>
      <c r="CX29" s="775"/>
      <c r="CY29" s="775"/>
      <c r="CZ29" s="775"/>
      <c r="DA29" s="776"/>
      <c r="DB29" s="774"/>
      <c r="DC29" s="775"/>
      <c r="DD29" s="775"/>
      <c r="DE29" s="775"/>
      <c r="DF29" s="776"/>
      <c r="DG29" s="774"/>
      <c r="DH29" s="775"/>
      <c r="DI29" s="775"/>
      <c r="DJ29" s="775"/>
      <c r="DK29" s="776"/>
      <c r="DL29" s="774"/>
      <c r="DM29" s="775"/>
      <c r="DN29" s="775"/>
      <c r="DO29" s="775"/>
      <c r="DP29" s="776"/>
      <c r="DQ29" s="774"/>
      <c r="DR29" s="775"/>
      <c r="DS29" s="775"/>
      <c r="DT29" s="775"/>
      <c r="DU29" s="776"/>
      <c r="DV29" s="777"/>
      <c r="DW29" s="778"/>
      <c r="DX29" s="778"/>
      <c r="DY29" s="778"/>
      <c r="DZ29" s="779"/>
      <c r="EA29" s="226"/>
    </row>
    <row r="30" spans="1:131" s="227" customFormat="1" ht="26.25" customHeight="1">
      <c r="A30" s="246">
        <v>3</v>
      </c>
      <c r="B30" s="780" t="s">
        <v>397</v>
      </c>
      <c r="C30" s="781"/>
      <c r="D30" s="781"/>
      <c r="E30" s="781"/>
      <c r="F30" s="781"/>
      <c r="G30" s="781"/>
      <c r="H30" s="781"/>
      <c r="I30" s="781"/>
      <c r="J30" s="781"/>
      <c r="K30" s="781"/>
      <c r="L30" s="781"/>
      <c r="M30" s="781"/>
      <c r="N30" s="781"/>
      <c r="O30" s="781"/>
      <c r="P30" s="782"/>
      <c r="Q30" s="783">
        <v>5287</v>
      </c>
      <c r="R30" s="784"/>
      <c r="S30" s="784"/>
      <c r="T30" s="784"/>
      <c r="U30" s="784"/>
      <c r="V30" s="784">
        <v>5076</v>
      </c>
      <c r="W30" s="784"/>
      <c r="X30" s="784"/>
      <c r="Y30" s="784"/>
      <c r="Z30" s="784"/>
      <c r="AA30" s="784">
        <v>211</v>
      </c>
      <c r="AB30" s="784"/>
      <c r="AC30" s="784"/>
      <c r="AD30" s="784"/>
      <c r="AE30" s="785"/>
      <c r="AF30" s="786">
        <v>211</v>
      </c>
      <c r="AG30" s="787"/>
      <c r="AH30" s="787"/>
      <c r="AI30" s="787"/>
      <c r="AJ30" s="788"/>
      <c r="AK30" s="858">
        <v>737</v>
      </c>
      <c r="AL30" s="859"/>
      <c r="AM30" s="859"/>
      <c r="AN30" s="859"/>
      <c r="AO30" s="859"/>
      <c r="AP30" s="859">
        <v>96</v>
      </c>
      <c r="AQ30" s="859"/>
      <c r="AR30" s="859"/>
      <c r="AS30" s="859"/>
      <c r="AT30" s="859"/>
      <c r="AU30" s="859">
        <v>96</v>
      </c>
      <c r="AV30" s="859"/>
      <c r="AW30" s="859"/>
      <c r="AX30" s="859"/>
      <c r="AY30" s="859"/>
      <c r="AZ30" s="860"/>
      <c r="BA30" s="860"/>
      <c r="BB30" s="860"/>
      <c r="BC30" s="860"/>
      <c r="BD30" s="860"/>
      <c r="BE30" s="856"/>
      <c r="BF30" s="856"/>
      <c r="BG30" s="856"/>
      <c r="BH30" s="856"/>
      <c r="BI30" s="857"/>
      <c r="BJ30" s="232"/>
      <c r="BK30" s="232"/>
      <c r="BL30" s="232"/>
      <c r="BM30" s="232"/>
      <c r="BN30" s="232"/>
      <c r="BO30" s="245"/>
      <c r="BP30" s="245"/>
      <c r="BQ30" s="242">
        <v>24</v>
      </c>
      <c r="BR30" s="243"/>
      <c r="BS30" s="802"/>
      <c r="BT30" s="803"/>
      <c r="BU30" s="803"/>
      <c r="BV30" s="803"/>
      <c r="BW30" s="803"/>
      <c r="BX30" s="803"/>
      <c r="BY30" s="803"/>
      <c r="BZ30" s="803"/>
      <c r="CA30" s="803"/>
      <c r="CB30" s="803"/>
      <c r="CC30" s="803"/>
      <c r="CD30" s="803"/>
      <c r="CE30" s="803"/>
      <c r="CF30" s="803"/>
      <c r="CG30" s="804"/>
      <c r="CH30" s="774"/>
      <c r="CI30" s="775"/>
      <c r="CJ30" s="775"/>
      <c r="CK30" s="775"/>
      <c r="CL30" s="776"/>
      <c r="CM30" s="774"/>
      <c r="CN30" s="775"/>
      <c r="CO30" s="775"/>
      <c r="CP30" s="775"/>
      <c r="CQ30" s="776"/>
      <c r="CR30" s="774"/>
      <c r="CS30" s="775"/>
      <c r="CT30" s="775"/>
      <c r="CU30" s="775"/>
      <c r="CV30" s="776"/>
      <c r="CW30" s="774"/>
      <c r="CX30" s="775"/>
      <c r="CY30" s="775"/>
      <c r="CZ30" s="775"/>
      <c r="DA30" s="776"/>
      <c r="DB30" s="774"/>
      <c r="DC30" s="775"/>
      <c r="DD30" s="775"/>
      <c r="DE30" s="775"/>
      <c r="DF30" s="776"/>
      <c r="DG30" s="774"/>
      <c r="DH30" s="775"/>
      <c r="DI30" s="775"/>
      <c r="DJ30" s="775"/>
      <c r="DK30" s="776"/>
      <c r="DL30" s="774"/>
      <c r="DM30" s="775"/>
      <c r="DN30" s="775"/>
      <c r="DO30" s="775"/>
      <c r="DP30" s="776"/>
      <c r="DQ30" s="774"/>
      <c r="DR30" s="775"/>
      <c r="DS30" s="775"/>
      <c r="DT30" s="775"/>
      <c r="DU30" s="776"/>
      <c r="DV30" s="777"/>
      <c r="DW30" s="778"/>
      <c r="DX30" s="778"/>
      <c r="DY30" s="778"/>
      <c r="DZ30" s="779"/>
      <c r="EA30" s="226"/>
    </row>
    <row r="31" spans="1:131" s="227" customFormat="1" ht="26.25" customHeight="1">
      <c r="A31" s="246">
        <v>4</v>
      </c>
      <c r="B31" s="780" t="s">
        <v>398</v>
      </c>
      <c r="C31" s="781"/>
      <c r="D31" s="781"/>
      <c r="E31" s="781"/>
      <c r="F31" s="781"/>
      <c r="G31" s="781"/>
      <c r="H31" s="781"/>
      <c r="I31" s="781"/>
      <c r="J31" s="781"/>
      <c r="K31" s="781"/>
      <c r="L31" s="781"/>
      <c r="M31" s="781"/>
      <c r="N31" s="781"/>
      <c r="O31" s="781"/>
      <c r="P31" s="782"/>
      <c r="Q31" s="783">
        <v>96</v>
      </c>
      <c r="R31" s="784"/>
      <c r="S31" s="784"/>
      <c r="T31" s="784"/>
      <c r="U31" s="784"/>
      <c r="V31" s="784">
        <v>88</v>
      </c>
      <c r="W31" s="784"/>
      <c r="X31" s="784"/>
      <c r="Y31" s="784"/>
      <c r="Z31" s="784"/>
      <c r="AA31" s="784">
        <v>8</v>
      </c>
      <c r="AB31" s="784"/>
      <c r="AC31" s="784"/>
      <c r="AD31" s="784"/>
      <c r="AE31" s="785"/>
      <c r="AF31" s="786">
        <v>8</v>
      </c>
      <c r="AG31" s="787"/>
      <c r="AH31" s="787"/>
      <c r="AI31" s="787"/>
      <c r="AJ31" s="788"/>
      <c r="AK31" s="858">
        <v>5</v>
      </c>
      <c r="AL31" s="859"/>
      <c r="AM31" s="859"/>
      <c r="AN31" s="859"/>
      <c r="AO31" s="859"/>
      <c r="AP31" s="859" t="s">
        <v>576</v>
      </c>
      <c r="AQ31" s="859"/>
      <c r="AR31" s="859"/>
      <c r="AS31" s="859"/>
      <c r="AT31" s="859"/>
      <c r="AU31" s="859" t="s">
        <v>576</v>
      </c>
      <c r="AV31" s="859"/>
      <c r="AW31" s="859"/>
      <c r="AX31" s="859"/>
      <c r="AY31" s="859"/>
      <c r="AZ31" s="860"/>
      <c r="BA31" s="860"/>
      <c r="BB31" s="860"/>
      <c r="BC31" s="860"/>
      <c r="BD31" s="860"/>
      <c r="BE31" s="856"/>
      <c r="BF31" s="856"/>
      <c r="BG31" s="856"/>
      <c r="BH31" s="856"/>
      <c r="BI31" s="857"/>
      <c r="BJ31" s="232"/>
      <c r="BK31" s="232"/>
      <c r="BL31" s="232"/>
      <c r="BM31" s="232"/>
      <c r="BN31" s="232"/>
      <c r="BO31" s="245"/>
      <c r="BP31" s="245"/>
      <c r="BQ31" s="242">
        <v>25</v>
      </c>
      <c r="BR31" s="243"/>
      <c r="BS31" s="802"/>
      <c r="BT31" s="803"/>
      <c r="BU31" s="803"/>
      <c r="BV31" s="803"/>
      <c r="BW31" s="803"/>
      <c r="BX31" s="803"/>
      <c r="BY31" s="803"/>
      <c r="BZ31" s="803"/>
      <c r="CA31" s="803"/>
      <c r="CB31" s="803"/>
      <c r="CC31" s="803"/>
      <c r="CD31" s="803"/>
      <c r="CE31" s="803"/>
      <c r="CF31" s="803"/>
      <c r="CG31" s="804"/>
      <c r="CH31" s="774"/>
      <c r="CI31" s="775"/>
      <c r="CJ31" s="775"/>
      <c r="CK31" s="775"/>
      <c r="CL31" s="776"/>
      <c r="CM31" s="774"/>
      <c r="CN31" s="775"/>
      <c r="CO31" s="775"/>
      <c r="CP31" s="775"/>
      <c r="CQ31" s="776"/>
      <c r="CR31" s="774"/>
      <c r="CS31" s="775"/>
      <c r="CT31" s="775"/>
      <c r="CU31" s="775"/>
      <c r="CV31" s="776"/>
      <c r="CW31" s="774"/>
      <c r="CX31" s="775"/>
      <c r="CY31" s="775"/>
      <c r="CZ31" s="775"/>
      <c r="DA31" s="776"/>
      <c r="DB31" s="774"/>
      <c r="DC31" s="775"/>
      <c r="DD31" s="775"/>
      <c r="DE31" s="775"/>
      <c r="DF31" s="776"/>
      <c r="DG31" s="774"/>
      <c r="DH31" s="775"/>
      <c r="DI31" s="775"/>
      <c r="DJ31" s="775"/>
      <c r="DK31" s="776"/>
      <c r="DL31" s="774"/>
      <c r="DM31" s="775"/>
      <c r="DN31" s="775"/>
      <c r="DO31" s="775"/>
      <c r="DP31" s="776"/>
      <c r="DQ31" s="774"/>
      <c r="DR31" s="775"/>
      <c r="DS31" s="775"/>
      <c r="DT31" s="775"/>
      <c r="DU31" s="776"/>
      <c r="DV31" s="777"/>
      <c r="DW31" s="778"/>
      <c r="DX31" s="778"/>
      <c r="DY31" s="778"/>
      <c r="DZ31" s="779"/>
      <c r="EA31" s="226"/>
    </row>
    <row r="32" spans="1:131" s="227" customFormat="1" ht="26.25" customHeight="1">
      <c r="A32" s="246">
        <v>5</v>
      </c>
      <c r="B32" s="780" t="s">
        <v>399</v>
      </c>
      <c r="C32" s="781"/>
      <c r="D32" s="781"/>
      <c r="E32" s="781"/>
      <c r="F32" s="781"/>
      <c r="G32" s="781"/>
      <c r="H32" s="781"/>
      <c r="I32" s="781"/>
      <c r="J32" s="781"/>
      <c r="K32" s="781"/>
      <c r="L32" s="781"/>
      <c r="M32" s="781"/>
      <c r="N32" s="781"/>
      <c r="O32" s="781"/>
      <c r="P32" s="782"/>
      <c r="Q32" s="783">
        <v>1087</v>
      </c>
      <c r="R32" s="784"/>
      <c r="S32" s="784"/>
      <c r="T32" s="784"/>
      <c r="U32" s="784"/>
      <c r="V32" s="784">
        <v>1032</v>
      </c>
      <c r="W32" s="784"/>
      <c r="X32" s="784"/>
      <c r="Y32" s="784"/>
      <c r="Z32" s="784"/>
      <c r="AA32" s="784">
        <v>55</v>
      </c>
      <c r="AB32" s="784"/>
      <c r="AC32" s="784"/>
      <c r="AD32" s="784"/>
      <c r="AE32" s="785"/>
      <c r="AF32" s="786">
        <v>1021</v>
      </c>
      <c r="AG32" s="787"/>
      <c r="AH32" s="787"/>
      <c r="AI32" s="787"/>
      <c r="AJ32" s="788"/>
      <c r="AK32" s="858">
        <v>133</v>
      </c>
      <c r="AL32" s="859"/>
      <c r="AM32" s="859"/>
      <c r="AN32" s="859"/>
      <c r="AO32" s="859"/>
      <c r="AP32" s="859">
        <v>3732</v>
      </c>
      <c r="AQ32" s="859"/>
      <c r="AR32" s="859"/>
      <c r="AS32" s="859"/>
      <c r="AT32" s="859"/>
      <c r="AU32" s="859">
        <v>1377</v>
      </c>
      <c r="AV32" s="859"/>
      <c r="AW32" s="859"/>
      <c r="AX32" s="859"/>
      <c r="AY32" s="859"/>
      <c r="AZ32" s="860"/>
      <c r="BA32" s="860"/>
      <c r="BB32" s="860"/>
      <c r="BC32" s="860"/>
      <c r="BD32" s="860"/>
      <c r="BE32" s="856" t="s">
        <v>400</v>
      </c>
      <c r="BF32" s="856"/>
      <c r="BG32" s="856"/>
      <c r="BH32" s="856"/>
      <c r="BI32" s="857"/>
      <c r="BJ32" s="232"/>
      <c r="BK32" s="232"/>
      <c r="BL32" s="232"/>
      <c r="BM32" s="232"/>
      <c r="BN32" s="232"/>
      <c r="BO32" s="245"/>
      <c r="BP32" s="245"/>
      <c r="BQ32" s="242">
        <v>26</v>
      </c>
      <c r="BR32" s="243"/>
      <c r="BS32" s="802"/>
      <c r="BT32" s="803"/>
      <c r="BU32" s="803"/>
      <c r="BV32" s="803"/>
      <c r="BW32" s="803"/>
      <c r="BX32" s="803"/>
      <c r="BY32" s="803"/>
      <c r="BZ32" s="803"/>
      <c r="CA32" s="803"/>
      <c r="CB32" s="803"/>
      <c r="CC32" s="803"/>
      <c r="CD32" s="803"/>
      <c r="CE32" s="803"/>
      <c r="CF32" s="803"/>
      <c r="CG32" s="804"/>
      <c r="CH32" s="774"/>
      <c r="CI32" s="775"/>
      <c r="CJ32" s="775"/>
      <c r="CK32" s="775"/>
      <c r="CL32" s="776"/>
      <c r="CM32" s="774"/>
      <c r="CN32" s="775"/>
      <c r="CO32" s="775"/>
      <c r="CP32" s="775"/>
      <c r="CQ32" s="776"/>
      <c r="CR32" s="774"/>
      <c r="CS32" s="775"/>
      <c r="CT32" s="775"/>
      <c r="CU32" s="775"/>
      <c r="CV32" s="776"/>
      <c r="CW32" s="774"/>
      <c r="CX32" s="775"/>
      <c r="CY32" s="775"/>
      <c r="CZ32" s="775"/>
      <c r="DA32" s="776"/>
      <c r="DB32" s="774"/>
      <c r="DC32" s="775"/>
      <c r="DD32" s="775"/>
      <c r="DE32" s="775"/>
      <c r="DF32" s="776"/>
      <c r="DG32" s="774"/>
      <c r="DH32" s="775"/>
      <c r="DI32" s="775"/>
      <c r="DJ32" s="775"/>
      <c r="DK32" s="776"/>
      <c r="DL32" s="774"/>
      <c r="DM32" s="775"/>
      <c r="DN32" s="775"/>
      <c r="DO32" s="775"/>
      <c r="DP32" s="776"/>
      <c r="DQ32" s="774"/>
      <c r="DR32" s="775"/>
      <c r="DS32" s="775"/>
      <c r="DT32" s="775"/>
      <c r="DU32" s="776"/>
      <c r="DV32" s="777"/>
      <c r="DW32" s="778"/>
      <c r="DX32" s="778"/>
      <c r="DY32" s="778"/>
      <c r="DZ32" s="779"/>
      <c r="EA32" s="226"/>
    </row>
    <row r="33" spans="1:131" s="227" customFormat="1" ht="26.25" customHeight="1">
      <c r="A33" s="246">
        <v>6</v>
      </c>
      <c r="B33" s="780" t="s">
        <v>401</v>
      </c>
      <c r="C33" s="781"/>
      <c r="D33" s="781"/>
      <c r="E33" s="781"/>
      <c r="F33" s="781"/>
      <c r="G33" s="781"/>
      <c r="H33" s="781"/>
      <c r="I33" s="781"/>
      <c r="J33" s="781"/>
      <c r="K33" s="781"/>
      <c r="L33" s="781"/>
      <c r="M33" s="781"/>
      <c r="N33" s="781"/>
      <c r="O33" s="781"/>
      <c r="P33" s="782"/>
      <c r="Q33" s="783">
        <f>1213+748+591+7</f>
        <v>2559</v>
      </c>
      <c r="R33" s="784"/>
      <c r="S33" s="784"/>
      <c r="T33" s="784"/>
      <c r="U33" s="784"/>
      <c r="V33" s="784">
        <f>1330+755+593+7</f>
        <v>2685</v>
      </c>
      <c r="W33" s="784"/>
      <c r="X33" s="784"/>
      <c r="Y33" s="784"/>
      <c r="Z33" s="784"/>
      <c r="AA33" s="784">
        <v>-126</v>
      </c>
      <c r="AB33" s="784"/>
      <c r="AC33" s="784"/>
      <c r="AD33" s="784"/>
      <c r="AE33" s="785"/>
      <c r="AF33" s="786">
        <v>78</v>
      </c>
      <c r="AG33" s="787"/>
      <c r="AH33" s="787"/>
      <c r="AI33" s="787"/>
      <c r="AJ33" s="788"/>
      <c r="AK33" s="858">
        <f>870+575+352+5</f>
        <v>1802</v>
      </c>
      <c r="AL33" s="859"/>
      <c r="AM33" s="859"/>
      <c r="AN33" s="859"/>
      <c r="AO33" s="859"/>
      <c r="AP33" s="859">
        <f>7767+9028+2272+31</f>
        <v>19098</v>
      </c>
      <c r="AQ33" s="859"/>
      <c r="AR33" s="859"/>
      <c r="AS33" s="859"/>
      <c r="AT33" s="859"/>
      <c r="AU33" s="859">
        <v>16348</v>
      </c>
      <c r="AV33" s="859"/>
      <c r="AW33" s="859"/>
      <c r="AX33" s="859"/>
      <c r="AY33" s="859"/>
      <c r="AZ33" s="860"/>
      <c r="BA33" s="860"/>
      <c r="BB33" s="860"/>
      <c r="BC33" s="860"/>
      <c r="BD33" s="860"/>
      <c r="BE33" s="856" t="s">
        <v>400</v>
      </c>
      <c r="BF33" s="856"/>
      <c r="BG33" s="856"/>
      <c r="BH33" s="856"/>
      <c r="BI33" s="857"/>
      <c r="BJ33" s="232"/>
      <c r="BK33" s="232"/>
      <c r="BL33" s="232"/>
      <c r="BM33" s="232"/>
      <c r="BN33" s="232"/>
      <c r="BO33" s="245"/>
      <c r="BP33" s="245"/>
      <c r="BQ33" s="242">
        <v>27</v>
      </c>
      <c r="BR33" s="243"/>
      <c r="BS33" s="802"/>
      <c r="BT33" s="803"/>
      <c r="BU33" s="803"/>
      <c r="BV33" s="803"/>
      <c r="BW33" s="803"/>
      <c r="BX33" s="803"/>
      <c r="BY33" s="803"/>
      <c r="BZ33" s="803"/>
      <c r="CA33" s="803"/>
      <c r="CB33" s="803"/>
      <c r="CC33" s="803"/>
      <c r="CD33" s="803"/>
      <c r="CE33" s="803"/>
      <c r="CF33" s="803"/>
      <c r="CG33" s="804"/>
      <c r="CH33" s="774"/>
      <c r="CI33" s="775"/>
      <c r="CJ33" s="775"/>
      <c r="CK33" s="775"/>
      <c r="CL33" s="776"/>
      <c r="CM33" s="774"/>
      <c r="CN33" s="775"/>
      <c r="CO33" s="775"/>
      <c r="CP33" s="775"/>
      <c r="CQ33" s="776"/>
      <c r="CR33" s="774"/>
      <c r="CS33" s="775"/>
      <c r="CT33" s="775"/>
      <c r="CU33" s="775"/>
      <c r="CV33" s="776"/>
      <c r="CW33" s="774"/>
      <c r="CX33" s="775"/>
      <c r="CY33" s="775"/>
      <c r="CZ33" s="775"/>
      <c r="DA33" s="776"/>
      <c r="DB33" s="774"/>
      <c r="DC33" s="775"/>
      <c r="DD33" s="775"/>
      <c r="DE33" s="775"/>
      <c r="DF33" s="776"/>
      <c r="DG33" s="774"/>
      <c r="DH33" s="775"/>
      <c r="DI33" s="775"/>
      <c r="DJ33" s="775"/>
      <c r="DK33" s="776"/>
      <c r="DL33" s="774"/>
      <c r="DM33" s="775"/>
      <c r="DN33" s="775"/>
      <c r="DO33" s="775"/>
      <c r="DP33" s="776"/>
      <c r="DQ33" s="774"/>
      <c r="DR33" s="775"/>
      <c r="DS33" s="775"/>
      <c r="DT33" s="775"/>
      <c r="DU33" s="776"/>
      <c r="DV33" s="777"/>
      <c r="DW33" s="778"/>
      <c r="DX33" s="778"/>
      <c r="DY33" s="778"/>
      <c r="DZ33" s="779"/>
      <c r="EA33" s="226"/>
    </row>
    <row r="34" spans="1:131" s="227" customFormat="1" ht="26.25" customHeight="1">
      <c r="A34" s="246">
        <v>7</v>
      </c>
      <c r="B34" s="780" t="s">
        <v>402</v>
      </c>
      <c r="C34" s="781"/>
      <c r="D34" s="781"/>
      <c r="E34" s="781"/>
      <c r="F34" s="781"/>
      <c r="G34" s="781"/>
      <c r="H34" s="781"/>
      <c r="I34" s="781"/>
      <c r="J34" s="781"/>
      <c r="K34" s="781"/>
      <c r="L34" s="781"/>
      <c r="M34" s="781"/>
      <c r="N34" s="781"/>
      <c r="O34" s="781"/>
      <c r="P34" s="782"/>
      <c r="Q34" s="783">
        <v>5140</v>
      </c>
      <c r="R34" s="784"/>
      <c r="S34" s="784"/>
      <c r="T34" s="784"/>
      <c r="U34" s="784"/>
      <c r="V34" s="784">
        <v>5329</v>
      </c>
      <c r="W34" s="784"/>
      <c r="X34" s="784"/>
      <c r="Y34" s="784"/>
      <c r="Z34" s="784"/>
      <c r="AA34" s="784">
        <v>-190</v>
      </c>
      <c r="AB34" s="784"/>
      <c r="AC34" s="784"/>
      <c r="AD34" s="784"/>
      <c r="AE34" s="785"/>
      <c r="AF34" s="786">
        <v>946</v>
      </c>
      <c r="AG34" s="787"/>
      <c r="AH34" s="787"/>
      <c r="AI34" s="787"/>
      <c r="AJ34" s="788"/>
      <c r="AK34" s="858">
        <v>650</v>
      </c>
      <c r="AL34" s="859"/>
      <c r="AM34" s="859"/>
      <c r="AN34" s="859"/>
      <c r="AO34" s="859"/>
      <c r="AP34" s="859">
        <v>1659</v>
      </c>
      <c r="AQ34" s="859"/>
      <c r="AR34" s="859"/>
      <c r="AS34" s="859"/>
      <c r="AT34" s="859"/>
      <c r="AU34" s="859">
        <v>830</v>
      </c>
      <c r="AV34" s="859"/>
      <c r="AW34" s="859"/>
      <c r="AX34" s="859"/>
      <c r="AY34" s="859"/>
      <c r="AZ34" s="860"/>
      <c r="BA34" s="860"/>
      <c r="BB34" s="860"/>
      <c r="BC34" s="860"/>
      <c r="BD34" s="860"/>
      <c r="BE34" s="856" t="s">
        <v>400</v>
      </c>
      <c r="BF34" s="856"/>
      <c r="BG34" s="856"/>
      <c r="BH34" s="856"/>
      <c r="BI34" s="857"/>
      <c r="BJ34" s="232"/>
      <c r="BK34" s="232"/>
      <c r="BL34" s="232"/>
      <c r="BM34" s="232"/>
      <c r="BN34" s="232"/>
      <c r="BO34" s="245"/>
      <c r="BP34" s="245"/>
      <c r="BQ34" s="242">
        <v>28</v>
      </c>
      <c r="BR34" s="243"/>
      <c r="BS34" s="802"/>
      <c r="BT34" s="803"/>
      <c r="BU34" s="803"/>
      <c r="BV34" s="803"/>
      <c r="BW34" s="803"/>
      <c r="BX34" s="803"/>
      <c r="BY34" s="803"/>
      <c r="BZ34" s="803"/>
      <c r="CA34" s="803"/>
      <c r="CB34" s="803"/>
      <c r="CC34" s="803"/>
      <c r="CD34" s="803"/>
      <c r="CE34" s="803"/>
      <c r="CF34" s="803"/>
      <c r="CG34" s="804"/>
      <c r="CH34" s="774"/>
      <c r="CI34" s="775"/>
      <c r="CJ34" s="775"/>
      <c r="CK34" s="775"/>
      <c r="CL34" s="776"/>
      <c r="CM34" s="774"/>
      <c r="CN34" s="775"/>
      <c r="CO34" s="775"/>
      <c r="CP34" s="775"/>
      <c r="CQ34" s="776"/>
      <c r="CR34" s="774"/>
      <c r="CS34" s="775"/>
      <c r="CT34" s="775"/>
      <c r="CU34" s="775"/>
      <c r="CV34" s="776"/>
      <c r="CW34" s="774"/>
      <c r="CX34" s="775"/>
      <c r="CY34" s="775"/>
      <c r="CZ34" s="775"/>
      <c r="DA34" s="776"/>
      <c r="DB34" s="774"/>
      <c r="DC34" s="775"/>
      <c r="DD34" s="775"/>
      <c r="DE34" s="775"/>
      <c r="DF34" s="776"/>
      <c r="DG34" s="774"/>
      <c r="DH34" s="775"/>
      <c r="DI34" s="775"/>
      <c r="DJ34" s="775"/>
      <c r="DK34" s="776"/>
      <c r="DL34" s="774"/>
      <c r="DM34" s="775"/>
      <c r="DN34" s="775"/>
      <c r="DO34" s="775"/>
      <c r="DP34" s="776"/>
      <c r="DQ34" s="774"/>
      <c r="DR34" s="775"/>
      <c r="DS34" s="775"/>
      <c r="DT34" s="775"/>
      <c r="DU34" s="776"/>
      <c r="DV34" s="777"/>
      <c r="DW34" s="778"/>
      <c r="DX34" s="778"/>
      <c r="DY34" s="778"/>
      <c r="DZ34" s="779"/>
      <c r="EA34" s="226"/>
    </row>
    <row r="35" spans="1:131" s="227" customFormat="1" ht="26.25" customHeight="1">
      <c r="A35" s="246">
        <v>8</v>
      </c>
      <c r="B35" s="780" t="s">
        <v>403</v>
      </c>
      <c r="C35" s="781"/>
      <c r="D35" s="781"/>
      <c r="E35" s="781"/>
      <c r="F35" s="781"/>
      <c r="G35" s="781"/>
      <c r="H35" s="781"/>
      <c r="I35" s="781"/>
      <c r="J35" s="781"/>
      <c r="K35" s="781"/>
      <c r="L35" s="781"/>
      <c r="M35" s="781"/>
      <c r="N35" s="781"/>
      <c r="O35" s="781"/>
      <c r="P35" s="782"/>
      <c r="Q35" s="783">
        <v>476</v>
      </c>
      <c r="R35" s="784"/>
      <c r="S35" s="784"/>
      <c r="T35" s="784"/>
      <c r="U35" s="784"/>
      <c r="V35" s="784">
        <v>458</v>
      </c>
      <c r="W35" s="784"/>
      <c r="X35" s="784"/>
      <c r="Y35" s="784"/>
      <c r="Z35" s="784"/>
      <c r="AA35" s="784">
        <v>18</v>
      </c>
      <c r="AB35" s="784"/>
      <c r="AC35" s="784"/>
      <c r="AD35" s="784"/>
      <c r="AE35" s="785"/>
      <c r="AF35" s="786">
        <v>80</v>
      </c>
      <c r="AG35" s="787"/>
      <c r="AH35" s="787"/>
      <c r="AI35" s="787"/>
      <c r="AJ35" s="788"/>
      <c r="AK35" s="858">
        <v>59</v>
      </c>
      <c r="AL35" s="859"/>
      <c r="AM35" s="859"/>
      <c r="AN35" s="859"/>
      <c r="AO35" s="859"/>
      <c r="AP35" s="859">
        <v>524</v>
      </c>
      <c r="AQ35" s="859"/>
      <c r="AR35" s="859"/>
      <c r="AS35" s="859"/>
      <c r="AT35" s="859"/>
      <c r="AU35" s="859" t="s">
        <v>576</v>
      </c>
      <c r="AV35" s="859"/>
      <c r="AW35" s="859"/>
      <c r="AX35" s="859"/>
      <c r="AY35" s="859"/>
      <c r="AZ35" s="860"/>
      <c r="BA35" s="860"/>
      <c r="BB35" s="860"/>
      <c r="BC35" s="860"/>
      <c r="BD35" s="860"/>
      <c r="BE35" s="856" t="s">
        <v>400</v>
      </c>
      <c r="BF35" s="856"/>
      <c r="BG35" s="856"/>
      <c r="BH35" s="856"/>
      <c r="BI35" s="857"/>
      <c r="BJ35" s="232"/>
      <c r="BK35" s="232"/>
      <c r="BL35" s="232"/>
      <c r="BM35" s="232"/>
      <c r="BN35" s="232"/>
      <c r="BO35" s="245"/>
      <c r="BP35" s="245"/>
      <c r="BQ35" s="242">
        <v>29</v>
      </c>
      <c r="BR35" s="243"/>
      <c r="BS35" s="802"/>
      <c r="BT35" s="803"/>
      <c r="BU35" s="803"/>
      <c r="BV35" s="803"/>
      <c r="BW35" s="803"/>
      <c r="BX35" s="803"/>
      <c r="BY35" s="803"/>
      <c r="BZ35" s="803"/>
      <c r="CA35" s="803"/>
      <c r="CB35" s="803"/>
      <c r="CC35" s="803"/>
      <c r="CD35" s="803"/>
      <c r="CE35" s="803"/>
      <c r="CF35" s="803"/>
      <c r="CG35" s="804"/>
      <c r="CH35" s="774"/>
      <c r="CI35" s="775"/>
      <c r="CJ35" s="775"/>
      <c r="CK35" s="775"/>
      <c r="CL35" s="776"/>
      <c r="CM35" s="774"/>
      <c r="CN35" s="775"/>
      <c r="CO35" s="775"/>
      <c r="CP35" s="775"/>
      <c r="CQ35" s="776"/>
      <c r="CR35" s="774"/>
      <c r="CS35" s="775"/>
      <c r="CT35" s="775"/>
      <c r="CU35" s="775"/>
      <c r="CV35" s="776"/>
      <c r="CW35" s="774"/>
      <c r="CX35" s="775"/>
      <c r="CY35" s="775"/>
      <c r="CZ35" s="775"/>
      <c r="DA35" s="776"/>
      <c r="DB35" s="774"/>
      <c r="DC35" s="775"/>
      <c r="DD35" s="775"/>
      <c r="DE35" s="775"/>
      <c r="DF35" s="776"/>
      <c r="DG35" s="774"/>
      <c r="DH35" s="775"/>
      <c r="DI35" s="775"/>
      <c r="DJ35" s="775"/>
      <c r="DK35" s="776"/>
      <c r="DL35" s="774"/>
      <c r="DM35" s="775"/>
      <c r="DN35" s="775"/>
      <c r="DO35" s="775"/>
      <c r="DP35" s="776"/>
      <c r="DQ35" s="774"/>
      <c r="DR35" s="775"/>
      <c r="DS35" s="775"/>
      <c r="DT35" s="775"/>
      <c r="DU35" s="776"/>
      <c r="DV35" s="777"/>
      <c r="DW35" s="778"/>
      <c r="DX35" s="778"/>
      <c r="DY35" s="778"/>
      <c r="DZ35" s="779"/>
      <c r="EA35" s="226"/>
    </row>
    <row r="36" spans="1:131" s="227" customFormat="1" ht="26.25" customHeight="1">
      <c r="A36" s="246">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58"/>
      <c r="AL36" s="859"/>
      <c r="AM36" s="859"/>
      <c r="AN36" s="859"/>
      <c r="AO36" s="859"/>
      <c r="AP36" s="859"/>
      <c r="AQ36" s="859"/>
      <c r="AR36" s="859"/>
      <c r="AS36" s="859"/>
      <c r="AT36" s="859"/>
      <c r="AU36" s="859"/>
      <c r="AV36" s="859"/>
      <c r="AW36" s="859"/>
      <c r="AX36" s="859"/>
      <c r="AY36" s="859"/>
      <c r="AZ36" s="860"/>
      <c r="BA36" s="860"/>
      <c r="BB36" s="860"/>
      <c r="BC36" s="860"/>
      <c r="BD36" s="860"/>
      <c r="BE36" s="856"/>
      <c r="BF36" s="856"/>
      <c r="BG36" s="856"/>
      <c r="BH36" s="856"/>
      <c r="BI36" s="857"/>
      <c r="BJ36" s="232"/>
      <c r="BK36" s="232"/>
      <c r="BL36" s="232"/>
      <c r="BM36" s="232"/>
      <c r="BN36" s="232"/>
      <c r="BO36" s="245"/>
      <c r="BP36" s="245"/>
      <c r="BQ36" s="242">
        <v>30</v>
      </c>
      <c r="BR36" s="243"/>
      <c r="BS36" s="802"/>
      <c r="BT36" s="803"/>
      <c r="BU36" s="803"/>
      <c r="BV36" s="803"/>
      <c r="BW36" s="803"/>
      <c r="BX36" s="803"/>
      <c r="BY36" s="803"/>
      <c r="BZ36" s="803"/>
      <c r="CA36" s="803"/>
      <c r="CB36" s="803"/>
      <c r="CC36" s="803"/>
      <c r="CD36" s="803"/>
      <c r="CE36" s="803"/>
      <c r="CF36" s="803"/>
      <c r="CG36" s="804"/>
      <c r="CH36" s="774"/>
      <c r="CI36" s="775"/>
      <c r="CJ36" s="775"/>
      <c r="CK36" s="775"/>
      <c r="CL36" s="776"/>
      <c r="CM36" s="774"/>
      <c r="CN36" s="775"/>
      <c r="CO36" s="775"/>
      <c r="CP36" s="775"/>
      <c r="CQ36" s="776"/>
      <c r="CR36" s="774"/>
      <c r="CS36" s="775"/>
      <c r="CT36" s="775"/>
      <c r="CU36" s="775"/>
      <c r="CV36" s="776"/>
      <c r="CW36" s="774"/>
      <c r="CX36" s="775"/>
      <c r="CY36" s="775"/>
      <c r="CZ36" s="775"/>
      <c r="DA36" s="776"/>
      <c r="DB36" s="774"/>
      <c r="DC36" s="775"/>
      <c r="DD36" s="775"/>
      <c r="DE36" s="775"/>
      <c r="DF36" s="776"/>
      <c r="DG36" s="774"/>
      <c r="DH36" s="775"/>
      <c r="DI36" s="775"/>
      <c r="DJ36" s="775"/>
      <c r="DK36" s="776"/>
      <c r="DL36" s="774"/>
      <c r="DM36" s="775"/>
      <c r="DN36" s="775"/>
      <c r="DO36" s="775"/>
      <c r="DP36" s="776"/>
      <c r="DQ36" s="774"/>
      <c r="DR36" s="775"/>
      <c r="DS36" s="775"/>
      <c r="DT36" s="775"/>
      <c r="DU36" s="776"/>
      <c r="DV36" s="777"/>
      <c r="DW36" s="778"/>
      <c r="DX36" s="778"/>
      <c r="DY36" s="778"/>
      <c r="DZ36" s="779"/>
      <c r="EA36" s="226"/>
    </row>
    <row r="37" spans="1:131" s="227" customFormat="1" ht="26.25" customHeight="1">
      <c r="A37" s="246">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58"/>
      <c r="AL37" s="859"/>
      <c r="AM37" s="859"/>
      <c r="AN37" s="859"/>
      <c r="AO37" s="859"/>
      <c r="AP37" s="859"/>
      <c r="AQ37" s="859"/>
      <c r="AR37" s="859"/>
      <c r="AS37" s="859"/>
      <c r="AT37" s="859"/>
      <c r="AU37" s="859"/>
      <c r="AV37" s="859"/>
      <c r="AW37" s="859"/>
      <c r="AX37" s="859"/>
      <c r="AY37" s="859"/>
      <c r="AZ37" s="860"/>
      <c r="BA37" s="860"/>
      <c r="BB37" s="860"/>
      <c r="BC37" s="860"/>
      <c r="BD37" s="860"/>
      <c r="BE37" s="856"/>
      <c r="BF37" s="856"/>
      <c r="BG37" s="856"/>
      <c r="BH37" s="856"/>
      <c r="BI37" s="857"/>
      <c r="BJ37" s="232"/>
      <c r="BK37" s="232"/>
      <c r="BL37" s="232"/>
      <c r="BM37" s="232"/>
      <c r="BN37" s="232"/>
      <c r="BO37" s="245"/>
      <c r="BP37" s="245"/>
      <c r="BQ37" s="242">
        <v>31</v>
      </c>
      <c r="BR37" s="243"/>
      <c r="BS37" s="802"/>
      <c r="BT37" s="803"/>
      <c r="BU37" s="803"/>
      <c r="BV37" s="803"/>
      <c r="BW37" s="803"/>
      <c r="BX37" s="803"/>
      <c r="BY37" s="803"/>
      <c r="BZ37" s="803"/>
      <c r="CA37" s="803"/>
      <c r="CB37" s="803"/>
      <c r="CC37" s="803"/>
      <c r="CD37" s="803"/>
      <c r="CE37" s="803"/>
      <c r="CF37" s="803"/>
      <c r="CG37" s="804"/>
      <c r="CH37" s="774"/>
      <c r="CI37" s="775"/>
      <c r="CJ37" s="775"/>
      <c r="CK37" s="775"/>
      <c r="CL37" s="776"/>
      <c r="CM37" s="774"/>
      <c r="CN37" s="775"/>
      <c r="CO37" s="775"/>
      <c r="CP37" s="775"/>
      <c r="CQ37" s="776"/>
      <c r="CR37" s="774"/>
      <c r="CS37" s="775"/>
      <c r="CT37" s="775"/>
      <c r="CU37" s="775"/>
      <c r="CV37" s="776"/>
      <c r="CW37" s="774"/>
      <c r="CX37" s="775"/>
      <c r="CY37" s="775"/>
      <c r="CZ37" s="775"/>
      <c r="DA37" s="776"/>
      <c r="DB37" s="774"/>
      <c r="DC37" s="775"/>
      <c r="DD37" s="775"/>
      <c r="DE37" s="775"/>
      <c r="DF37" s="776"/>
      <c r="DG37" s="774"/>
      <c r="DH37" s="775"/>
      <c r="DI37" s="775"/>
      <c r="DJ37" s="775"/>
      <c r="DK37" s="776"/>
      <c r="DL37" s="774"/>
      <c r="DM37" s="775"/>
      <c r="DN37" s="775"/>
      <c r="DO37" s="775"/>
      <c r="DP37" s="776"/>
      <c r="DQ37" s="774"/>
      <c r="DR37" s="775"/>
      <c r="DS37" s="775"/>
      <c r="DT37" s="775"/>
      <c r="DU37" s="776"/>
      <c r="DV37" s="777"/>
      <c r="DW37" s="778"/>
      <c r="DX37" s="778"/>
      <c r="DY37" s="778"/>
      <c r="DZ37" s="779"/>
      <c r="EA37" s="226"/>
    </row>
    <row r="38" spans="1:131" s="227" customFormat="1" ht="26.25" customHeight="1">
      <c r="A38" s="246">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58"/>
      <c r="AL38" s="859"/>
      <c r="AM38" s="859"/>
      <c r="AN38" s="859"/>
      <c r="AO38" s="859"/>
      <c r="AP38" s="859"/>
      <c r="AQ38" s="859"/>
      <c r="AR38" s="859"/>
      <c r="AS38" s="859"/>
      <c r="AT38" s="859"/>
      <c r="AU38" s="859"/>
      <c r="AV38" s="859"/>
      <c r="AW38" s="859"/>
      <c r="AX38" s="859"/>
      <c r="AY38" s="859"/>
      <c r="AZ38" s="860"/>
      <c r="BA38" s="860"/>
      <c r="BB38" s="860"/>
      <c r="BC38" s="860"/>
      <c r="BD38" s="860"/>
      <c r="BE38" s="856"/>
      <c r="BF38" s="856"/>
      <c r="BG38" s="856"/>
      <c r="BH38" s="856"/>
      <c r="BI38" s="857"/>
      <c r="BJ38" s="232"/>
      <c r="BK38" s="232"/>
      <c r="BL38" s="232"/>
      <c r="BM38" s="232"/>
      <c r="BN38" s="232"/>
      <c r="BO38" s="245"/>
      <c r="BP38" s="245"/>
      <c r="BQ38" s="242">
        <v>32</v>
      </c>
      <c r="BR38" s="243"/>
      <c r="BS38" s="802"/>
      <c r="BT38" s="803"/>
      <c r="BU38" s="803"/>
      <c r="BV38" s="803"/>
      <c r="BW38" s="803"/>
      <c r="BX38" s="803"/>
      <c r="BY38" s="803"/>
      <c r="BZ38" s="803"/>
      <c r="CA38" s="803"/>
      <c r="CB38" s="803"/>
      <c r="CC38" s="803"/>
      <c r="CD38" s="803"/>
      <c r="CE38" s="803"/>
      <c r="CF38" s="803"/>
      <c r="CG38" s="804"/>
      <c r="CH38" s="774"/>
      <c r="CI38" s="775"/>
      <c r="CJ38" s="775"/>
      <c r="CK38" s="775"/>
      <c r="CL38" s="776"/>
      <c r="CM38" s="774"/>
      <c r="CN38" s="775"/>
      <c r="CO38" s="775"/>
      <c r="CP38" s="775"/>
      <c r="CQ38" s="776"/>
      <c r="CR38" s="774"/>
      <c r="CS38" s="775"/>
      <c r="CT38" s="775"/>
      <c r="CU38" s="775"/>
      <c r="CV38" s="776"/>
      <c r="CW38" s="774"/>
      <c r="CX38" s="775"/>
      <c r="CY38" s="775"/>
      <c r="CZ38" s="775"/>
      <c r="DA38" s="776"/>
      <c r="DB38" s="774"/>
      <c r="DC38" s="775"/>
      <c r="DD38" s="775"/>
      <c r="DE38" s="775"/>
      <c r="DF38" s="776"/>
      <c r="DG38" s="774"/>
      <c r="DH38" s="775"/>
      <c r="DI38" s="775"/>
      <c r="DJ38" s="775"/>
      <c r="DK38" s="776"/>
      <c r="DL38" s="774"/>
      <c r="DM38" s="775"/>
      <c r="DN38" s="775"/>
      <c r="DO38" s="775"/>
      <c r="DP38" s="776"/>
      <c r="DQ38" s="774"/>
      <c r="DR38" s="775"/>
      <c r="DS38" s="775"/>
      <c r="DT38" s="775"/>
      <c r="DU38" s="776"/>
      <c r="DV38" s="777"/>
      <c r="DW38" s="778"/>
      <c r="DX38" s="778"/>
      <c r="DY38" s="778"/>
      <c r="DZ38" s="779"/>
      <c r="EA38" s="226"/>
    </row>
    <row r="39" spans="1:131" s="227" customFormat="1" ht="26.25" customHeight="1">
      <c r="A39" s="246">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58"/>
      <c r="AL39" s="859"/>
      <c r="AM39" s="859"/>
      <c r="AN39" s="859"/>
      <c r="AO39" s="859"/>
      <c r="AP39" s="859"/>
      <c r="AQ39" s="859"/>
      <c r="AR39" s="859"/>
      <c r="AS39" s="859"/>
      <c r="AT39" s="859"/>
      <c r="AU39" s="859"/>
      <c r="AV39" s="859"/>
      <c r="AW39" s="859"/>
      <c r="AX39" s="859"/>
      <c r="AY39" s="859"/>
      <c r="AZ39" s="860"/>
      <c r="BA39" s="860"/>
      <c r="BB39" s="860"/>
      <c r="BC39" s="860"/>
      <c r="BD39" s="860"/>
      <c r="BE39" s="856"/>
      <c r="BF39" s="856"/>
      <c r="BG39" s="856"/>
      <c r="BH39" s="856"/>
      <c r="BI39" s="857"/>
      <c r="BJ39" s="232"/>
      <c r="BK39" s="232"/>
      <c r="BL39" s="232"/>
      <c r="BM39" s="232"/>
      <c r="BN39" s="232"/>
      <c r="BO39" s="245"/>
      <c r="BP39" s="245"/>
      <c r="BQ39" s="242">
        <v>33</v>
      </c>
      <c r="BR39" s="243"/>
      <c r="BS39" s="802"/>
      <c r="BT39" s="803"/>
      <c r="BU39" s="803"/>
      <c r="BV39" s="803"/>
      <c r="BW39" s="803"/>
      <c r="BX39" s="803"/>
      <c r="BY39" s="803"/>
      <c r="BZ39" s="803"/>
      <c r="CA39" s="803"/>
      <c r="CB39" s="803"/>
      <c r="CC39" s="803"/>
      <c r="CD39" s="803"/>
      <c r="CE39" s="803"/>
      <c r="CF39" s="803"/>
      <c r="CG39" s="804"/>
      <c r="CH39" s="774"/>
      <c r="CI39" s="775"/>
      <c r="CJ39" s="775"/>
      <c r="CK39" s="775"/>
      <c r="CL39" s="776"/>
      <c r="CM39" s="774"/>
      <c r="CN39" s="775"/>
      <c r="CO39" s="775"/>
      <c r="CP39" s="775"/>
      <c r="CQ39" s="776"/>
      <c r="CR39" s="774"/>
      <c r="CS39" s="775"/>
      <c r="CT39" s="775"/>
      <c r="CU39" s="775"/>
      <c r="CV39" s="776"/>
      <c r="CW39" s="774"/>
      <c r="CX39" s="775"/>
      <c r="CY39" s="775"/>
      <c r="CZ39" s="775"/>
      <c r="DA39" s="776"/>
      <c r="DB39" s="774"/>
      <c r="DC39" s="775"/>
      <c r="DD39" s="775"/>
      <c r="DE39" s="775"/>
      <c r="DF39" s="776"/>
      <c r="DG39" s="774"/>
      <c r="DH39" s="775"/>
      <c r="DI39" s="775"/>
      <c r="DJ39" s="775"/>
      <c r="DK39" s="776"/>
      <c r="DL39" s="774"/>
      <c r="DM39" s="775"/>
      <c r="DN39" s="775"/>
      <c r="DO39" s="775"/>
      <c r="DP39" s="776"/>
      <c r="DQ39" s="774"/>
      <c r="DR39" s="775"/>
      <c r="DS39" s="775"/>
      <c r="DT39" s="775"/>
      <c r="DU39" s="776"/>
      <c r="DV39" s="777"/>
      <c r="DW39" s="778"/>
      <c r="DX39" s="778"/>
      <c r="DY39" s="778"/>
      <c r="DZ39" s="779"/>
      <c r="EA39" s="226"/>
    </row>
    <row r="40" spans="1:131" s="227" customFormat="1" ht="26.25" customHeight="1">
      <c r="A40" s="241">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58"/>
      <c r="AL40" s="859"/>
      <c r="AM40" s="859"/>
      <c r="AN40" s="859"/>
      <c r="AO40" s="859"/>
      <c r="AP40" s="859"/>
      <c r="AQ40" s="859"/>
      <c r="AR40" s="859"/>
      <c r="AS40" s="859"/>
      <c r="AT40" s="859"/>
      <c r="AU40" s="859"/>
      <c r="AV40" s="859"/>
      <c r="AW40" s="859"/>
      <c r="AX40" s="859"/>
      <c r="AY40" s="859"/>
      <c r="AZ40" s="860"/>
      <c r="BA40" s="860"/>
      <c r="BB40" s="860"/>
      <c r="BC40" s="860"/>
      <c r="BD40" s="860"/>
      <c r="BE40" s="856"/>
      <c r="BF40" s="856"/>
      <c r="BG40" s="856"/>
      <c r="BH40" s="856"/>
      <c r="BI40" s="857"/>
      <c r="BJ40" s="232"/>
      <c r="BK40" s="232"/>
      <c r="BL40" s="232"/>
      <c r="BM40" s="232"/>
      <c r="BN40" s="232"/>
      <c r="BO40" s="245"/>
      <c r="BP40" s="245"/>
      <c r="BQ40" s="242">
        <v>34</v>
      </c>
      <c r="BR40" s="243"/>
      <c r="BS40" s="802"/>
      <c r="BT40" s="803"/>
      <c r="BU40" s="803"/>
      <c r="BV40" s="803"/>
      <c r="BW40" s="803"/>
      <c r="BX40" s="803"/>
      <c r="BY40" s="803"/>
      <c r="BZ40" s="803"/>
      <c r="CA40" s="803"/>
      <c r="CB40" s="803"/>
      <c r="CC40" s="803"/>
      <c r="CD40" s="803"/>
      <c r="CE40" s="803"/>
      <c r="CF40" s="803"/>
      <c r="CG40" s="804"/>
      <c r="CH40" s="774"/>
      <c r="CI40" s="775"/>
      <c r="CJ40" s="775"/>
      <c r="CK40" s="775"/>
      <c r="CL40" s="776"/>
      <c r="CM40" s="774"/>
      <c r="CN40" s="775"/>
      <c r="CO40" s="775"/>
      <c r="CP40" s="775"/>
      <c r="CQ40" s="776"/>
      <c r="CR40" s="774"/>
      <c r="CS40" s="775"/>
      <c r="CT40" s="775"/>
      <c r="CU40" s="775"/>
      <c r="CV40" s="776"/>
      <c r="CW40" s="774"/>
      <c r="CX40" s="775"/>
      <c r="CY40" s="775"/>
      <c r="CZ40" s="775"/>
      <c r="DA40" s="776"/>
      <c r="DB40" s="774"/>
      <c r="DC40" s="775"/>
      <c r="DD40" s="775"/>
      <c r="DE40" s="775"/>
      <c r="DF40" s="776"/>
      <c r="DG40" s="774"/>
      <c r="DH40" s="775"/>
      <c r="DI40" s="775"/>
      <c r="DJ40" s="775"/>
      <c r="DK40" s="776"/>
      <c r="DL40" s="774"/>
      <c r="DM40" s="775"/>
      <c r="DN40" s="775"/>
      <c r="DO40" s="775"/>
      <c r="DP40" s="776"/>
      <c r="DQ40" s="774"/>
      <c r="DR40" s="775"/>
      <c r="DS40" s="775"/>
      <c r="DT40" s="775"/>
      <c r="DU40" s="776"/>
      <c r="DV40" s="777"/>
      <c r="DW40" s="778"/>
      <c r="DX40" s="778"/>
      <c r="DY40" s="778"/>
      <c r="DZ40" s="779"/>
      <c r="EA40" s="226"/>
    </row>
    <row r="41" spans="1:131" s="227" customFormat="1" ht="26.25" customHeight="1">
      <c r="A41" s="241">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58"/>
      <c r="AL41" s="859"/>
      <c r="AM41" s="859"/>
      <c r="AN41" s="859"/>
      <c r="AO41" s="859"/>
      <c r="AP41" s="859"/>
      <c r="AQ41" s="859"/>
      <c r="AR41" s="859"/>
      <c r="AS41" s="859"/>
      <c r="AT41" s="859"/>
      <c r="AU41" s="859"/>
      <c r="AV41" s="859"/>
      <c r="AW41" s="859"/>
      <c r="AX41" s="859"/>
      <c r="AY41" s="859"/>
      <c r="AZ41" s="860"/>
      <c r="BA41" s="860"/>
      <c r="BB41" s="860"/>
      <c r="BC41" s="860"/>
      <c r="BD41" s="860"/>
      <c r="BE41" s="856"/>
      <c r="BF41" s="856"/>
      <c r="BG41" s="856"/>
      <c r="BH41" s="856"/>
      <c r="BI41" s="857"/>
      <c r="BJ41" s="232"/>
      <c r="BK41" s="232"/>
      <c r="BL41" s="232"/>
      <c r="BM41" s="232"/>
      <c r="BN41" s="232"/>
      <c r="BO41" s="245"/>
      <c r="BP41" s="245"/>
      <c r="BQ41" s="242">
        <v>35</v>
      </c>
      <c r="BR41" s="243"/>
      <c r="BS41" s="802"/>
      <c r="BT41" s="803"/>
      <c r="BU41" s="803"/>
      <c r="BV41" s="803"/>
      <c r="BW41" s="803"/>
      <c r="BX41" s="803"/>
      <c r="BY41" s="803"/>
      <c r="BZ41" s="803"/>
      <c r="CA41" s="803"/>
      <c r="CB41" s="803"/>
      <c r="CC41" s="803"/>
      <c r="CD41" s="803"/>
      <c r="CE41" s="803"/>
      <c r="CF41" s="803"/>
      <c r="CG41" s="804"/>
      <c r="CH41" s="774"/>
      <c r="CI41" s="775"/>
      <c r="CJ41" s="775"/>
      <c r="CK41" s="775"/>
      <c r="CL41" s="776"/>
      <c r="CM41" s="774"/>
      <c r="CN41" s="775"/>
      <c r="CO41" s="775"/>
      <c r="CP41" s="775"/>
      <c r="CQ41" s="776"/>
      <c r="CR41" s="774"/>
      <c r="CS41" s="775"/>
      <c r="CT41" s="775"/>
      <c r="CU41" s="775"/>
      <c r="CV41" s="776"/>
      <c r="CW41" s="774"/>
      <c r="CX41" s="775"/>
      <c r="CY41" s="775"/>
      <c r="CZ41" s="775"/>
      <c r="DA41" s="776"/>
      <c r="DB41" s="774"/>
      <c r="DC41" s="775"/>
      <c r="DD41" s="775"/>
      <c r="DE41" s="775"/>
      <c r="DF41" s="776"/>
      <c r="DG41" s="774"/>
      <c r="DH41" s="775"/>
      <c r="DI41" s="775"/>
      <c r="DJ41" s="775"/>
      <c r="DK41" s="776"/>
      <c r="DL41" s="774"/>
      <c r="DM41" s="775"/>
      <c r="DN41" s="775"/>
      <c r="DO41" s="775"/>
      <c r="DP41" s="776"/>
      <c r="DQ41" s="774"/>
      <c r="DR41" s="775"/>
      <c r="DS41" s="775"/>
      <c r="DT41" s="775"/>
      <c r="DU41" s="776"/>
      <c r="DV41" s="777"/>
      <c r="DW41" s="778"/>
      <c r="DX41" s="778"/>
      <c r="DY41" s="778"/>
      <c r="DZ41" s="779"/>
      <c r="EA41" s="226"/>
    </row>
    <row r="42" spans="1:131" s="227" customFormat="1" ht="26.25" customHeight="1">
      <c r="A42" s="241">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58"/>
      <c r="AL42" s="859"/>
      <c r="AM42" s="859"/>
      <c r="AN42" s="859"/>
      <c r="AO42" s="859"/>
      <c r="AP42" s="859"/>
      <c r="AQ42" s="859"/>
      <c r="AR42" s="859"/>
      <c r="AS42" s="859"/>
      <c r="AT42" s="859"/>
      <c r="AU42" s="859"/>
      <c r="AV42" s="859"/>
      <c r="AW42" s="859"/>
      <c r="AX42" s="859"/>
      <c r="AY42" s="859"/>
      <c r="AZ42" s="860"/>
      <c r="BA42" s="860"/>
      <c r="BB42" s="860"/>
      <c r="BC42" s="860"/>
      <c r="BD42" s="860"/>
      <c r="BE42" s="856"/>
      <c r="BF42" s="856"/>
      <c r="BG42" s="856"/>
      <c r="BH42" s="856"/>
      <c r="BI42" s="857"/>
      <c r="BJ42" s="232"/>
      <c r="BK42" s="232"/>
      <c r="BL42" s="232"/>
      <c r="BM42" s="232"/>
      <c r="BN42" s="232"/>
      <c r="BO42" s="245"/>
      <c r="BP42" s="245"/>
      <c r="BQ42" s="242">
        <v>36</v>
      </c>
      <c r="BR42" s="243"/>
      <c r="BS42" s="802"/>
      <c r="BT42" s="803"/>
      <c r="BU42" s="803"/>
      <c r="BV42" s="803"/>
      <c r="BW42" s="803"/>
      <c r="BX42" s="803"/>
      <c r="BY42" s="803"/>
      <c r="BZ42" s="803"/>
      <c r="CA42" s="803"/>
      <c r="CB42" s="803"/>
      <c r="CC42" s="803"/>
      <c r="CD42" s="803"/>
      <c r="CE42" s="803"/>
      <c r="CF42" s="803"/>
      <c r="CG42" s="804"/>
      <c r="CH42" s="774"/>
      <c r="CI42" s="775"/>
      <c r="CJ42" s="775"/>
      <c r="CK42" s="775"/>
      <c r="CL42" s="776"/>
      <c r="CM42" s="774"/>
      <c r="CN42" s="775"/>
      <c r="CO42" s="775"/>
      <c r="CP42" s="775"/>
      <c r="CQ42" s="776"/>
      <c r="CR42" s="774"/>
      <c r="CS42" s="775"/>
      <c r="CT42" s="775"/>
      <c r="CU42" s="775"/>
      <c r="CV42" s="776"/>
      <c r="CW42" s="774"/>
      <c r="CX42" s="775"/>
      <c r="CY42" s="775"/>
      <c r="CZ42" s="775"/>
      <c r="DA42" s="776"/>
      <c r="DB42" s="774"/>
      <c r="DC42" s="775"/>
      <c r="DD42" s="775"/>
      <c r="DE42" s="775"/>
      <c r="DF42" s="776"/>
      <c r="DG42" s="774"/>
      <c r="DH42" s="775"/>
      <c r="DI42" s="775"/>
      <c r="DJ42" s="775"/>
      <c r="DK42" s="776"/>
      <c r="DL42" s="774"/>
      <c r="DM42" s="775"/>
      <c r="DN42" s="775"/>
      <c r="DO42" s="775"/>
      <c r="DP42" s="776"/>
      <c r="DQ42" s="774"/>
      <c r="DR42" s="775"/>
      <c r="DS42" s="775"/>
      <c r="DT42" s="775"/>
      <c r="DU42" s="776"/>
      <c r="DV42" s="777"/>
      <c r="DW42" s="778"/>
      <c r="DX42" s="778"/>
      <c r="DY42" s="778"/>
      <c r="DZ42" s="779"/>
      <c r="EA42" s="226"/>
    </row>
    <row r="43" spans="1:131" s="227" customFormat="1" ht="26.25" customHeight="1">
      <c r="A43" s="241">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58"/>
      <c r="AL43" s="859"/>
      <c r="AM43" s="859"/>
      <c r="AN43" s="859"/>
      <c r="AO43" s="859"/>
      <c r="AP43" s="859"/>
      <c r="AQ43" s="859"/>
      <c r="AR43" s="859"/>
      <c r="AS43" s="859"/>
      <c r="AT43" s="859"/>
      <c r="AU43" s="859"/>
      <c r="AV43" s="859"/>
      <c r="AW43" s="859"/>
      <c r="AX43" s="859"/>
      <c r="AY43" s="859"/>
      <c r="AZ43" s="860"/>
      <c r="BA43" s="860"/>
      <c r="BB43" s="860"/>
      <c r="BC43" s="860"/>
      <c r="BD43" s="860"/>
      <c r="BE43" s="856"/>
      <c r="BF43" s="856"/>
      <c r="BG43" s="856"/>
      <c r="BH43" s="856"/>
      <c r="BI43" s="857"/>
      <c r="BJ43" s="232"/>
      <c r="BK43" s="232"/>
      <c r="BL43" s="232"/>
      <c r="BM43" s="232"/>
      <c r="BN43" s="232"/>
      <c r="BO43" s="245"/>
      <c r="BP43" s="245"/>
      <c r="BQ43" s="242">
        <v>37</v>
      </c>
      <c r="BR43" s="243"/>
      <c r="BS43" s="802"/>
      <c r="BT43" s="803"/>
      <c r="BU43" s="803"/>
      <c r="BV43" s="803"/>
      <c r="BW43" s="803"/>
      <c r="BX43" s="803"/>
      <c r="BY43" s="803"/>
      <c r="BZ43" s="803"/>
      <c r="CA43" s="803"/>
      <c r="CB43" s="803"/>
      <c r="CC43" s="803"/>
      <c r="CD43" s="803"/>
      <c r="CE43" s="803"/>
      <c r="CF43" s="803"/>
      <c r="CG43" s="804"/>
      <c r="CH43" s="774"/>
      <c r="CI43" s="775"/>
      <c r="CJ43" s="775"/>
      <c r="CK43" s="775"/>
      <c r="CL43" s="776"/>
      <c r="CM43" s="774"/>
      <c r="CN43" s="775"/>
      <c r="CO43" s="775"/>
      <c r="CP43" s="775"/>
      <c r="CQ43" s="776"/>
      <c r="CR43" s="774"/>
      <c r="CS43" s="775"/>
      <c r="CT43" s="775"/>
      <c r="CU43" s="775"/>
      <c r="CV43" s="776"/>
      <c r="CW43" s="774"/>
      <c r="CX43" s="775"/>
      <c r="CY43" s="775"/>
      <c r="CZ43" s="775"/>
      <c r="DA43" s="776"/>
      <c r="DB43" s="774"/>
      <c r="DC43" s="775"/>
      <c r="DD43" s="775"/>
      <c r="DE43" s="775"/>
      <c r="DF43" s="776"/>
      <c r="DG43" s="774"/>
      <c r="DH43" s="775"/>
      <c r="DI43" s="775"/>
      <c r="DJ43" s="775"/>
      <c r="DK43" s="776"/>
      <c r="DL43" s="774"/>
      <c r="DM43" s="775"/>
      <c r="DN43" s="775"/>
      <c r="DO43" s="775"/>
      <c r="DP43" s="776"/>
      <c r="DQ43" s="774"/>
      <c r="DR43" s="775"/>
      <c r="DS43" s="775"/>
      <c r="DT43" s="775"/>
      <c r="DU43" s="776"/>
      <c r="DV43" s="777"/>
      <c r="DW43" s="778"/>
      <c r="DX43" s="778"/>
      <c r="DY43" s="778"/>
      <c r="DZ43" s="779"/>
      <c r="EA43" s="226"/>
    </row>
    <row r="44" spans="1:131" s="227" customFormat="1" ht="26.25" customHeight="1">
      <c r="A44" s="241">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58"/>
      <c r="AL44" s="859"/>
      <c r="AM44" s="859"/>
      <c r="AN44" s="859"/>
      <c r="AO44" s="859"/>
      <c r="AP44" s="859"/>
      <c r="AQ44" s="859"/>
      <c r="AR44" s="859"/>
      <c r="AS44" s="859"/>
      <c r="AT44" s="859"/>
      <c r="AU44" s="859"/>
      <c r="AV44" s="859"/>
      <c r="AW44" s="859"/>
      <c r="AX44" s="859"/>
      <c r="AY44" s="859"/>
      <c r="AZ44" s="860"/>
      <c r="BA44" s="860"/>
      <c r="BB44" s="860"/>
      <c r="BC44" s="860"/>
      <c r="BD44" s="860"/>
      <c r="BE44" s="856"/>
      <c r="BF44" s="856"/>
      <c r="BG44" s="856"/>
      <c r="BH44" s="856"/>
      <c r="BI44" s="857"/>
      <c r="BJ44" s="232"/>
      <c r="BK44" s="232"/>
      <c r="BL44" s="232"/>
      <c r="BM44" s="232"/>
      <c r="BN44" s="232"/>
      <c r="BO44" s="245"/>
      <c r="BP44" s="245"/>
      <c r="BQ44" s="242">
        <v>38</v>
      </c>
      <c r="BR44" s="243"/>
      <c r="BS44" s="802"/>
      <c r="BT44" s="803"/>
      <c r="BU44" s="803"/>
      <c r="BV44" s="803"/>
      <c r="BW44" s="803"/>
      <c r="BX44" s="803"/>
      <c r="BY44" s="803"/>
      <c r="BZ44" s="803"/>
      <c r="CA44" s="803"/>
      <c r="CB44" s="803"/>
      <c r="CC44" s="803"/>
      <c r="CD44" s="803"/>
      <c r="CE44" s="803"/>
      <c r="CF44" s="803"/>
      <c r="CG44" s="804"/>
      <c r="CH44" s="774"/>
      <c r="CI44" s="775"/>
      <c r="CJ44" s="775"/>
      <c r="CK44" s="775"/>
      <c r="CL44" s="776"/>
      <c r="CM44" s="774"/>
      <c r="CN44" s="775"/>
      <c r="CO44" s="775"/>
      <c r="CP44" s="775"/>
      <c r="CQ44" s="776"/>
      <c r="CR44" s="774"/>
      <c r="CS44" s="775"/>
      <c r="CT44" s="775"/>
      <c r="CU44" s="775"/>
      <c r="CV44" s="776"/>
      <c r="CW44" s="774"/>
      <c r="CX44" s="775"/>
      <c r="CY44" s="775"/>
      <c r="CZ44" s="775"/>
      <c r="DA44" s="776"/>
      <c r="DB44" s="774"/>
      <c r="DC44" s="775"/>
      <c r="DD44" s="775"/>
      <c r="DE44" s="775"/>
      <c r="DF44" s="776"/>
      <c r="DG44" s="774"/>
      <c r="DH44" s="775"/>
      <c r="DI44" s="775"/>
      <c r="DJ44" s="775"/>
      <c r="DK44" s="776"/>
      <c r="DL44" s="774"/>
      <c r="DM44" s="775"/>
      <c r="DN44" s="775"/>
      <c r="DO44" s="775"/>
      <c r="DP44" s="776"/>
      <c r="DQ44" s="774"/>
      <c r="DR44" s="775"/>
      <c r="DS44" s="775"/>
      <c r="DT44" s="775"/>
      <c r="DU44" s="776"/>
      <c r="DV44" s="777"/>
      <c r="DW44" s="778"/>
      <c r="DX44" s="778"/>
      <c r="DY44" s="778"/>
      <c r="DZ44" s="779"/>
      <c r="EA44" s="226"/>
    </row>
    <row r="45" spans="1:131" s="227" customFormat="1" ht="26.25" customHeight="1">
      <c r="A45" s="241">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58"/>
      <c r="AL45" s="859"/>
      <c r="AM45" s="859"/>
      <c r="AN45" s="859"/>
      <c r="AO45" s="859"/>
      <c r="AP45" s="859"/>
      <c r="AQ45" s="859"/>
      <c r="AR45" s="859"/>
      <c r="AS45" s="859"/>
      <c r="AT45" s="859"/>
      <c r="AU45" s="859"/>
      <c r="AV45" s="859"/>
      <c r="AW45" s="859"/>
      <c r="AX45" s="859"/>
      <c r="AY45" s="859"/>
      <c r="AZ45" s="860"/>
      <c r="BA45" s="860"/>
      <c r="BB45" s="860"/>
      <c r="BC45" s="860"/>
      <c r="BD45" s="860"/>
      <c r="BE45" s="856"/>
      <c r="BF45" s="856"/>
      <c r="BG45" s="856"/>
      <c r="BH45" s="856"/>
      <c r="BI45" s="857"/>
      <c r="BJ45" s="232"/>
      <c r="BK45" s="232"/>
      <c r="BL45" s="232"/>
      <c r="BM45" s="232"/>
      <c r="BN45" s="232"/>
      <c r="BO45" s="245"/>
      <c r="BP45" s="245"/>
      <c r="BQ45" s="242">
        <v>39</v>
      </c>
      <c r="BR45" s="243"/>
      <c r="BS45" s="802"/>
      <c r="BT45" s="803"/>
      <c r="BU45" s="803"/>
      <c r="BV45" s="803"/>
      <c r="BW45" s="803"/>
      <c r="BX45" s="803"/>
      <c r="BY45" s="803"/>
      <c r="BZ45" s="803"/>
      <c r="CA45" s="803"/>
      <c r="CB45" s="803"/>
      <c r="CC45" s="803"/>
      <c r="CD45" s="803"/>
      <c r="CE45" s="803"/>
      <c r="CF45" s="803"/>
      <c r="CG45" s="804"/>
      <c r="CH45" s="774"/>
      <c r="CI45" s="775"/>
      <c r="CJ45" s="775"/>
      <c r="CK45" s="775"/>
      <c r="CL45" s="776"/>
      <c r="CM45" s="774"/>
      <c r="CN45" s="775"/>
      <c r="CO45" s="775"/>
      <c r="CP45" s="775"/>
      <c r="CQ45" s="776"/>
      <c r="CR45" s="774"/>
      <c r="CS45" s="775"/>
      <c r="CT45" s="775"/>
      <c r="CU45" s="775"/>
      <c r="CV45" s="776"/>
      <c r="CW45" s="774"/>
      <c r="CX45" s="775"/>
      <c r="CY45" s="775"/>
      <c r="CZ45" s="775"/>
      <c r="DA45" s="776"/>
      <c r="DB45" s="774"/>
      <c r="DC45" s="775"/>
      <c r="DD45" s="775"/>
      <c r="DE45" s="775"/>
      <c r="DF45" s="776"/>
      <c r="DG45" s="774"/>
      <c r="DH45" s="775"/>
      <c r="DI45" s="775"/>
      <c r="DJ45" s="775"/>
      <c r="DK45" s="776"/>
      <c r="DL45" s="774"/>
      <c r="DM45" s="775"/>
      <c r="DN45" s="775"/>
      <c r="DO45" s="775"/>
      <c r="DP45" s="776"/>
      <c r="DQ45" s="774"/>
      <c r="DR45" s="775"/>
      <c r="DS45" s="775"/>
      <c r="DT45" s="775"/>
      <c r="DU45" s="776"/>
      <c r="DV45" s="777"/>
      <c r="DW45" s="778"/>
      <c r="DX45" s="778"/>
      <c r="DY45" s="778"/>
      <c r="DZ45" s="779"/>
      <c r="EA45" s="226"/>
    </row>
    <row r="46" spans="1:131" s="227" customFormat="1" ht="26.25" customHeight="1">
      <c r="A46" s="241">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58"/>
      <c r="AL46" s="859"/>
      <c r="AM46" s="859"/>
      <c r="AN46" s="859"/>
      <c r="AO46" s="859"/>
      <c r="AP46" s="859"/>
      <c r="AQ46" s="859"/>
      <c r="AR46" s="859"/>
      <c r="AS46" s="859"/>
      <c r="AT46" s="859"/>
      <c r="AU46" s="859"/>
      <c r="AV46" s="859"/>
      <c r="AW46" s="859"/>
      <c r="AX46" s="859"/>
      <c r="AY46" s="859"/>
      <c r="AZ46" s="860"/>
      <c r="BA46" s="860"/>
      <c r="BB46" s="860"/>
      <c r="BC46" s="860"/>
      <c r="BD46" s="860"/>
      <c r="BE46" s="856"/>
      <c r="BF46" s="856"/>
      <c r="BG46" s="856"/>
      <c r="BH46" s="856"/>
      <c r="BI46" s="857"/>
      <c r="BJ46" s="232"/>
      <c r="BK46" s="232"/>
      <c r="BL46" s="232"/>
      <c r="BM46" s="232"/>
      <c r="BN46" s="232"/>
      <c r="BO46" s="245"/>
      <c r="BP46" s="245"/>
      <c r="BQ46" s="242">
        <v>40</v>
      </c>
      <c r="BR46" s="243"/>
      <c r="BS46" s="802"/>
      <c r="BT46" s="803"/>
      <c r="BU46" s="803"/>
      <c r="BV46" s="803"/>
      <c r="BW46" s="803"/>
      <c r="BX46" s="803"/>
      <c r="BY46" s="803"/>
      <c r="BZ46" s="803"/>
      <c r="CA46" s="803"/>
      <c r="CB46" s="803"/>
      <c r="CC46" s="803"/>
      <c r="CD46" s="803"/>
      <c r="CE46" s="803"/>
      <c r="CF46" s="803"/>
      <c r="CG46" s="804"/>
      <c r="CH46" s="774"/>
      <c r="CI46" s="775"/>
      <c r="CJ46" s="775"/>
      <c r="CK46" s="775"/>
      <c r="CL46" s="776"/>
      <c r="CM46" s="774"/>
      <c r="CN46" s="775"/>
      <c r="CO46" s="775"/>
      <c r="CP46" s="775"/>
      <c r="CQ46" s="776"/>
      <c r="CR46" s="774"/>
      <c r="CS46" s="775"/>
      <c r="CT46" s="775"/>
      <c r="CU46" s="775"/>
      <c r="CV46" s="776"/>
      <c r="CW46" s="774"/>
      <c r="CX46" s="775"/>
      <c r="CY46" s="775"/>
      <c r="CZ46" s="775"/>
      <c r="DA46" s="776"/>
      <c r="DB46" s="774"/>
      <c r="DC46" s="775"/>
      <c r="DD46" s="775"/>
      <c r="DE46" s="775"/>
      <c r="DF46" s="776"/>
      <c r="DG46" s="774"/>
      <c r="DH46" s="775"/>
      <c r="DI46" s="775"/>
      <c r="DJ46" s="775"/>
      <c r="DK46" s="776"/>
      <c r="DL46" s="774"/>
      <c r="DM46" s="775"/>
      <c r="DN46" s="775"/>
      <c r="DO46" s="775"/>
      <c r="DP46" s="776"/>
      <c r="DQ46" s="774"/>
      <c r="DR46" s="775"/>
      <c r="DS46" s="775"/>
      <c r="DT46" s="775"/>
      <c r="DU46" s="776"/>
      <c r="DV46" s="777"/>
      <c r="DW46" s="778"/>
      <c r="DX46" s="778"/>
      <c r="DY46" s="778"/>
      <c r="DZ46" s="779"/>
      <c r="EA46" s="226"/>
    </row>
    <row r="47" spans="1:131" s="227" customFormat="1" ht="26.25" customHeight="1">
      <c r="A47" s="241">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58"/>
      <c r="AL47" s="859"/>
      <c r="AM47" s="859"/>
      <c r="AN47" s="859"/>
      <c r="AO47" s="859"/>
      <c r="AP47" s="859"/>
      <c r="AQ47" s="859"/>
      <c r="AR47" s="859"/>
      <c r="AS47" s="859"/>
      <c r="AT47" s="859"/>
      <c r="AU47" s="859"/>
      <c r="AV47" s="859"/>
      <c r="AW47" s="859"/>
      <c r="AX47" s="859"/>
      <c r="AY47" s="859"/>
      <c r="AZ47" s="860"/>
      <c r="BA47" s="860"/>
      <c r="BB47" s="860"/>
      <c r="BC47" s="860"/>
      <c r="BD47" s="860"/>
      <c r="BE47" s="856"/>
      <c r="BF47" s="856"/>
      <c r="BG47" s="856"/>
      <c r="BH47" s="856"/>
      <c r="BI47" s="857"/>
      <c r="BJ47" s="232"/>
      <c r="BK47" s="232"/>
      <c r="BL47" s="232"/>
      <c r="BM47" s="232"/>
      <c r="BN47" s="232"/>
      <c r="BO47" s="245"/>
      <c r="BP47" s="245"/>
      <c r="BQ47" s="242">
        <v>41</v>
      </c>
      <c r="BR47" s="243"/>
      <c r="BS47" s="802"/>
      <c r="BT47" s="803"/>
      <c r="BU47" s="803"/>
      <c r="BV47" s="803"/>
      <c r="BW47" s="803"/>
      <c r="BX47" s="803"/>
      <c r="BY47" s="803"/>
      <c r="BZ47" s="803"/>
      <c r="CA47" s="803"/>
      <c r="CB47" s="803"/>
      <c r="CC47" s="803"/>
      <c r="CD47" s="803"/>
      <c r="CE47" s="803"/>
      <c r="CF47" s="803"/>
      <c r="CG47" s="804"/>
      <c r="CH47" s="774"/>
      <c r="CI47" s="775"/>
      <c r="CJ47" s="775"/>
      <c r="CK47" s="775"/>
      <c r="CL47" s="776"/>
      <c r="CM47" s="774"/>
      <c r="CN47" s="775"/>
      <c r="CO47" s="775"/>
      <c r="CP47" s="775"/>
      <c r="CQ47" s="776"/>
      <c r="CR47" s="774"/>
      <c r="CS47" s="775"/>
      <c r="CT47" s="775"/>
      <c r="CU47" s="775"/>
      <c r="CV47" s="776"/>
      <c r="CW47" s="774"/>
      <c r="CX47" s="775"/>
      <c r="CY47" s="775"/>
      <c r="CZ47" s="775"/>
      <c r="DA47" s="776"/>
      <c r="DB47" s="774"/>
      <c r="DC47" s="775"/>
      <c r="DD47" s="775"/>
      <c r="DE47" s="775"/>
      <c r="DF47" s="776"/>
      <c r="DG47" s="774"/>
      <c r="DH47" s="775"/>
      <c r="DI47" s="775"/>
      <c r="DJ47" s="775"/>
      <c r="DK47" s="776"/>
      <c r="DL47" s="774"/>
      <c r="DM47" s="775"/>
      <c r="DN47" s="775"/>
      <c r="DO47" s="775"/>
      <c r="DP47" s="776"/>
      <c r="DQ47" s="774"/>
      <c r="DR47" s="775"/>
      <c r="DS47" s="775"/>
      <c r="DT47" s="775"/>
      <c r="DU47" s="776"/>
      <c r="DV47" s="777"/>
      <c r="DW47" s="778"/>
      <c r="DX47" s="778"/>
      <c r="DY47" s="778"/>
      <c r="DZ47" s="779"/>
      <c r="EA47" s="226"/>
    </row>
    <row r="48" spans="1:131" s="227" customFormat="1" ht="26.25" customHeight="1">
      <c r="A48" s="241">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58"/>
      <c r="AL48" s="859"/>
      <c r="AM48" s="859"/>
      <c r="AN48" s="859"/>
      <c r="AO48" s="859"/>
      <c r="AP48" s="859"/>
      <c r="AQ48" s="859"/>
      <c r="AR48" s="859"/>
      <c r="AS48" s="859"/>
      <c r="AT48" s="859"/>
      <c r="AU48" s="859"/>
      <c r="AV48" s="859"/>
      <c r="AW48" s="859"/>
      <c r="AX48" s="859"/>
      <c r="AY48" s="859"/>
      <c r="AZ48" s="860"/>
      <c r="BA48" s="860"/>
      <c r="BB48" s="860"/>
      <c r="BC48" s="860"/>
      <c r="BD48" s="860"/>
      <c r="BE48" s="856"/>
      <c r="BF48" s="856"/>
      <c r="BG48" s="856"/>
      <c r="BH48" s="856"/>
      <c r="BI48" s="857"/>
      <c r="BJ48" s="232"/>
      <c r="BK48" s="232"/>
      <c r="BL48" s="232"/>
      <c r="BM48" s="232"/>
      <c r="BN48" s="232"/>
      <c r="BO48" s="245"/>
      <c r="BP48" s="245"/>
      <c r="BQ48" s="242">
        <v>42</v>
      </c>
      <c r="BR48" s="243"/>
      <c r="BS48" s="802"/>
      <c r="BT48" s="803"/>
      <c r="BU48" s="803"/>
      <c r="BV48" s="803"/>
      <c r="BW48" s="803"/>
      <c r="BX48" s="803"/>
      <c r="BY48" s="803"/>
      <c r="BZ48" s="803"/>
      <c r="CA48" s="803"/>
      <c r="CB48" s="803"/>
      <c r="CC48" s="803"/>
      <c r="CD48" s="803"/>
      <c r="CE48" s="803"/>
      <c r="CF48" s="803"/>
      <c r="CG48" s="804"/>
      <c r="CH48" s="774"/>
      <c r="CI48" s="775"/>
      <c r="CJ48" s="775"/>
      <c r="CK48" s="775"/>
      <c r="CL48" s="776"/>
      <c r="CM48" s="774"/>
      <c r="CN48" s="775"/>
      <c r="CO48" s="775"/>
      <c r="CP48" s="775"/>
      <c r="CQ48" s="776"/>
      <c r="CR48" s="774"/>
      <c r="CS48" s="775"/>
      <c r="CT48" s="775"/>
      <c r="CU48" s="775"/>
      <c r="CV48" s="776"/>
      <c r="CW48" s="774"/>
      <c r="CX48" s="775"/>
      <c r="CY48" s="775"/>
      <c r="CZ48" s="775"/>
      <c r="DA48" s="776"/>
      <c r="DB48" s="774"/>
      <c r="DC48" s="775"/>
      <c r="DD48" s="775"/>
      <c r="DE48" s="775"/>
      <c r="DF48" s="776"/>
      <c r="DG48" s="774"/>
      <c r="DH48" s="775"/>
      <c r="DI48" s="775"/>
      <c r="DJ48" s="775"/>
      <c r="DK48" s="776"/>
      <c r="DL48" s="774"/>
      <c r="DM48" s="775"/>
      <c r="DN48" s="775"/>
      <c r="DO48" s="775"/>
      <c r="DP48" s="776"/>
      <c r="DQ48" s="774"/>
      <c r="DR48" s="775"/>
      <c r="DS48" s="775"/>
      <c r="DT48" s="775"/>
      <c r="DU48" s="776"/>
      <c r="DV48" s="777"/>
      <c r="DW48" s="778"/>
      <c r="DX48" s="778"/>
      <c r="DY48" s="778"/>
      <c r="DZ48" s="779"/>
      <c r="EA48" s="226"/>
    </row>
    <row r="49" spans="1:131" s="227" customFormat="1" ht="26.25" customHeight="1">
      <c r="A49" s="241">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58"/>
      <c r="AL49" s="859"/>
      <c r="AM49" s="859"/>
      <c r="AN49" s="859"/>
      <c r="AO49" s="859"/>
      <c r="AP49" s="859"/>
      <c r="AQ49" s="859"/>
      <c r="AR49" s="859"/>
      <c r="AS49" s="859"/>
      <c r="AT49" s="859"/>
      <c r="AU49" s="859"/>
      <c r="AV49" s="859"/>
      <c r="AW49" s="859"/>
      <c r="AX49" s="859"/>
      <c r="AY49" s="859"/>
      <c r="AZ49" s="860"/>
      <c r="BA49" s="860"/>
      <c r="BB49" s="860"/>
      <c r="BC49" s="860"/>
      <c r="BD49" s="860"/>
      <c r="BE49" s="856"/>
      <c r="BF49" s="856"/>
      <c r="BG49" s="856"/>
      <c r="BH49" s="856"/>
      <c r="BI49" s="857"/>
      <c r="BJ49" s="232"/>
      <c r="BK49" s="232"/>
      <c r="BL49" s="232"/>
      <c r="BM49" s="232"/>
      <c r="BN49" s="232"/>
      <c r="BO49" s="245"/>
      <c r="BP49" s="245"/>
      <c r="BQ49" s="242">
        <v>43</v>
      </c>
      <c r="BR49" s="243"/>
      <c r="BS49" s="802"/>
      <c r="BT49" s="803"/>
      <c r="BU49" s="803"/>
      <c r="BV49" s="803"/>
      <c r="BW49" s="803"/>
      <c r="BX49" s="803"/>
      <c r="BY49" s="803"/>
      <c r="BZ49" s="803"/>
      <c r="CA49" s="803"/>
      <c r="CB49" s="803"/>
      <c r="CC49" s="803"/>
      <c r="CD49" s="803"/>
      <c r="CE49" s="803"/>
      <c r="CF49" s="803"/>
      <c r="CG49" s="804"/>
      <c r="CH49" s="774"/>
      <c r="CI49" s="775"/>
      <c r="CJ49" s="775"/>
      <c r="CK49" s="775"/>
      <c r="CL49" s="776"/>
      <c r="CM49" s="774"/>
      <c r="CN49" s="775"/>
      <c r="CO49" s="775"/>
      <c r="CP49" s="775"/>
      <c r="CQ49" s="776"/>
      <c r="CR49" s="774"/>
      <c r="CS49" s="775"/>
      <c r="CT49" s="775"/>
      <c r="CU49" s="775"/>
      <c r="CV49" s="776"/>
      <c r="CW49" s="774"/>
      <c r="CX49" s="775"/>
      <c r="CY49" s="775"/>
      <c r="CZ49" s="775"/>
      <c r="DA49" s="776"/>
      <c r="DB49" s="774"/>
      <c r="DC49" s="775"/>
      <c r="DD49" s="775"/>
      <c r="DE49" s="775"/>
      <c r="DF49" s="776"/>
      <c r="DG49" s="774"/>
      <c r="DH49" s="775"/>
      <c r="DI49" s="775"/>
      <c r="DJ49" s="775"/>
      <c r="DK49" s="776"/>
      <c r="DL49" s="774"/>
      <c r="DM49" s="775"/>
      <c r="DN49" s="775"/>
      <c r="DO49" s="775"/>
      <c r="DP49" s="776"/>
      <c r="DQ49" s="774"/>
      <c r="DR49" s="775"/>
      <c r="DS49" s="775"/>
      <c r="DT49" s="775"/>
      <c r="DU49" s="776"/>
      <c r="DV49" s="777"/>
      <c r="DW49" s="778"/>
      <c r="DX49" s="778"/>
      <c r="DY49" s="778"/>
      <c r="DZ49" s="779"/>
      <c r="EA49" s="226"/>
    </row>
    <row r="50" spans="1:131" s="227" customFormat="1" ht="26.25" customHeight="1">
      <c r="A50" s="241">
        <v>23</v>
      </c>
      <c r="B50" s="780"/>
      <c r="C50" s="781"/>
      <c r="D50" s="781"/>
      <c r="E50" s="781"/>
      <c r="F50" s="781"/>
      <c r="G50" s="781"/>
      <c r="H50" s="781"/>
      <c r="I50" s="781"/>
      <c r="J50" s="781"/>
      <c r="K50" s="781"/>
      <c r="L50" s="781"/>
      <c r="M50" s="781"/>
      <c r="N50" s="781"/>
      <c r="O50" s="781"/>
      <c r="P50" s="782"/>
      <c r="Q50" s="861"/>
      <c r="R50" s="862"/>
      <c r="S50" s="862"/>
      <c r="T50" s="862"/>
      <c r="U50" s="862"/>
      <c r="V50" s="862"/>
      <c r="W50" s="862"/>
      <c r="X50" s="862"/>
      <c r="Y50" s="862"/>
      <c r="Z50" s="862"/>
      <c r="AA50" s="862"/>
      <c r="AB50" s="862"/>
      <c r="AC50" s="862"/>
      <c r="AD50" s="862"/>
      <c r="AE50" s="863"/>
      <c r="AF50" s="786"/>
      <c r="AG50" s="787"/>
      <c r="AH50" s="787"/>
      <c r="AI50" s="787"/>
      <c r="AJ50" s="788"/>
      <c r="AK50" s="864"/>
      <c r="AL50" s="862"/>
      <c r="AM50" s="862"/>
      <c r="AN50" s="862"/>
      <c r="AO50" s="862"/>
      <c r="AP50" s="862"/>
      <c r="AQ50" s="862"/>
      <c r="AR50" s="862"/>
      <c r="AS50" s="862"/>
      <c r="AT50" s="862"/>
      <c r="AU50" s="862"/>
      <c r="AV50" s="862"/>
      <c r="AW50" s="862"/>
      <c r="AX50" s="862"/>
      <c r="AY50" s="862"/>
      <c r="AZ50" s="865"/>
      <c r="BA50" s="865"/>
      <c r="BB50" s="865"/>
      <c r="BC50" s="865"/>
      <c r="BD50" s="865"/>
      <c r="BE50" s="856"/>
      <c r="BF50" s="856"/>
      <c r="BG50" s="856"/>
      <c r="BH50" s="856"/>
      <c r="BI50" s="857"/>
      <c r="BJ50" s="232"/>
      <c r="BK50" s="232"/>
      <c r="BL50" s="232"/>
      <c r="BM50" s="232"/>
      <c r="BN50" s="232"/>
      <c r="BO50" s="245"/>
      <c r="BP50" s="245"/>
      <c r="BQ50" s="242">
        <v>44</v>
      </c>
      <c r="BR50" s="243"/>
      <c r="BS50" s="802"/>
      <c r="BT50" s="803"/>
      <c r="BU50" s="803"/>
      <c r="BV50" s="803"/>
      <c r="BW50" s="803"/>
      <c r="BX50" s="803"/>
      <c r="BY50" s="803"/>
      <c r="BZ50" s="803"/>
      <c r="CA50" s="803"/>
      <c r="CB50" s="803"/>
      <c r="CC50" s="803"/>
      <c r="CD50" s="803"/>
      <c r="CE50" s="803"/>
      <c r="CF50" s="803"/>
      <c r="CG50" s="804"/>
      <c r="CH50" s="774"/>
      <c r="CI50" s="775"/>
      <c r="CJ50" s="775"/>
      <c r="CK50" s="775"/>
      <c r="CL50" s="776"/>
      <c r="CM50" s="774"/>
      <c r="CN50" s="775"/>
      <c r="CO50" s="775"/>
      <c r="CP50" s="775"/>
      <c r="CQ50" s="776"/>
      <c r="CR50" s="774"/>
      <c r="CS50" s="775"/>
      <c r="CT50" s="775"/>
      <c r="CU50" s="775"/>
      <c r="CV50" s="776"/>
      <c r="CW50" s="774"/>
      <c r="CX50" s="775"/>
      <c r="CY50" s="775"/>
      <c r="CZ50" s="775"/>
      <c r="DA50" s="776"/>
      <c r="DB50" s="774"/>
      <c r="DC50" s="775"/>
      <c r="DD50" s="775"/>
      <c r="DE50" s="775"/>
      <c r="DF50" s="776"/>
      <c r="DG50" s="774"/>
      <c r="DH50" s="775"/>
      <c r="DI50" s="775"/>
      <c r="DJ50" s="775"/>
      <c r="DK50" s="776"/>
      <c r="DL50" s="774"/>
      <c r="DM50" s="775"/>
      <c r="DN50" s="775"/>
      <c r="DO50" s="775"/>
      <c r="DP50" s="776"/>
      <c r="DQ50" s="774"/>
      <c r="DR50" s="775"/>
      <c r="DS50" s="775"/>
      <c r="DT50" s="775"/>
      <c r="DU50" s="776"/>
      <c r="DV50" s="777"/>
      <c r="DW50" s="778"/>
      <c r="DX50" s="778"/>
      <c r="DY50" s="778"/>
      <c r="DZ50" s="779"/>
      <c r="EA50" s="226"/>
    </row>
    <row r="51" spans="1:131" s="227" customFormat="1" ht="26.25" customHeight="1">
      <c r="A51" s="241">
        <v>24</v>
      </c>
      <c r="B51" s="780"/>
      <c r="C51" s="781"/>
      <c r="D51" s="781"/>
      <c r="E51" s="781"/>
      <c r="F51" s="781"/>
      <c r="G51" s="781"/>
      <c r="H51" s="781"/>
      <c r="I51" s="781"/>
      <c r="J51" s="781"/>
      <c r="K51" s="781"/>
      <c r="L51" s="781"/>
      <c r="M51" s="781"/>
      <c r="N51" s="781"/>
      <c r="O51" s="781"/>
      <c r="P51" s="782"/>
      <c r="Q51" s="861"/>
      <c r="R51" s="862"/>
      <c r="S51" s="862"/>
      <c r="T51" s="862"/>
      <c r="U51" s="862"/>
      <c r="V51" s="862"/>
      <c r="W51" s="862"/>
      <c r="X51" s="862"/>
      <c r="Y51" s="862"/>
      <c r="Z51" s="862"/>
      <c r="AA51" s="862"/>
      <c r="AB51" s="862"/>
      <c r="AC51" s="862"/>
      <c r="AD51" s="862"/>
      <c r="AE51" s="863"/>
      <c r="AF51" s="786"/>
      <c r="AG51" s="787"/>
      <c r="AH51" s="787"/>
      <c r="AI51" s="787"/>
      <c r="AJ51" s="788"/>
      <c r="AK51" s="864"/>
      <c r="AL51" s="862"/>
      <c r="AM51" s="862"/>
      <c r="AN51" s="862"/>
      <c r="AO51" s="862"/>
      <c r="AP51" s="862"/>
      <c r="AQ51" s="862"/>
      <c r="AR51" s="862"/>
      <c r="AS51" s="862"/>
      <c r="AT51" s="862"/>
      <c r="AU51" s="862"/>
      <c r="AV51" s="862"/>
      <c r="AW51" s="862"/>
      <c r="AX51" s="862"/>
      <c r="AY51" s="862"/>
      <c r="AZ51" s="865"/>
      <c r="BA51" s="865"/>
      <c r="BB51" s="865"/>
      <c r="BC51" s="865"/>
      <c r="BD51" s="865"/>
      <c r="BE51" s="856"/>
      <c r="BF51" s="856"/>
      <c r="BG51" s="856"/>
      <c r="BH51" s="856"/>
      <c r="BI51" s="857"/>
      <c r="BJ51" s="232"/>
      <c r="BK51" s="232"/>
      <c r="BL51" s="232"/>
      <c r="BM51" s="232"/>
      <c r="BN51" s="232"/>
      <c r="BO51" s="245"/>
      <c r="BP51" s="245"/>
      <c r="BQ51" s="242">
        <v>45</v>
      </c>
      <c r="BR51" s="243"/>
      <c r="BS51" s="802"/>
      <c r="BT51" s="803"/>
      <c r="BU51" s="803"/>
      <c r="BV51" s="803"/>
      <c r="BW51" s="803"/>
      <c r="BX51" s="803"/>
      <c r="BY51" s="803"/>
      <c r="BZ51" s="803"/>
      <c r="CA51" s="803"/>
      <c r="CB51" s="803"/>
      <c r="CC51" s="803"/>
      <c r="CD51" s="803"/>
      <c r="CE51" s="803"/>
      <c r="CF51" s="803"/>
      <c r="CG51" s="804"/>
      <c r="CH51" s="774"/>
      <c r="CI51" s="775"/>
      <c r="CJ51" s="775"/>
      <c r="CK51" s="775"/>
      <c r="CL51" s="776"/>
      <c r="CM51" s="774"/>
      <c r="CN51" s="775"/>
      <c r="CO51" s="775"/>
      <c r="CP51" s="775"/>
      <c r="CQ51" s="776"/>
      <c r="CR51" s="774"/>
      <c r="CS51" s="775"/>
      <c r="CT51" s="775"/>
      <c r="CU51" s="775"/>
      <c r="CV51" s="776"/>
      <c r="CW51" s="774"/>
      <c r="CX51" s="775"/>
      <c r="CY51" s="775"/>
      <c r="CZ51" s="775"/>
      <c r="DA51" s="776"/>
      <c r="DB51" s="774"/>
      <c r="DC51" s="775"/>
      <c r="DD51" s="775"/>
      <c r="DE51" s="775"/>
      <c r="DF51" s="776"/>
      <c r="DG51" s="774"/>
      <c r="DH51" s="775"/>
      <c r="DI51" s="775"/>
      <c r="DJ51" s="775"/>
      <c r="DK51" s="776"/>
      <c r="DL51" s="774"/>
      <c r="DM51" s="775"/>
      <c r="DN51" s="775"/>
      <c r="DO51" s="775"/>
      <c r="DP51" s="776"/>
      <c r="DQ51" s="774"/>
      <c r="DR51" s="775"/>
      <c r="DS51" s="775"/>
      <c r="DT51" s="775"/>
      <c r="DU51" s="776"/>
      <c r="DV51" s="777"/>
      <c r="DW51" s="778"/>
      <c r="DX51" s="778"/>
      <c r="DY51" s="778"/>
      <c r="DZ51" s="779"/>
      <c r="EA51" s="226"/>
    </row>
    <row r="52" spans="1:131" s="227" customFormat="1" ht="26.25" customHeight="1">
      <c r="A52" s="241">
        <v>25</v>
      </c>
      <c r="B52" s="780"/>
      <c r="C52" s="781"/>
      <c r="D52" s="781"/>
      <c r="E52" s="781"/>
      <c r="F52" s="781"/>
      <c r="G52" s="781"/>
      <c r="H52" s="781"/>
      <c r="I52" s="781"/>
      <c r="J52" s="781"/>
      <c r="K52" s="781"/>
      <c r="L52" s="781"/>
      <c r="M52" s="781"/>
      <c r="N52" s="781"/>
      <c r="O52" s="781"/>
      <c r="P52" s="782"/>
      <c r="Q52" s="861"/>
      <c r="R52" s="862"/>
      <c r="S52" s="862"/>
      <c r="T52" s="862"/>
      <c r="U52" s="862"/>
      <c r="V52" s="862"/>
      <c r="W52" s="862"/>
      <c r="X52" s="862"/>
      <c r="Y52" s="862"/>
      <c r="Z52" s="862"/>
      <c r="AA52" s="862"/>
      <c r="AB52" s="862"/>
      <c r="AC52" s="862"/>
      <c r="AD52" s="862"/>
      <c r="AE52" s="863"/>
      <c r="AF52" s="786"/>
      <c r="AG52" s="787"/>
      <c r="AH52" s="787"/>
      <c r="AI52" s="787"/>
      <c r="AJ52" s="788"/>
      <c r="AK52" s="864"/>
      <c r="AL52" s="862"/>
      <c r="AM52" s="862"/>
      <c r="AN52" s="862"/>
      <c r="AO52" s="862"/>
      <c r="AP52" s="862"/>
      <c r="AQ52" s="862"/>
      <c r="AR52" s="862"/>
      <c r="AS52" s="862"/>
      <c r="AT52" s="862"/>
      <c r="AU52" s="862"/>
      <c r="AV52" s="862"/>
      <c r="AW52" s="862"/>
      <c r="AX52" s="862"/>
      <c r="AY52" s="862"/>
      <c r="AZ52" s="865"/>
      <c r="BA52" s="865"/>
      <c r="BB52" s="865"/>
      <c r="BC52" s="865"/>
      <c r="BD52" s="865"/>
      <c r="BE52" s="856"/>
      <c r="BF52" s="856"/>
      <c r="BG52" s="856"/>
      <c r="BH52" s="856"/>
      <c r="BI52" s="857"/>
      <c r="BJ52" s="232"/>
      <c r="BK52" s="232"/>
      <c r="BL52" s="232"/>
      <c r="BM52" s="232"/>
      <c r="BN52" s="232"/>
      <c r="BO52" s="245"/>
      <c r="BP52" s="245"/>
      <c r="BQ52" s="242">
        <v>46</v>
      </c>
      <c r="BR52" s="243"/>
      <c r="BS52" s="802"/>
      <c r="BT52" s="803"/>
      <c r="BU52" s="803"/>
      <c r="BV52" s="803"/>
      <c r="BW52" s="803"/>
      <c r="BX52" s="803"/>
      <c r="BY52" s="803"/>
      <c r="BZ52" s="803"/>
      <c r="CA52" s="803"/>
      <c r="CB52" s="803"/>
      <c r="CC52" s="803"/>
      <c r="CD52" s="803"/>
      <c r="CE52" s="803"/>
      <c r="CF52" s="803"/>
      <c r="CG52" s="804"/>
      <c r="CH52" s="774"/>
      <c r="CI52" s="775"/>
      <c r="CJ52" s="775"/>
      <c r="CK52" s="775"/>
      <c r="CL52" s="776"/>
      <c r="CM52" s="774"/>
      <c r="CN52" s="775"/>
      <c r="CO52" s="775"/>
      <c r="CP52" s="775"/>
      <c r="CQ52" s="776"/>
      <c r="CR52" s="774"/>
      <c r="CS52" s="775"/>
      <c r="CT52" s="775"/>
      <c r="CU52" s="775"/>
      <c r="CV52" s="776"/>
      <c r="CW52" s="774"/>
      <c r="CX52" s="775"/>
      <c r="CY52" s="775"/>
      <c r="CZ52" s="775"/>
      <c r="DA52" s="776"/>
      <c r="DB52" s="774"/>
      <c r="DC52" s="775"/>
      <c r="DD52" s="775"/>
      <c r="DE52" s="775"/>
      <c r="DF52" s="776"/>
      <c r="DG52" s="774"/>
      <c r="DH52" s="775"/>
      <c r="DI52" s="775"/>
      <c r="DJ52" s="775"/>
      <c r="DK52" s="776"/>
      <c r="DL52" s="774"/>
      <c r="DM52" s="775"/>
      <c r="DN52" s="775"/>
      <c r="DO52" s="775"/>
      <c r="DP52" s="776"/>
      <c r="DQ52" s="774"/>
      <c r="DR52" s="775"/>
      <c r="DS52" s="775"/>
      <c r="DT52" s="775"/>
      <c r="DU52" s="776"/>
      <c r="DV52" s="777"/>
      <c r="DW52" s="778"/>
      <c r="DX52" s="778"/>
      <c r="DY52" s="778"/>
      <c r="DZ52" s="779"/>
      <c r="EA52" s="226"/>
    </row>
    <row r="53" spans="1:131" s="227" customFormat="1" ht="26.25" customHeight="1">
      <c r="A53" s="241">
        <v>26</v>
      </c>
      <c r="B53" s="780"/>
      <c r="C53" s="781"/>
      <c r="D53" s="781"/>
      <c r="E53" s="781"/>
      <c r="F53" s="781"/>
      <c r="G53" s="781"/>
      <c r="H53" s="781"/>
      <c r="I53" s="781"/>
      <c r="J53" s="781"/>
      <c r="K53" s="781"/>
      <c r="L53" s="781"/>
      <c r="M53" s="781"/>
      <c r="N53" s="781"/>
      <c r="O53" s="781"/>
      <c r="P53" s="782"/>
      <c r="Q53" s="861"/>
      <c r="R53" s="862"/>
      <c r="S53" s="862"/>
      <c r="T53" s="862"/>
      <c r="U53" s="862"/>
      <c r="V53" s="862"/>
      <c r="W53" s="862"/>
      <c r="X53" s="862"/>
      <c r="Y53" s="862"/>
      <c r="Z53" s="862"/>
      <c r="AA53" s="862"/>
      <c r="AB53" s="862"/>
      <c r="AC53" s="862"/>
      <c r="AD53" s="862"/>
      <c r="AE53" s="863"/>
      <c r="AF53" s="786"/>
      <c r="AG53" s="787"/>
      <c r="AH53" s="787"/>
      <c r="AI53" s="787"/>
      <c r="AJ53" s="788"/>
      <c r="AK53" s="864"/>
      <c r="AL53" s="862"/>
      <c r="AM53" s="862"/>
      <c r="AN53" s="862"/>
      <c r="AO53" s="862"/>
      <c r="AP53" s="862"/>
      <c r="AQ53" s="862"/>
      <c r="AR53" s="862"/>
      <c r="AS53" s="862"/>
      <c r="AT53" s="862"/>
      <c r="AU53" s="862"/>
      <c r="AV53" s="862"/>
      <c r="AW53" s="862"/>
      <c r="AX53" s="862"/>
      <c r="AY53" s="862"/>
      <c r="AZ53" s="865"/>
      <c r="BA53" s="865"/>
      <c r="BB53" s="865"/>
      <c r="BC53" s="865"/>
      <c r="BD53" s="865"/>
      <c r="BE53" s="856"/>
      <c r="BF53" s="856"/>
      <c r="BG53" s="856"/>
      <c r="BH53" s="856"/>
      <c r="BI53" s="857"/>
      <c r="BJ53" s="232"/>
      <c r="BK53" s="232"/>
      <c r="BL53" s="232"/>
      <c r="BM53" s="232"/>
      <c r="BN53" s="232"/>
      <c r="BO53" s="245"/>
      <c r="BP53" s="245"/>
      <c r="BQ53" s="242">
        <v>47</v>
      </c>
      <c r="BR53" s="243"/>
      <c r="BS53" s="802"/>
      <c r="BT53" s="803"/>
      <c r="BU53" s="803"/>
      <c r="BV53" s="803"/>
      <c r="BW53" s="803"/>
      <c r="BX53" s="803"/>
      <c r="BY53" s="803"/>
      <c r="BZ53" s="803"/>
      <c r="CA53" s="803"/>
      <c r="CB53" s="803"/>
      <c r="CC53" s="803"/>
      <c r="CD53" s="803"/>
      <c r="CE53" s="803"/>
      <c r="CF53" s="803"/>
      <c r="CG53" s="804"/>
      <c r="CH53" s="774"/>
      <c r="CI53" s="775"/>
      <c r="CJ53" s="775"/>
      <c r="CK53" s="775"/>
      <c r="CL53" s="776"/>
      <c r="CM53" s="774"/>
      <c r="CN53" s="775"/>
      <c r="CO53" s="775"/>
      <c r="CP53" s="775"/>
      <c r="CQ53" s="776"/>
      <c r="CR53" s="774"/>
      <c r="CS53" s="775"/>
      <c r="CT53" s="775"/>
      <c r="CU53" s="775"/>
      <c r="CV53" s="776"/>
      <c r="CW53" s="774"/>
      <c r="CX53" s="775"/>
      <c r="CY53" s="775"/>
      <c r="CZ53" s="775"/>
      <c r="DA53" s="776"/>
      <c r="DB53" s="774"/>
      <c r="DC53" s="775"/>
      <c r="DD53" s="775"/>
      <c r="DE53" s="775"/>
      <c r="DF53" s="776"/>
      <c r="DG53" s="774"/>
      <c r="DH53" s="775"/>
      <c r="DI53" s="775"/>
      <c r="DJ53" s="775"/>
      <c r="DK53" s="776"/>
      <c r="DL53" s="774"/>
      <c r="DM53" s="775"/>
      <c r="DN53" s="775"/>
      <c r="DO53" s="775"/>
      <c r="DP53" s="776"/>
      <c r="DQ53" s="774"/>
      <c r="DR53" s="775"/>
      <c r="DS53" s="775"/>
      <c r="DT53" s="775"/>
      <c r="DU53" s="776"/>
      <c r="DV53" s="777"/>
      <c r="DW53" s="778"/>
      <c r="DX53" s="778"/>
      <c r="DY53" s="778"/>
      <c r="DZ53" s="779"/>
      <c r="EA53" s="226"/>
    </row>
    <row r="54" spans="1:131" s="227" customFormat="1" ht="26.25" customHeight="1">
      <c r="A54" s="241">
        <v>27</v>
      </c>
      <c r="B54" s="780"/>
      <c r="C54" s="781"/>
      <c r="D54" s="781"/>
      <c r="E54" s="781"/>
      <c r="F54" s="781"/>
      <c r="G54" s="781"/>
      <c r="H54" s="781"/>
      <c r="I54" s="781"/>
      <c r="J54" s="781"/>
      <c r="K54" s="781"/>
      <c r="L54" s="781"/>
      <c r="M54" s="781"/>
      <c r="N54" s="781"/>
      <c r="O54" s="781"/>
      <c r="P54" s="782"/>
      <c r="Q54" s="861"/>
      <c r="R54" s="862"/>
      <c r="S54" s="862"/>
      <c r="T54" s="862"/>
      <c r="U54" s="862"/>
      <c r="V54" s="862"/>
      <c r="W54" s="862"/>
      <c r="X54" s="862"/>
      <c r="Y54" s="862"/>
      <c r="Z54" s="862"/>
      <c r="AA54" s="862"/>
      <c r="AB54" s="862"/>
      <c r="AC54" s="862"/>
      <c r="AD54" s="862"/>
      <c r="AE54" s="863"/>
      <c r="AF54" s="786"/>
      <c r="AG54" s="787"/>
      <c r="AH54" s="787"/>
      <c r="AI54" s="787"/>
      <c r="AJ54" s="788"/>
      <c r="AK54" s="864"/>
      <c r="AL54" s="862"/>
      <c r="AM54" s="862"/>
      <c r="AN54" s="862"/>
      <c r="AO54" s="862"/>
      <c r="AP54" s="862"/>
      <c r="AQ54" s="862"/>
      <c r="AR54" s="862"/>
      <c r="AS54" s="862"/>
      <c r="AT54" s="862"/>
      <c r="AU54" s="862"/>
      <c r="AV54" s="862"/>
      <c r="AW54" s="862"/>
      <c r="AX54" s="862"/>
      <c r="AY54" s="862"/>
      <c r="AZ54" s="865"/>
      <c r="BA54" s="865"/>
      <c r="BB54" s="865"/>
      <c r="BC54" s="865"/>
      <c r="BD54" s="865"/>
      <c r="BE54" s="856"/>
      <c r="BF54" s="856"/>
      <c r="BG54" s="856"/>
      <c r="BH54" s="856"/>
      <c r="BI54" s="857"/>
      <c r="BJ54" s="232"/>
      <c r="BK54" s="232"/>
      <c r="BL54" s="232"/>
      <c r="BM54" s="232"/>
      <c r="BN54" s="232"/>
      <c r="BO54" s="245"/>
      <c r="BP54" s="245"/>
      <c r="BQ54" s="242">
        <v>48</v>
      </c>
      <c r="BR54" s="243"/>
      <c r="BS54" s="802"/>
      <c r="BT54" s="803"/>
      <c r="BU54" s="803"/>
      <c r="BV54" s="803"/>
      <c r="BW54" s="803"/>
      <c r="BX54" s="803"/>
      <c r="BY54" s="803"/>
      <c r="BZ54" s="803"/>
      <c r="CA54" s="803"/>
      <c r="CB54" s="803"/>
      <c r="CC54" s="803"/>
      <c r="CD54" s="803"/>
      <c r="CE54" s="803"/>
      <c r="CF54" s="803"/>
      <c r="CG54" s="804"/>
      <c r="CH54" s="774"/>
      <c r="CI54" s="775"/>
      <c r="CJ54" s="775"/>
      <c r="CK54" s="775"/>
      <c r="CL54" s="776"/>
      <c r="CM54" s="774"/>
      <c r="CN54" s="775"/>
      <c r="CO54" s="775"/>
      <c r="CP54" s="775"/>
      <c r="CQ54" s="776"/>
      <c r="CR54" s="774"/>
      <c r="CS54" s="775"/>
      <c r="CT54" s="775"/>
      <c r="CU54" s="775"/>
      <c r="CV54" s="776"/>
      <c r="CW54" s="774"/>
      <c r="CX54" s="775"/>
      <c r="CY54" s="775"/>
      <c r="CZ54" s="775"/>
      <c r="DA54" s="776"/>
      <c r="DB54" s="774"/>
      <c r="DC54" s="775"/>
      <c r="DD54" s="775"/>
      <c r="DE54" s="775"/>
      <c r="DF54" s="776"/>
      <c r="DG54" s="774"/>
      <c r="DH54" s="775"/>
      <c r="DI54" s="775"/>
      <c r="DJ54" s="775"/>
      <c r="DK54" s="776"/>
      <c r="DL54" s="774"/>
      <c r="DM54" s="775"/>
      <c r="DN54" s="775"/>
      <c r="DO54" s="775"/>
      <c r="DP54" s="776"/>
      <c r="DQ54" s="774"/>
      <c r="DR54" s="775"/>
      <c r="DS54" s="775"/>
      <c r="DT54" s="775"/>
      <c r="DU54" s="776"/>
      <c r="DV54" s="777"/>
      <c r="DW54" s="778"/>
      <c r="DX54" s="778"/>
      <c r="DY54" s="778"/>
      <c r="DZ54" s="779"/>
      <c r="EA54" s="226"/>
    </row>
    <row r="55" spans="1:131" s="227" customFormat="1" ht="26.25" customHeight="1">
      <c r="A55" s="241">
        <v>28</v>
      </c>
      <c r="B55" s="780"/>
      <c r="C55" s="781"/>
      <c r="D55" s="781"/>
      <c r="E55" s="781"/>
      <c r="F55" s="781"/>
      <c r="G55" s="781"/>
      <c r="H55" s="781"/>
      <c r="I55" s="781"/>
      <c r="J55" s="781"/>
      <c r="K55" s="781"/>
      <c r="L55" s="781"/>
      <c r="M55" s="781"/>
      <c r="N55" s="781"/>
      <c r="O55" s="781"/>
      <c r="P55" s="782"/>
      <c r="Q55" s="861"/>
      <c r="R55" s="862"/>
      <c r="S55" s="862"/>
      <c r="T55" s="862"/>
      <c r="U55" s="862"/>
      <c r="V55" s="862"/>
      <c r="W55" s="862"/>
      <c r="X55" s="862"/>
      <c r="Y55" s="862"/>
      <c r="Z55" s="862"/>
      <c r="AA55" s="862"/>
      <c r="AB55" s="862"/>
      <c r="AC55" s="862"/>
      <c r="AD55" s="862"/>
      <c r="AE55" s="863"/>
      <c r="AF55" s="786"/>
      <c r="AG55" s="787"/>
      <c r="AH55" s="787"/>
      <c r="AI55" s="787"/>
      <c r="AJ55" s="788"/>
      <c r="AK55" s="864"/>
      <c r="AL55" s="862"/>
      <c r="AM55" s="862"/>
      <c r="AN55" s="862"/>
      <c r="AO55" s="862"/>
      <c r="AP55" s="862"/>
      <c r="AQ55" s="862"/>
      <c r="AR55" s="862"/>
      <c r="AS55" s="862"/>
      <c r="AT55" s="862"/>
      <c r="AU55" s="862"/>
      <c r="AV55" s="862"/>
      <c r="AW55" s="862"/>
      <c r="AX55" s="862"/>
      <c r="AY55" s="862"/>
      <c r="AZ55" s="865"/>
      <c r="BA55" s="865"/>
      <c r="BB55" s="865"/>
      <c r="BC55" s="865"/>
      <c r="BD55" s="865"/>
      <c r="BE55" s="856"/>
      <c r="BF55" s="856"/>
      <c r="BG55" s="856"/>
      <c r="BH55" s="856"/>
      <c r="BI55" s="857"/>
      <c r="BJ55" s="232"/>
      <c r="BK55" s="232"/>
      <c r="BL55" s="232"/>
      <c r="BM55" s="232"/>
      <c r="BN55" s="232"/>
      <c r="BO55" s="245"/>
      <c r="BP55" s="245"/>
      <c r="BQ55" s="242">
        <v>49</v>
      </c>
      <c r="BR55" s="243"/>
      <c r="BS55" s="802"/>
      <c r="BT55" s="803"/>
      <c r="BU55" s="803"/>
      <c r="BV55" s="803"/>
      <c r="BW55" s="803"/>
      <c r="BX55" s="803"/>
      <c r="BY55" s="803"/>
      <c r="BZ55" s="803"/>
      <c r="CA55" s="803"/>
      <c r="CB55" s="803"/>
      <c r="CC55" s="803"/>
      <c r="CD55" s="803"/>
      <c r="CE55" s="803"/>
      <c r="CF55" s="803"/>
      <c r="CG55" s="804"/>
      <c r="CH55" s="774"/>
      <c r="CI55" s="775"/>
      <c r="CJ55" s="775"/>
      <c r="CK55" s="775"/>
      <c r="CL55" s="776"/>
      <c r="CM55" s="774"/>
      <c r="CN55" s="775"/>
      <c r="CO55" s="775"/>
      <c r="CP55" s="775"/>
      <c r="CQ55" s="776"/>
      <c r="CR55" s="774"/>
      <c r="CS55" s="775"/>
      <c r="CT55" s="775"/>
      <c r="CU55" s="775"/>
      <c r="CV55" s="776"/>
      <c r="CW55" s="774"/>
      <c r="CX55" s="775"/>
      <c r="CY55" s="775"/>
      <c r="CZ55" s="775"/>
      <c r="DA55" s="776"/>
      <c r="DB55" s="774"/>
      <c r="DC55" s="775"/>
      <c r="DD55" s="775"/>
      <c r="DE55" s="775"/>
      <c r="DF55" s="776"/>
      <c r="DG55" s="774"/>
      <c r="DH55" s="775"/>
      <c r="DI55" s="775"/>
      <c r="DJ55" s="775"/>
      <c r="DK55" s="776"/>
      <c r="DL55" s="774"/>
      <c r="DM55" s="775"/>
      <c r="DN55" s="775"/>
      <c r="DO55" s="775"/>
      <c r="DP55" s="776"/>
      <c r="DQ55" s="774"/>
      <c r="DR55" s="775"/>
      <c r="DS55" s="775"/>
      <c r="DT55" s="775"/>
      <c r="DU55" s="776"/>
      <c r="DV55" s="777"/>
      <c r="DW55" s="778"/>
      <c r="DX55" s="778"/>
      <c r="DY55" s="778"/>
      <c r="DZ55" s="779"/>
      <c r="EA55" s="226"/>
    </row>
    <row r="56" spans="1:131" s="227" customFormat="1" ht="26.25" customHeight="1">
      <c r="A56" s="241">
        <v>29</v>
      </c>
      <c r="B56" s="780"/>
      <c r="C56" s="781"/>
      <c r="D56" s="781"/>
      <c r="E56" s="781"/>
      <c r="F56" s="781"/>
      <c r="G56" s="781"/>
      <c r="H56" s="781"/>
      <c r="I56" s="781"/>
      <c r="J56" s="781"/>
      <c r="K56" s="781"/>
      <c r="L56" s="781"/>
      <c r="M56" s="781"/>
      <c r="N56" s="781"/>
      <c r="O56" s="781"/>
      <c r="P56" s="782"/>
      <c r="Q56" s="861"/>
      <c r="R56" s="862"/>
      <c r="S56" s="862"/>
      <c r="T56" s="862"/>
      <c r="U56" s="862"/>
      <c r="V56" s="862"/>
      <c r="W56" s="862"/>
      <c r="X56" s="862"/>
      <c r="Y56" s="862"/>
      <c r="Z56" s="862"/>
      <c r="AA56" s="862"/>
      <c r="AB56" s="862"/>
      <c r="AC56" s="862"/>
      <c r="AD56" s="862"/>
      <c r="AE56" s="863"/>
      <c r="AF56" s="786"/>
      <c r="AG56" s="787"/>
      <c r="AH56" s="787"/>
      <c r="AI56" s="787"/>
      <c r="AJ56" s="788"/>
      <c r="AK56" s="864"/>
      <c r="AL56" s="862"/>
      <c r="AM56" s="862"/>
      <c r="AN56" s="862"/>
      <c r="AO56" s="862"/>
      <c r="AP56" s="862"/>
      <c r="AQ56" s="862"/>
      <c r="AR56" s="862"/>
      <c r="AS56" s="862"/>
      <c r="AT56" s="862"/>
      <c r="AU56" s="862"/>
      <c r="AV56" s="862"/>
      <c r="AW56" s="862"/>
      <c r="AX56" s="862"/>
      <c r="AY56" s="862"/>
      <c r="AZ56" s="865"/>
      <c r="BA56" s="865"/>
      <c r="BB56" s="865"/>
      <c r="BC56" s="865"/>
      <c r="BD56" s="865"/>
      <c r="BE56" s="856"/>
      <c r="BF56" s="856"/>
      <c r="BG56" s="856"/>
      <c r="BH56" s="856"/>
      <c r="BI56" s="857"/>
      <c r="BJ56" s="232"/>
      <c r="BK56" s="232"/>
      <c r="BL56" s="232"/>
      <c r="BM56" s="232"/>
      <c r="BN56" s="232"/>
      <c r="BO56" s="245"/>
      <c r="BP56" s="245"/>
      <c r="BQ56" s="242">
        <v>50</v>
      </c>
      <c r="BR56" s="243"/>
      <c r="BS56" s="802"/>
      <c r="BT56" s="803"/>
      <c r="BU56" s="803"/>
      <c r="BV56" s="803"/>
      <c r="BW56" s="803"/>
      <c r="BX56" s="803"/>
      <c r="BY56" s="803"/>
      <c r="BZ56" s="803"/>
      <c r="CA56" s="803"/>
      <c r="CB56" s="803"/>
      <c r="CC56" s="803"/>
      <c r="CD56" s="803"/>
      <c r="CE56" s="803"/>
      <c r="CF56" s="803"/>
      <c r="CG56" s="804"/>
      <c r="CH56" s="774"/>
      <c r="CI56" s="775"/>
      <c r="CJ56" s="775"/>
      <c r="CK56" s="775"/>
      <c r="CL56" s="776"/>
      <c r="CM56" s="774"/>
      <c r="CN56" s="775"/>
      <c r="CO56" s="775"/>
      <c r="CP56" s="775"/>
      <c r="CQ56" s="776"/>
      <c r="CR56" s="774"/>
      <c r="CS56" s="775"/>
      <c r="CT56" s="775"/>
      <c r="CU56" s="775"/>
      <c r="CV56" s="776"/>
      <c r="CW56" s="774"/>
      <c r="CX56" s="775"/>
      <c r="CY56" s="775"/>
      <c r="CZ56" s="775"/>
      <c r="DA56" s="776"/>
      <c r="DB56" s="774"/>
      <c r="DC56" s="775"/>
      <c r="DD56" s="775"/>
      <c r="DE56" s="775"/>
      <c r="DF56" s="776"/>
      <c r="DG56" s="774"/>
      <c r="DH56" s="775"/>
      <c r="DI56" s="775"/>
      <c r="DJ56" s="775"/>
      <c r="DK56" s="776"/>
      <c r="DL56" s="774"/>
      <c r="DM56" s="775"/>
      <c r="DN56" s="775"/>
      <c r="DO56" s="775"/>
      <c r="DP56" s="776"/>
      <c r="DQ56" s="774"/>
      <c r="DR56" s="775"/>
      <c r="DS56" s="775"/>
      <c r="DT56" s="775"/>
      <c r="DU56" s="776"/>
      <c r="DV56" s="777"/>
      <c r="DW56" s="778"/>
      <c r="DX56" s="778"/>
      <c r="DY56" s="778"/>
      <c r="DZ56" s="779"/>
      <c r="EA56" s="226"/>
    </row>
    <row r="57" spans="1:131" s="227" customFormat="1" ht="26.25" customHeight="1">
      <c r="A57" s="241">
        <v>30</v>
      </c>
      <c r="B57" s="780"/>
      <c r="C57" s="781"/>
      <c r="D57" s="781"/>
      <c r="E57" s="781"/>
      <c r="F57" s="781"/>
      <c r="G57" s="781"/>
      <c r="H57" s="781"/>
      <c r="I57" s="781"/>
      <c r="J57" s="781"/>
      <c r="K57" s="781"/>
      <c r="L57" s="781"/>
      <c r="M57" s="781"/>
      <c r="N57" s="781"/>
      <c r="O57" s="781"/>
      <c r="P57" s="782"/>
      <c r="Q57" s="861"/>
      <c r="R57" s="862"/>
      <c r="S57" s="862"/>
      <c r="T57" s="862"/>
      <c r="U57" s="862"/>
      <c r="V57" s="862"/>
      <c r="W57" s="862"/>
      <c r="X57" s="862"/>
      <c r="Y57" s="862"/>
      <c r="Z57" s="862"/>
      <c r="AA57" s="862"/>
      <c r="AB57" s="862"/>
      <c r="AC57" s="862"/>
      <c r="AD57" s="862"/>
      <c r="AE57" s="863"/>
      <c r="AF57" s="786"/>
      <c r="AG57" s="787"/>
      <c r="AH57" s="787"/>
      <c r="AI57" s="787"/>
      <c r="AJ57" s="788"/>
      <c r="AK57" s="864"/>
      <c r="AL57" s="862"/>
      <c r="AM57" s="862"/>
      <c r="AN57" s="862"/>
      <c r="AO57" s="862"/>
      <c r="AP57" s="862"/>
      <c r="AQ57" s="862"/>
      <c r="AR57" s="862"/>
      <c r="AS57" s="862"/>
      <c r="AT57" s="862"/>
      <c r="AU57" s="862"/>
      <c r="AV57" s="862"/>
      <c r="AW57" s="862"/>
      <c r="AX57" s="862"/>
      <c r="AY57" s="862"/>
      <c r="AZ57" s="865"/>
      <c r="BA57" s="865"/>
      <c r="BB57" s="865"/>
      <c r="BC57" s="865"/>
      <c r="BD57" s="865"/>
      <c r="BE57" s="856"/>
      <c r="BF57" s="856"/>
      <c r="BG57" s="856"/>
      <c r="BH57" s="856"/>
      <c r="BI57" s="857"/>
      <c r="BJ57" s="232"/>
      <c r="BK57" s="232"/>
      <c r="BL57" s="232"/>
      <c r="BM57" s="232"/>
      <c r="BN57" s="232"/>
      <c r="BO57" s="245"/>
      <c r="BP57" s="245"/>
      <c r="BQ57" s="242">
        <v>51</v>
      </c>
      <c r="BR57" s="243"/>
      <c r="BS57" s="802"/>
      <c r="BT57" s="803"/>
      <c r="BU57" s="803"/>
      <c r="BV57" s="803"/>
      <c r="BW57" s="803"/>
      <c r="BX57" s="803"/>
      <c r="BY57" s="803"/>
      <c r="BZ57" s="803"/>
      <c r="CA57" s="803"/>
      <c r="CB57" s="803"/>
      <c r="CC57" s="803"/>
      <c r="CD57" s="803"/>
      <c r="CE57" s="803"/>
      <c r="CF57" s="803"/>
      <c r="CG57" s="804"/>
      <c r="CH57" s="774"/>
      <c r="CI57" s="775"/>
      <c r="CJ57" s="775"/>
      <c r="CK57" s="775"/>
      <c r="CL57" s="776"/>
      <c r="CM57" s="774"/>
      <c r="CN57" s="775"/>
      <c r="CO57" s="775"/>
      <c r="CP57" s="775"/>
      <c r="CQ57" s="776"/>
      <c r="CR57" s="774"/>
      <c r="CS57" s="775"/>
      <c r="CT57" s="775"/>
      <c r="CU57" s="775"/>
      <c r="CV57" s="776"/>
      <c r="CW57" s="774"/>
      <c r="CX57" s="775"/>
      <c r="CY57" s="775"/>
      <c r="CZ57" s="775"/>
      <c r="DA57" s="776"/>
      <c r="DB57" s="774"/>
      <c r="DC57" s="775"/>
      <c r="DD57" s="775"/>
      <c r="DE57" s="775"/>
      <c r="DF57" s="776"/>
      <c r="DG57" s="774"/>
      <c r="DH57" s="775"/>
      <c r="DI57" s="775"/>
      <c r="DJ57" s="775"/>
      <c r="DK57" s="776"/>
      <c r="DL57" s="774"/>
      <c r="DM57" s="775"/>
      <c r="DN57" s="775"/>
      <c r="DO57" s="775"/>
      <c r="DP57" s="776"/>
      <c r="DQ57" s="774"/>
      <c r="DR57" s="775"/>
      <c r="DS57" s="775"/>
      <c r="DT57" s="775"/>
      <c r="DU57" s="776"/>
      <c r="DV57" s="777"/>
      <c r="DW57" s="778"/>
      <c r="DX57" s="778"/>
      <c r="DY57" s="778"/>
      <c r="DZ57" s="779"/>
      <c r="EA57" s="226"/>
    </row>
    <row r="58" spans="1:131" s="227" customFormat="1" ht="26.25" customHeight="1">
      <c r="A58" s="241">
        <v>31</v>
      </c>
      <c r="B58" s="780"/>
      <c r="C58" s="781"/>
      <c r="D58" s="781"/>
      <c r="E58" s="781"/>
      <c r="F58" s="781"/>
      <c r="G58" s="781"/>
      <c r="H58" s="781"/>
      <c r="I58" s="781"/>
      <c r="J58" s="781"/>
      <c r="K58" s="781"/>
      <c r="L58" s="781"/>
      <c r="M58" s="781"/>
      <c r="N58" s="781"/>
      <c r="O58" s="781"/>
      <c r="P58" s="782"/>
      <c r="Q58" s="861"/>
      <c r="R58" s="862"/>
      <c r="S58" s="862"/>
      <c r="T58" s="862"/>
      <c r="U58" s="862"/>
      <c r="V58" s="862"/>
      <c r="W58" s="862"/>
      <c r="X58" s="862"/>
      <c r="Y58" s="862"/>
      <c r="Z58" s="862"/>
      <c r="AA58" s="862"/>
      <c r="AB58" s="862"/>
      <c r="AC58" s="862"/>
      <c r="AD58" s="862"/>
      <c r="AE58" s="863"/>
      <c r="AF58" s="786"/>
      <c r="AG58" s="787"/>
      <c r="AH58" s="787"/>
      <c r="AI58" s="787"/>
      <c r="AJ58" s="788"/>
      <c r="AK58" s="864"/>
      <c r="AL58" s="862"/>
      <c r="AM58" s="862"/>
      <c r="AN58" s="862"/>
      <c r="AO58" s="862"/>
      <c r="AP58" s="862"/>
      <c r="AQ58" s="862"/>
      <c r="AR58" s="862"/>
      <c r="AS58" s="862"/>
      <c r="AT58" s="862"/>
      <c r="AU58" s="862"/>
      <c r="AV58" s="862"/>
      <c r="AW58" s="862"/>
      <c r="AX58" s="862"/>
      <c r="AY58" s="862"/>
      <c r="AZ58" s="865"/>
      <c r="BA58" s="865"/>
      <c r="BB58" s="865"/>
      <c r="BC58" s="865"/>
      <c r="BD58" s="865"/>
      <c r="BE58" s="856"/>
      <c r="BF58" s="856"/>
      <c r="BG58" s="856"/>
      <c r="BH58" s="856"/>
      <c r="BI58" s="857"/>
      <c r="BJ58" s="232"/>
      <c r="BK58" s="232"/>
      <c r="BL58" s="232"/>
      <c r="BM58" s="232"/>
      <c r="BN58" s="232"/>
      <c r="BO58" s="245"/>
      <c r="BP58" s="245"/>
      <c r="BQ58" s="242">
        <v>52</v>
      </c>
      <c r="BR58" s="243"/>
      <c r="BS58" s="802"/>
      <c r="BT58" s="803"/>
      <c r="BU58" s="803"/>
      <c r="BV58" s="803"/>
      <c r="BW58" s="803"/>
      <c r="BX58" s="803"/>
      <c r="BY58" s="803"/>
      <c r="BZ58" s="803"/>
      <c r="CA58" s="803"/>
      <c r="CB58" s="803"/>
      <c r="CC58" s="803"/>
      <c r="CD58" s="803"/>
      <c r="CE58" s="803"/>
      <c r="CF58" s="803"/>
      <c r="CG58" s="804"/>
      <c r="CH58" s="774"/>
      <c r="CI58" s="775"/>
      <c r="CJ58" s="775"/>
      <c r="CK58" s="775"/>
      <c r="CL58" s="776"/>
      <c r="CM58" s="774"/>
      <c r="CN58" s="775"/>
      <c r="CO58" s="775"/>
      <c r="CP58" s="775"/>
      <c r="CQ58" s="776"/>
      <c r="CR58" s="774"/>
      <c r="CS58" s="775"/>
      <c r="CT58" s="775"/>
      <c r="CU58" s="775"/>
      <c r="CV58" s="776"/>
      <c r="CW58" s="774"/>
      <c r="CX58" s="775"/>
      <c r="CY58" s="775"/>
      <c r="CZ58" s="775"/>
      <c r="DA58" s="776"/>
      <c r="DB58" s="774"/>
      <c r="DC58" s="775"/>
      <c r="DD58" s="775"/>
      <c r="DE58" s="775"/>
      <c r="DF58" s="776"/>
      <c r="DG58" s="774"/>
      <c r="DH58" s="775"/>
      <c r="DI58" s="775"/>
      <c r="DJ58" s="775"/>
      <c r="DK58" s="776"/>
      <c r="DL58" s="774"/>
      <c r="DM58" s="775"/>
      <c r="DN58" s="775"/>
      <c r="DO58" s="775"/>
      <c r="DP58" s="776"/>
      <c r="DQ58" s="774"/>
      <c r="DR58" s="775"/>
      <c r="DS58" s="775"/>
      <c r="DT58" s="775"/>
      <c r="DU58" s="776"/>
      <c r="DV58" s="777"/>
      <c r="DW58" s="778"/>
      <c r="DX58" s="778"/>
      <c r="DY58" s="778"/>
      <c r="DZ58" s="779"/>
      <c r="EA58" s="226"/>
    </row>
    <row r="59" spans="1:131" s="227" customFormat="1" ht="26.25" customHeight="1">
      <c r="A59" s="241">
        <v>32</v>
      </c>
      <c r="B59" s="780"/>
      <c r="C59" s="781"/>
      <c r="D59" s="781"/>
      <c r="E59" s="781"/>
      <c r="F59" s="781"/>
      <c r="G59" s="781"/>
      <c r="H59" s="781"/>
      <c r="I59" s="781"/>
      <c r="J59" s="781"/>
      <c r="K59" s="781"/>
      <c r="L59" s="781"/>
      <c r="M59" s="781"/>
      <c r="N59" s="781"/>
      <c r="O59" s="781"/>
      <c r="P59" s="782"/>
      <c r="Q59" s="861"/>
      <c r="R59" s="862"/>
      <c r="S59" s="862"/>
      <c r="T59" s="862"/>
      <c r="U59" s="862"/>
      <c r="V59" s="862"/>
      <c r="W59" s="862"/>
      <c r="X59" s="862"/>
      <c r="Y59" s="862"/>
      <c r="Z59" s="862"/>
      <c r="AA59" s="862"/>
      <c r="AB59" s="862"/>
      <c r="AC59" s="862"/>
      <c r="AD59" s="862"/>
      <c r="AE59" s="863"/>
      <c r="AF59" s="786"/>
      <c r="AG59" s="787"/>
      <c r="AH59" s="787"/>
      <c r="AI59" s="787"/>
      <c r="AJ59" s="788"/>
      <c r="AK59" s="864"/>
      <c r="AL59" s="862"/>
      <c r="AM59" s="862"/>
      <c r="AN59" s="862"/>
      <c r="AO59" s="862"/>
      <c r="AP59" s="862"/>
      <c r="AQ59" s="862"/>
      <c r="AR59" s="862"/>
      <c r="AS59" s="862"/>
      <c r="AT59" s="862"/>
      <c r="AU59" s="862"/>
      <c r="AV59" s="862"/>
      <c r="AW59" s="862"/>
      <c r="AX59" s="862"/>
      <c r="AY59" s="862"/>
      <c r="AZ59" s="865"/>
      <c r="BA59" s="865"/>
      <c r="BB59" s="865"/>
      <c r="BC59" s="865"/>
      <c r="BD59" s="865"/>
      <c r="BE59" s="856"/>
      <c r="BF59" s="856"/>
      <c r="BG59" s="856"/>
      <c r="BH59" s="856"/>
      <c r="BI59" s="857"/>
      <c r="BJ59" s="232"/>
      <c r="BK59" s="232"/>
      <c r="BL59" s="232"/>
      <c r="BM59" s="232"/>
      <c r="BN59" s="232"/>
      <c r="BO59" s="245"/>
      <c r="BP59" s="245"/>
      <c r="BQ59" s="242">
        <v>53</v>
      </c>
      <c r="BR59" s="243"/>
      <c r="BS59" s="802"/>
      <c r="BT59" s="803"/>
      <c r="BU59" s="803"/>
      <c r="BV59" s="803"/>
      <c r="BW59" s="803"/>
      <c r="BX59" s="803"/>
      <c r="BY59" s="803"/>
      <c r="BZ59" s="803"/>
      <c r="CA59" s="803"/>
      <c r="CB59" s="803"/>
      <c r="CC59" s="803"/>
      <c r="CD59" s="803"/>
      <c r="CE59" s="803"/>
      <c r="CF59" s="803"/>
      <c r="CG59" s="804"/>
      <c r="CH59" s="774"/>
      <c r="CI59" s="775"/>
      <c r="CJ59" s="775"/>
      <c r="CK59" s="775"/>
      <c r="CL59" s="776"/>
      <c r="CM59" s="774"/>
      <c r="CN59" s="775"/>
      <c r="CO59" s="775"/>
      <c r="CP59" s="775"/>
      <c r="CQ59" s="776"/>
      <c r="CR59" s="774"/>
      <c r="CS59" s="775"/>
      <c r="CT59" s="775"/>
      <c r="CU59" s="775"/>
      <c r="CV59" s="776"/>
      <c r="CW59" s="774"/>
      <c r="CX59" s="775"/>
      <c r="CY59" s="775"/>
      <c r="CZ59" s="775"/>
      <c r="DA59" s="776"/>
      <c r="DB59" s="774"/>
      <c r="DC59" s="775"/>
      <c r="DD59" s="775"/>
      <c r="DE59" s="775"/>
      <c r="DF59" s="776"/>
      <c r="DG59" s="774"/>
      <c r="DH59" s="775"/>
      <c r="DI59" s="775"/>
      <c r="DJ59" s="775"/>
      <c r="DK59" s="776"/>
      <c r="DL59" s="774"/>
      <c r="DM59" s="775"/>
      <c r="DN59" s="775"/>
      <c r="DO59" s="775"/>
      <c r="DP59" s="776"/>
      <c r="DQ59" s="774"/>
      <c r="DR59" s="775"/>
      <c r="DS59" s="775"/>
      <c r="DT59" s="775"/>
      <c r="DU59" s="776"/>
      <c r="DV59" s="777"/>
      <c r="DW59" s="778"/>
      <c r="DX59" s="778"/>
      <c r="DY59" s="778"/>
      <c r="DZ59" s="779"/>
      <c r="EA59" s="226"/>
    </row>
    <row r="60" spans="1:131" s="227" customFormat="1" ht="26.25" customHeight="1">
      <c r="A60" s="241">
        <v>33</v>
      </c>
      <c r="B60" s="780"/>
      <c r="C60" s="781"/>
      <c r="D60" s="781"/>
      <c r="E60" s="781"/>
      <c r="F60" s="781"/>
      <c r="G60" s="781"/>
      <c r="H60" s="781"/>
      <c r="I60" s="781"/>
      <c r="J60" s="781"/>
      <c r="K60" s="781"/>
      <c r="L60" s="781"/>
      <c r="M60" s="781"/>
      <c r="N60" s="781"/>
      <c r="O60" s="781"/>
      <c r="P60" s="782"/>
      <c r="Q60" s="861"/>
      <c r="R60" s="862"/>
      <c r="S60" s="862"/>
      <c r="T60" s="862"/>
      <c r="U60" s="862"/>
      <c r="V60" s="862"/>
      <c r="W60" s="862"/>
      <c r="X60" s="862"/>
      <c r="Y60" s="862"/>
      <c r="Z60" s="862"/>
      <c r="AA60" s="862"/>
      <c r="AB60" s="862"/>
      <c r="AC60" s="862"/>
      <c r="AD60" s="862"/>
      <c r="AE60" s="863"/>
      <c r="AF60" s="786"/>
      <c r="AG60" s="787"/>
      <c r="AH60" s="787"/>
      <c r="AI60" s="787"/>
      <c r="AJ60" s="788"/>
      <c r="AK60" s="864"/>
      <c r="AL60" s="862"/>
      <c r="AM60" s="862"/>
      <c r="AN60" s="862"/>
      <c r="AO60" s="862"/>
      <c r="AP60" s="862"/>
      <c r="AQ60" s="862"/>
      <c r="AR60" s="862"/>
      <c r="AS60" s="862"/>
      <c r="AT60" s="862"/>
      <c r="AU60" s="862"/>
      <c r="AV60" s="862"/>
      <c r="AW60" s="862"/>
      <c r="AX60" s="862"/>
      <c r="AY60" s="862"/>
      <c r="AZ60" s="865"/>
      <c r="BA60" s="865"/>
      <c r="BB60" s="865"/>
      <c r="BC60" s="865"/>
      <c r="BD60" s="865"/>
      <c r="BE60" s="856"/>
      <c r="BF60" s="856"/>
      <c r="BG60" s="856"/>
      <c r="BH60" s="856"/>
      <c r="BI60" s="857"/>
      <c r="BJ60" s="232"/>
      <c r="BK60" s="232"/>
      <c r="BL60" s="232"/>
      <c r="BM60" s="232"/>
      <c r="BN60" s="232"/>
      <c r="BO60" s="245"/>
      <c r="BP60" s="245"/>
      <c r="BQ60" s="242">
        <v>54</v>
      </c>
      <c r="BR60" s="243"/>
      <c r="BS60" s="802"/>
      <c r="BT60" s="803"/>
      <c r="BU60" s="803"/>
      <c r="BV60" s="803"/>
      <c r="BW60" s="803"/>
      <c r="BX60" s="803"/>
      <c r="BY60" s="803"/>
      <c r="BZ60" s="803"/>
      <c r="CA60" s="803"/>
      <c r="CB60" s="803"/>
      <c r="CC60" s="803"/>
      <c r="CD60" s="803"/>
      <c r="CE60" s="803"/>
      <c r="CF60" s="803"/>
      <c r="CG60" s="804"/>
      <c r="CH60" s="774"/>
      <c r="CI60" s="775"/>
      <c r="CJ60" s="775"/>
      <c r="CK60" s="775"/>
      <c r="CL60" s="776"/>
      <c r="CM60" s="774"/>
      <c r="CN60" s="775"/>
      <c r="CO60" s="775"/>
      <c r="CP60" s="775"/>
      <c r="CQ60" s="776"/>
      <c r="CR60" s="774"/>
      <c r="CS60" s="775"/>
      <c r="CT60" s="775"/>
      <c r="CU60" s="775"/>
      <c r="CV60" s="776"/>
      <c r="CW60" s="774"/>
      <c r="CX60" s="775"/>
      <c r="CY60" s="775"/>
      <c r="CZ60" s="775"/>
      <c r="DA60" s="776"/>
      <c r="DB60" s="774"/>
      <c r="DC60" s="775"/>
      <c r="DD60" s="775"/>
      <c r="DE60" s="775"/>
      <c r="DF60" s="776"/>
      <c r="DG60" s="774"/>
      <c r="DH60" s="775"/>
      <c r="DI60" s="775"/>
      <c r="DJ60" s="775"/>
      <c r="DK60" s="776"/>
      <c r="DL60" s="774"/>
      <c r="DM60" s="775"/>
      <c r="DN60" s="775"/>
      <c r="DO60" s="775"/>
      <c r="DP60" s="776"/>
      <c r="DQ60" s="774"/>
      <c r="DR60" s="775"/>
      <c r="DS60" s="775"/>
      <c r="DT60" s="775"/>
      <c r="DU60" s="776"/>
      <c r="DV60" s="777"/>
      <c r="DW60" s="778"/>
      <c r="DX60" s="778"/>
      <c r="DY60" s="778"/>
      <c r="DZ60" s="779"/>
      <c r="EA60" s="226"/>
    </row>
    <row r="61" spans="1:131" s="227" customFormat="1" ht="26.25" customHeight="1" thickBot="1">
      <c r="A61" s="241">
        <v>34</v>
      </c>
      <c r="B61" s="780"/>
      <c r="C61" s="781"/>
      <c r="D61" s="781"/>
      <c r="E61" s="781"/>
      <c r="F61" s="781"/>
      <c r="G61" s="781"/>
      <c r="H61" s="781"/>
      <c r="I61" s="781"/>
      <c r="J61" s="781"/>
      <c r="K61" s="781"/>
      <c r="L61" s="781"/>
      <c r="M61" s="781"/>
      <c r="N61" s="781"/>
      <c r="O61" s="781"/>
      <c r="P61" s="782"/>
      <c r="Q61" s="861"/>
      <c r="R61" s="862"/>
      <c r="S61" s="862"/>
      <c r="T61" s="862"/>
      <c r="U61" s="862"/>
      <c r="V61" s="862"/>
      <c r="W61" s="862"/>
      <c r="X61" s="862"/>
      <c r="Y61" s="862"/>
      <c r="Z61" s="862"/>
      <c r="AA61" s="862"/>
      <c r="AB61" s="862"/>
      <c r="AC61" s="862"/>
      <c r="AD61" s="862"/>
      <c r="AE61" s="863"/>
      <c r="AF61" s="786"/>
      <c r="AG61" s="787"/>
      <c r="AH61" s="787"/>
      <c r="AI61" s="787"/>
      <c r="AJ61" s="788"/>
      <c r="AK61" s="864"/>
      <c r="AL61" s="862"/>
      <c r="AM61" s="862"/>
      <c r="AN61" s="862"/>
      <c r="AO61" s="862"/>
      <c r="AP61" s="862"/>
      <c r="AQ61" s="862"/>
      <c r="AR61" s="862"/>
      <c r="AS61" s="862"/>
      <c r="AT61" s="862"/>
      <c r="AU61" s="862"/>
      <c r="AV61" s="862"/>
      <c r="AW61" s="862"/>
      <c r="AX61" s="862"/>
      <c r="AY61" s="862"/>
      <c r="AZ61" s="865"/>
      <c r="BA61" s="865"/>
      <c r="BB61" s="865"/>
      <c r="BC61" s="865"/>
      <c r="BD61" s="865"/>
      <c r="BE61" s="856"/>
      <c r="BF61" s="856"/>
      <c r="BG61" s="856"/>
      <c r="BH61" s="856"/>
      <c r="BI61" s="857"/>
      <c r="BJ61" s="232"/>
      <c r="BK61" s="232"/>
      <c r="BL61" s="232"/>
      <c r="BM61" s="232"/>
      <c r="BN61" s="232"/>
      <c r="BO61" s="245"/>
      <c r="BP61" s="245"/>
      <c r="BQ61" s="242">
        <v>55</v>
      </c>
      <c r="BR61" s="243"/>
      <c r="BS61" s="802"/>
      <c r="BT61" s="803"/>
      <c r="BU61" s="803"/>
      <c r="BV61" s="803"/>
      <c r="BW61" s="803"/>
      <c r="BX61" s="803"/>
      <c r="BY61" s="803"/>
      <c r="BZ61" s="803"/>
      <c r="CA61" s="803"/>
      <c r="CB61" s="803"/>
      <c r="CC61" s="803"/>
      <c r="CD61" s="803"/>
      <c r="CE61" s="803"/>
      <c r="CF61" s="803"/>
      <c r="CG61" s="804"/>
      <c r="CH61" s="774"/>
      <c r="CI61" s="775"/>
      <c r="CJ61" s="775"/>
      <c r="CK61" s="775"/>
      <c r="CL61" s="776"/>
      <c r="CM61" s="774"/>
      <c r="CN61" s="775"/>
      <c r="CO61" s="775"/>
      <c r="CP61" s="775"/>
      <c r="CQ61" s="776"/>
      <c r="CR61" s="774"/>
      <c r="CS61" s="775"/>
      <c r="CT61" s="775"/>
      <c r="CU61" s="775"/>
      <c r="CV61" s="776"/>
      <c r="CW61" s="774"/>
      <c r="CX61" s="775"/>
      <c r="CY61" s="775"/>
      <c r="CZ61" s="775"/>
      <c r="DA61" s="776"/>
      <c r="DB61" s="774"/>
      <c r="DC61" s="775"/>
      <c r="DD61" s="775"/>
      <c r="DE61" s="775"/>
      <c r="DF61" s="776"/>
      <c r="DG61" s="774"/>
      <c r="DH61" s="775"/>
      <c r="DI61" s="775"/>
      <c r="DJ61" s="775"/>
      <c r="DK61" s="776"/>
      <c r="DL61" s="774"/>
      <c r="DM61" s="775"/>
      <c r="DN61" s="775"/>
      <c r="DO61" s="775"/>
      <c r="DP61" s="776"/>
      <c r="DQ61" s="774"/>
      <c r="DR61" s="775"/>
      <c r="DS61" s="775"/>
      <c r="DT61" s="775"/>
      <c r="DU61" s="776"/>
      <c r="DV61" s="777"/>
      <c r="DW61" s="778"/>
      <c r="DX61" s="778"/>
      <c r="DY61" s="778"/>
      <c r="DZ61" s="779"/>
      <c r="EA61" s="226"/>
    </row>
    <row r="62" spans="1:131" s="227" customFormat="1" ht="26.25" customHeight="1">
      <c r="A62" s="241">
        <v>35</v>
      </c>
      <c r="B62" s="780"/>
      <c r="C62" s="781"/>
      <c r="D62" s="781"/>
      <c r="E62" s="781"/>
      <c r="F62" s="781"/>
      <c r="G62" s="781"/>
      <c r="H62" s="781"/>
      <c r="I62" s="781"/>
      <c r="J62" s="781"/>
      <c r="K62" s="781"/>
      <c r="L62" s="781"/>
      <c r="M62" s="781"/>
      <c r="N62" s="781"/>
      <c r="O62" s="781"/>
      <c r="P62" s="782"/>
      <c r="Q62" s="861"/>
      <c r="R62" s="862"/>
      <c r="S62" s="862"/>
      <c r="T62" s="862"/>
      <c r="U62" s="862"/>
      <c r="V62" s="862"/>
      <c r="W62" s="862"/>
      <c r="X62" s="862"/>
      <c r="Y62" s="862"/>
      <c r="Z62" s="862"/>
      <c r="AA62" s="862"/>
      <c r="AB62" s="862"/>
      <c r="AC62" s="862"/>
      <c r="AD62" s="862"/>
      <c r="AE62" s="863"/>
      <c r="AF62" s="786"/>
      <c r="AG62" s="787"/>
      <c r="AH62" s="787"/>
      <c r="AI62" s="787"/>
      <c r="AJ62" s="788"/>
      <c r="AK62" s="864"/>
      <c r="AL62" s="862"/>
      <c r="AM62" s="862"/>
      <c r="AN62" s="862"/>
      <c r="AO62" s="862"/>
      <c r="AP62" s="862"/>
      <c r="AQ62" s="862"/>
      <c r="AR62" s="862"/>
      <c r="AS62" s="862"/>
      <c r="AT62" s="862"/>
      <c r="AU62" s="862"/>
      <c r="AV62" s="862"/>
      <c r="AW62" s="862"/>
      <c r="AX62" s="862"/>
      <c r="AY62" s="862"/>
      <c r="AZ62" s="865"/>
      <c r="BA62" s="865"/>
      <c r="BB62" s="865"/>
      <c r="BC62" s="865"/>
      <c r="BD62" s="865"/>
      <c r="BE62" s="856"/>
      <c r="BF62" s="856"/>
      <c r="BG62" s="856"/>
      <c r="BH62" s="856"/>
      <c r="BI62" s="857"/>
      <c r="BJ62" s="879" t="s">
        <v>404</v>
      </c>
      <c r="BK62" s="834"/>
      <c r="BL62" s="834"/>
      <c r="BM62" s="834"/>
      <c r="BN62" s="835"/>
      <c r="BO62" s="245"/>
      <c r="BP62" s="245"/>
      <c r="BQ62" s="242">
        <v>56</v>
      </c>
      <c r="BR62" s="243"/>
      <c r="BS62" s="802"/>
      <c r="BT62" s="803"/>
      <c r="BU62" s="803"/>
      <c r="BV62" s="803"/>
      <c r="BW62" s="803"/>
      <c r="BX62" s="803"/>
      <c r="BY62" s="803"/>
      <c r="BZ62" s="803"/>
      <c r="CA62" s="803"/>
      <c r="CB62" s="803"/>
      <c r="CC62" s="803"/>
      <c r="CD62" s="803"/>
      <c r="CE62" s="803"/>
      <c r="CF62" s="803"/>
      <c r="CG62" s="804"/>
      <c r="CH62" s="774"/>
      <c r="CI62" s="775"/>
      <c r="CJ62" s="775"/>
      <c r="CK62" s="775"/>
      <c r="CL62" s="776"/>
      <c r="CM62" s="774"/>
      <c r="CN62" s="775"/>
      <c r="CO62" s="775"/>
      <c r="CP62" s="775"/>
      <c r="CQ62" s="776"/>
      <c r="CR62" s="774"/>
      <c r="CS62" s="775"/>
      <c r="CT62" s="775"/>
      <c r="CU62" s="775"/>
      <c r="CV62" s="776"/>
      <c r="CW62" s="774"/>
      <c r="CX62" s="775"/>
      <c r="CY62" s="775"/>
      <c r="CZ62" s="775"/>
      <c r="DA62" s="776"/>
      <c r="DB62" s="774"/>
      <c r="DC62" s="775"/>
      <c r="DD62" s="775"/>
      <c r="DE62" s="775"/>
      <c r="DF62" s="776"/>
      <c r="DG62" s="774"/>
      <c r="DH62" s="775"/>
      <c r="DI62" s="775"/>
      <c r="DJ62" s="775"/>
      <c r="DK62" s="776"/>
      <c r="DL62" s="774"/>
      <c r="DM62" s="775"/>
      <c r="DN62" s="775"/>
      <c r="DO62" s="775"/>
      <c r="DP62" s="776"/>
      <c r="DQ62" s="774"/>
      <c r="DR62" s="775"/>
      <c r="DS62" s="775"/>
      <c r="DT62" s="775"/>
      <c r="DU62" s="776"/>
      <c r="DV62" s="777"/>
      <c r="DW62" s="778"/>
      <c r="DX62" s="778"/>
      <c r="DY62" s="778"/>
      <c r="DZ62" s="779"/>
      <c r="EA62" s="226"/>
    </row>
    <row r="63" spans="1:131" s="227" customFormat="1" ht="26.25" customHeight="1" thickBot="1">
      <c r="A63" s="244" t="s">
        <v>383</v>
      </c>
      <c r="B63" s="818" t="s">
        <v>405</v>
      </c>
      <c r="C63" s="819"/>
      <c r="D63" s="819"/>
      <c r="E63" s="819"/>
      <c r="F63" s="819"/>
      <c r="G63" s="819"/>
      <c r="H63" s="819"/>
      <c r="I63" s="819"/>
      <c r="J63" s="819"/>
      <c r="K63" s="819"/>
      <c r="L63" s="819"/>
      <c r="M63" s="819"/>
      <c r="N63" s="819"/>
      <c r="O63" s="819"/>
      <c r="P63" s="820"/>
      <c r="Q63" s="873"/>
      <c r="R63" s="874"/>
      <c r="S63" s="874"/>
      <c r="T63" s="874"/>
      <c r="U63" s="874"/>
      <c r="V63" s="874"/>
      <c r="W63" s="874"/>
      <c r="X63" s="874"/>
      <c r="Y63" s="874"/>
      <c r="Z63" s="874"/>
      <c r="AA63" s="874"/>
      <c r="AB63" s="874"/>
      <c r="AC63" s="874"/>
      <c r="AD63" s="874"/>
      <c r="AE63" s="875"/>
      <c r="AF63" s="876">
        <v>2468</v>
      </c>
      <c r="AG63" s="866"/>
      <c r="AH63" s="866"/>
      <c r="AI63" s="866"/>
      <c r="AJ63" s="877"/>
      <c r="AK63" s="878"/>
      <c r="AL63" s="874"/>
      <c r="AM63" s="874"/>
      <c r="AN63" s="874"/>
      <c r="AO63" s="874"/>
      <c r="AP63" s="866">
        <v>25109</v>
      </c>
      <c r="AQ63" s="866"/>
      <c r="AR63" s="866"/>
      <c r="AS63" s="866"/>
      <c r="AT63" s="866"/>
      <c r="AU63" s="866">
        <v>18651</v>
      </c>
      <c r="AV63" s="866"/>
      <c r="AW63" s="866"/>
      <c r="AX63" s="866"/>
      <c r="AY63" s="866"/>
      <c r="AZ63" s="867"/>
      <c r="BA63" s="867"/>
      <c r="BB63" s="867"/>
      <c r="BC63" s="867"/>
      <c r="BD63" s="867"/>
      <c r="BE63" s="868"/>
      <c r="BF63" s="868"/>
      <c r="BG63" s="868"/>
      <c r="BH63" s="868"/>
      <c r="BI63" s="869"/>
      <c r="BJ63" s="870" t="s">
        <v>406</v>
      </c>
      <c r="BK63" s="871"/>
      <c r="BL63" s="871"/>
      <c r="BM63" s="871"/>
      <c r="BN63" s="872"/>
      <c r="BO63" s="245"/>
      <c r="BP63" s="245"/>
      <c r="BQ63" s="242">
        <v>57</v>
      </c>
      <c r="BR63" s="243"/>
      <c r="BS63" s="802"/>
      <c r="BT63" s="803"/>
      <c r="BU63" s="803"/>
      <c r="BV63" s="803"/>
      <c r="BW63" s="803"/>
      <c r="BX63" s="803"/>
      <c r="BY63" s="803"/>
      <c r="BZ63" s="803"/>
      <c r="CA63" s="803"/>
      <c r="CB63" s="803"/>
      <c r="CC63" s="803"/>
      <c r="CD63" s="803"/>
      <c r="CE63" s="803"/>
      <c r="CF63" s="803"/>
      <c r="CG63" s="804"/>
      <c r="CH63" s="774"/>
      <c r="CI63" s="775"/>
      <c r="CJ63" s="775"/>
      <c r="CK63" s="775"/>
      <c r="CL63" s="776"/>
      <c r="CM63" s="774"/>
      <c r="CN63" s="775"/>
      <c r="CO63" s="775"/>
      <c r="CP63" s="775"/>
      <c r="CQ63" s="776"/>
      <c r="CR63" s="774"/>
      <c r="CS63" s="775"/>
      <c r="CT63" s="775"/>
      <c r="CU63" s="775"/>
      <c r="CV63" s="776"/>
      <c r="CW63" s="774"/>
      <c r="CX63" s="775"/>
      <c r="CY63" s="775"/>
      <c r="CZ63" s="775"/>
      <c r="DA63" s="776"/>
      <c r="DB63" s="774"/>
      <c r="DC63" s="775"/>
      <c r="DD63" s="775"/>
      <c r="DE63" s="775"/>
      <c r="DF63" s="776"/>
      <c r="DG63" s="774"/>
      <c r="DH63" s="775"/>
      <c r="DI63" s="775"/>
      <c r="DJ63" s="775"/>
      <c r="DK63" s="776"/>
      <c r="DL63" s="774"/>
      <c r="DM63" s="775"/>
      <c r="DN63" s="775"/>
      <c r="DO63" s="775"/>
      <c r="DP63" s="776"/>
      <c r="DQ63" s="774"/>
      <c r="DR63" s="775"/>
      <c r="DS63" s="775"/>
      <c r="DT63" s="775"/>
      <c r="DU63" s="776"/>
      <c r="DV63" s="777"/>
      <c r="DW63" s="778"/>
      <c r="DX63" s="778"/>
      <c r="DY63" s="778"/>
      <c r="DZ63" s="779"/>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02"/>
      <c r="BT64" s="803"/>
      <c r="BU64" s="803"/>
      <c r="BV64" s="803"/>
      <c r="BW64" s="803"/>
      <c r="BX64" s="803"/>
      <c r="BY64" s="803"/>
      <c r="BZ64" s="803"/>
      <c r="CA64" s="803"/>
      <c r="CB64" s="803"/>
      <c r="CC64" s="803"/>
      <c r="CD64" s="803"/>
      <c r="CE64" s="803"/>
      <c r="CF64" s="803"/>
      <c r="CG64" s="804"/>
      <c r="CH64" s="774"/>
      <c r="CI64" s="775"/>
      <c r="CJ64" s="775"/>
      <c r="CK64" s="775"/>
      <c r="CL64" s="776"/>
      <c r="CM64" s="774"/>
      <c r="CN64" s="775"/>
      <c r="CO64" s="775"/>
      <c r="CP64" s="775"/>
      <c r="CQ64" s="776"/>
      <c r="CR64" s="774"/>
      <c r="CS64" s="775"/>
      <c r="CT64" s="775"/>
      <c r="CU64" s="775"/>
      <c r="CV64" s="776"/>
      <c r="CW64" s="774"/>
      <c r="CX64" s="775"/>
      <c r="CY64" s="775"/>
      <c r="CZ64" s="775"/>
      <c r="DA64" s="776"/>
      <c r="DB64" s="774"/>
      <c r="DC64" s="775"/>
      <c r="DD64" s="775"/>
      <c r="DE64" s="775"/>
      <c r="DF64" s="776"/>
      <c r="DG64" s="774"/>
      <c r="DH64" s="775"/>
      <c r="DI64" s="775"/>
      <c r="DJ64" s="775"/>
      <c r="DK64" s="776"/>
      <c r="DL64" s="774"/>
      <c r="DM64" s="775"/>
      <c r="DN64" s="775"/>
      <c r="DO64" s="775"/>
      <c r="DP64" s="776"/>
      <c r="DQ64" s="774"/>
      <c r="DR64" s="775"/>
      <c r="DS64" s="775"/>
      <c r="DT64" s="775"/>
      <c r="DU64" s="776"/>
      <c r="DV64" s="777"/>
      <c r="DW64" s="778"/>
      <c r="DX64" s="778"/>
      <c r="DY64" s="778"/>
      <c r="DZ64" s="779"/>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02"/>
      <c r="BT65" s="803"/>
      <c r="BU65" s="803"/>
      <c r="BV65" s="803"/>
      <c r="BW65" s="803"/>
      <c r="BX65" s="803"/>
      <c r="BY65" s="803"/>
      <c r="BZ65" s="803"/>
      <c r="CA65" s="803"/>
      <c r="CB65" s="803"/>
      <c r="CC65" s="803"/>
      <c r="CD65" s="803"/>
      <c r="CE65" s="803"/>
      <c r="CF65" s="803"/>
      <c r="CG65" s="804"/>
      <c r="CH65" s="774"/>
      <c r="CI65" s="775"/>
      <c r="CJ65" s="775"/>
      <c r="CK65" s="775"/>
      <c r="CL65" s="776"/>
      <c r="CM65" s="774"/>
      <c r="CN65" s="775"/>
      <c r="CO65" s="775"/>
      <c r="CP65" s="775"/>
      <c r="CQ65" s="776"/>
      <c r="CR65" s="774"/>
      <c r="CS65" s="775"/>
      <c r="CT65" s="775"/>
      <c r="CU65" s="775"/>
      <c r="CV65" s="776"/>
      <c r="CW65" s="774"/>
      <c r="CX65" s="775"/>
      <c r="CY65" s="775"/>
      <c r="CZ65" s="775"/>
      <c r="DA65" s="776"/>
      <c r="DB65" s="774"/>
      <c r="DC65" s="775"/>
      <c r="DD65" s="775"/>
      <c r="DE65" s="775"/>
      <c r="DF65" s="776"/>
      <c r="DG65" s="774"/>
      <c r="DH65" s="775"/>
      <c r="DI65" s="775"/>
      <c r="DJ65" s="775"/>
      <c r="DK65" s="776"/>
      <c r="DL65" s="774"/>
      <c r="DM65" s="775"/>
      <c r="DN65" s="775"/>
      <c r="DO65" s="775"/>
      <c r="DP65" s="776"/>
      <c r="DQ65" s="774"/>
      <c r="DR65" s="775"/>
      <c r="DS65" s="775"/>
      <c r="DT65" s="775"/>
      <c r="DU65" s="776"/>
      <c r="DV65" s="777"/>
      <c r="DW65" s="778"/>
      <c r="DX65" s="778"/>
      <c r="DY65" s="778"/>
      <c r="DZ65" s="779"/>
      <c r="EA65" s="226"/>
    </row>
    <row r="66" spans="1:131" s="227" customFormat="1" ht="26.25" customHeight="1">
      <c r="A66" s="768" t="s">
        <v>408</v>
      </c>
      <c r="B66" s="769"/>
      <c r="C66" s="769"/>
      <c r="D66" s="769"/>
      <c r="E66" s="769"/>
      <c r="F66" s="769"/>
      <c r="G66" s="769"/>
      <c r="H66" s="769"/>
      <c r="I66" s="769"/>
      <c r="J66" s="769"/>
      <c r="K66" s="769"/>
      <c r="L66" s="769"/>
      <c r="M66" s="769"/>
      <c r="N66" s="769"/>
      <c r="O66" s="769"/>
      <c r="P66" s="770"/>
      <c r="Q66" s="745" t="s">
        <v>409</v>
      </c>
      <c r="R66" s="746"/>
      <c r="S66" s="746"/>
      <c r="T66" s="746"/>
      <c r="U66" s="747"/>
      <c r="V66" s="745" t="s">
        <v>410</v>
      </c>
      <c r="W66" s="746"/>
      <c r="X66" s="746"/>
      <c r="Y66" s="746"/>
      <c r="Z66" s="747"/>
      <c r="AA66" s="745" t="s">
        <v>411</v>
      </c>
      <c r="AB66" s="746"/>
      <c r="AC66" s="746"/>
      <c r="AD66" s="746"/>
      <c r="AE66" s="747"/>
      <c r="AF66" s="891" t="s">
        <v>412</v>
      </c>
      <c r="AG66" s="841"/>
      <c r="AH66" s="841"/>
      <c r="AI66" s="841"/>
      <c r="AJ66" s="892"/>
      <c r="AK66" s="745" t="s">
        <v>413</v>
      </c>
      <c r="AL66" s="769"/>
      <c r="AM66" s="769"/>
      <c r="AN66" s="769"/>
      <c r="AO66" s="770"/>
      <c r="AP66" s="745" t="s">
        <v>414</v>
      </c>
      <c r="AQ66" s="746"/>
      <c r="AR66" s="746"/>
      <c r="AS66" s="746"/>
      <c r="AT66" s="747"/>
      <c r="AU66" s="745" t="s">
        <v>415</v>
      </c>
      <c r="AV66" s="746"/>
      <c r="AW66" s="746"/>
      <c r="AX66" s="746"/>
      <c r="AY66" s="747"/>
      <c r="AZ66" s="745" t="s">
        <v>370</v>
      </c>
      <c r="BA66" s="746"/>
      <c r="BB66" s="746"/>
      <c r="BC66" s="746"/>
      <c r="BD66" s="757"/>
      <c r="BE66" s="245"/>
      <c r="BF66" s="245"/>
      <c r="BG66" s="245"/>
      <c r="BH66" s="245"/>
      <c r="BI66" s="245"/>
      <c r="BJ66" s="245"/>
      <c r="BK66" s="245"/>
      <c r="BL66" s="245"/>
      <c r="BM66" s="245"/>
      <c r="BN66" s="245"/>
      <c r="BO66" s="245"/>
      <c r="BP66" s="245"/>
      <c r="BQ66" s="242">
        <v>60</v>
      </c>
      <c r="BR66" s="247"/>
      <c r="BS66" s="883"/>
      <c r="BT66" s="884"/>
      <c r="BU66" s="884"/>
      <c r="BV66" s="884"/>
      <c r="BW66" s="884"/>
      <c r="BX66" s="884"/>
      <c r="BY66" s="884"/>
      <c r="BZ66" s="884"/>
      <c r="CA66" s="884"/>
      <c r="CB66" s="884"/>
      <c r="CC66" s="884"/>
      <c r="CD66" s="884"/>
      <c r="CE66" s="884"/>
      <c r="CF66" s="884"/>
      <c r="CG66" s="885"/>
      <c r="CH66" s="886"/>
      <c r="CI66" s="887"/>
      <c r="CJ66" s="887"/>
      <c r="CK66" s="887"/>
      <c r="CL66" s="888"/>
      <c r="CM66" s="886"/>
      <c r="CN66" s="887"/>
      <c r="CO66" s="887"/>
      <c r="CP66" s="887"/>
      <c r="CQ66" s="888"/>
      <c r="CR66" s="886"/>
      <c r="CS66" s="887"/>
      <c r="CT66" s="887"/>
      <c r="CU66" s="887"/>
      <c r="CV66" s="888"/>
      <c r="CW66" s="886"/>
      <c r="CX66" s="887"/>
      <c r="CY66" s="887"/>
      <c r="CZ66" s="887"/>
      <c r="DA66" s="888"/>
      <c r="DB66" s="886"/>
      <c r="DC66" s="887"/>
      <c r="DD66" s="887"/>
      <c r="DE66" s="887"/>
      <c r="DF66" s="888"/>
      <c r="DG66" s="886"/>
      <c r="DH66" s="887"/>
      <c r="DI66" s="887"/>
      <c r="DJ66" s="887"/>
      <c r="DK66" s="888"/>
      <c r="DL66" s="886"/>
      <c r="DM66" s="887"/>
      <c r="DN66" s="887"/>
      <c r="DO66" s="887"/>
      <c r="DP66" s="888"/>
      <c r="DQ66" s="886"/>
      <c r="DR66" s="887"/>
      <c r="DS66" s="887"/>
      <c r="DT66" s="887"/>
      <c r="DU66" s="888"/>
      <c r="DV66" s="880"/>
      <c r="DW66" s="881"/>
      <c r="DX66" s="881"/>
      <c r="DY66" s="881"/>
      <c r="DZ66" s="882"/>
      <c r="EA66" s="226"/>
    </row>
    <row r="67" spans="1:131" s="227" customFormat="1" ht="26.25" customHeight="1" thickBot="1">
      <c r="A67" s="771"/>
      <c r="B67" s="772"/>
      <c r="C67" s="772"/>
      <c r="D67" s="772"/>
      <c r="E67" s="772"/>
      <c r="F67" s="772"/>
      <c r="G67" s="772"/>
      <c r="H67" s="772"/>
      <c r="I67" s="772"/>
      <c r="J67" s="772"/>
      <c r="K67" s="772"/>
      <c r="L67" s="772"/>
      <c r="M67" s="772"/>
      <c r="N67" s="772"/>
      <c r="O67" s="772"/>
      <c r="P67" s="773"/>
      <c r="Q67" s="748"/>
      <c r="R67" s="749"/>
      <c r="S67" s="749"/>
      <c r="T67" s="749"/>
      <c r="U67" s="750"/>
      <c r="V67" s="748"/>
      <c r="W67" s="749"/>
      <c r="X67" s="749"/>
      <c r="Y67" s="749"/>
      <c r="Z67" s="750"/>
      <c r="AA67" s="748"/>
      <c r="AB67" s="749"/>
      <c r="AC67" s="749"/>
      <c r="AD67" s="749"/>
      <c r="AE67" s="750"/>
      <c r="AF67" s="893"/>
      <c r="AG67" s="844"/>
      <c r="AH67" s="844"/>
      <c r="AI67" s="844"/>
      <c r="AJ67" s="894"/>
      <c r="AK67" s="895"/>
      <c r="AL67" s="772"/>
      <c r="AM67" s="772"/>
      <c r="AN67" s="772"/>
      <c r="AO67" s="773"/>
      <c r="AP67" s="748"/>
      <c r="AQ67" s="749"/>
      <c r="AR67" s="749"/>
      <c r="AS67" s="749"/>
      <c r="AT67" s="750"/>
      <c r="AU67" s="748"/>
      <c r="AV67" s="749"/>
      <c r="AW67" s="749"/>
      <c r="AX67" s="749"/>
      <c r="AY67" s="750"/>
      <c r="AZ67" s="748"/>
      <c r="BA67" s="749"/>
      <c r="BB67" s="749"/>
      <c r="BC67" s="749"/>
      <c r="BD67" s="758"/>
      <c r="BE67" s="245"/>
      <c r="BF67" s="245"/>
      <c r="BG67" s="245"/>
      <c r="BH67" s="245"/>
      <c r="BI67" s="245"/>
      <c r="BJ67" s="245"/>
      <c r="BK67" s="245"/>
      <c r="BL67" s="245"/>
      <c r="BM67" s="245"/>
      <c r="BN67" s="245"/>
      <c r="BO67" s="245"/>
      <c r="BP67" s="245"/>
      <c r="BQ67" s="242">
        <v>61</v>
      </c>
      <c r="BR67" s="247"/>
      <c r="BS67" s="883"/>
      <c r="BT67" s="884"/>
      <c r="BU67" s="884"/>
      <c r="BV67" s="884"/>
      <c r="BW67" s="884"/>
      <c r="BX67" s="884"/>
      <c r="BY67" s="884"/>
      <c r="BZ67" s="884"/>
      <c r="CA67" s="884"/>
      <c r="CB67" s="884"/>
      <c r="CC67" s="884"/>
      <c r="CD67" s="884"/>
      <c r="CE67" s="884"/>
      <c r="CF67" s="884"/>
      <c r="CG67" s="885"/>
      <c r="CH67" s="886"/>
      <c r="CI67" s="887"/>
      <c r="CJ67" s="887"/>
      <c r="CK67" s="887"/>
      <c r="CL67" s="888"/>
      <c r="CM67" s="886"/>
      <c r="CN67" s="887"/>
      <c r="CO67" s="887"/>
      <c r="CP67" s="887"/>
      <c r="CQ67" s="888"/>
      <c r="CR67" s="886"/>
      <c r="CS67" s="887"/>
      <c r="CT67" s="887"/>
      <c r="CU67" s="887"/>
      <c r="CV67" s="888"/>
      <c r="CW67" s="886"/>
      <c r="CX67" s="887"/>
      <c r="CY67" s="887"/>
      <c r="CZ67" s="887"/>
      <c r="DA67" s="888"/>
      <c r="DB67" s="886"/>
      <c r="DC67" s="887"/>
      <c r="DD67" s="887"/>
      <c r="DE67" s="887"/>
      <c r="DF67" s="888"/>
      <c r="DG67" s="886"/>
      <c r="DH67" s="887"/>
      <c r="DI67" s="887"/>
      <c r="DJ67" s="887"/>
      <c r="DK67" s="888"/>
      <c r="DL67" s="886"/>
      <c r="DM67" s="887"/>
      <c r="DN67" s="887"/>
      <c r="DO67" s="887"/>
      <c r="DP67" s="888"/>
      <c r="DQ67" s="886"/>
      <c r="DR67" s="887"/>
      <c r="DS67" s="887"/>
      <c r="DT67" s="887"/>
      <c r="DU67" s="888"/>
      <c r="DV67" s="880"/>
      <c r="DW67" s="881"/>
      <c r="DX67" s="881"/>
      <c r="DY67" s="881"/>
      <c r="DZ67" s="882"/>
      <c r="EA67" s="226"/>
    </row>
    <row r="68" spans="1:131" s="227" customFormat="1" ht="26.25" customHeight="1" thickTop="1">
      <c r="A68" s="238">
        <v>1</v>
      </c>
      <c r="B68" s="742" t="s">
        <v>567</v>
      </c>
      <c r="C68" s="743"/>
      <c r="D68" s="743"/>
      <c r="E68" s="743"/>
      <c r="F68" s="743"/>
      <c r="G68" s="743"/>
      <c r="H68" s="743"/>
      <c r="I68" s="743"/>
      <c r="J68" s="743"/>
      <c r="K68" s="743"/>
      <c r="L68" s="743"/>
      <c r="M68" s="743"/>
      <c r="N68" s="743"/>
      <c r="O68" s="743"/>
      <c r="P68" s="744"/>
      <c r="Q68" s="889">
        <v>3512</v>
      </c>
      <c r="R68" s="890"/>
      <c r="S68" s="890"/>
      <c r="T68" s="890"/>
      <c r="U68" s="890"/>
      <c r="V68" s="890">
        <v>3285</v>
      </c>
      <c r="W68" s="890"/>
      <c r="X68" s="890"/>
      <c r="Y68" s="890"/>
      <c r="Z68" s="890"/>
      <c r="AA68" s="890">
        <v>227</v>
      </c>
      <c r="AB68" s="890"/>
      <c r="AC68" s="890"/>
      <c r="AD68" s="890"/>
      <c r="AE68" s="890"/>
      <c r="AF68" s="890">
        <v>227</v>
      </c>
      <c r="AG68" s="890"/>
      <c r="AH68" s="890"/>
      <c r="AI68" s="890"/>
      <c r="AJ68" s="890"/>
      <c r="AK68" s="890">
        <v>279</v>
      </c>
      <c r="AL68" s="890"/>
      <c r="AM68" s="890"/>
      <c r="AN68" s="890"/>
      <c r="AO68" s="890"/>
      <c r="AP68" s="890" t="s">
        <v>587</v>
      </c>
      <c r="AQ68" s="890"/>
      <c r="AR68" s="890"/>
      <c r="AS68" s="890"/>
      <c r="AT68" s="890"/>
      <c r="AU68" s="890" t="s">
        <v>588</v>
      </c>
      <c r="AV68" s="890"/>
      <c r="AW68" s="890"/>
      <c r="AX68" s="890"/>
      <c r="AY68" s="890"/>
      <c r="AZ68" s="898"/>
      <c r="BA68" s="898"/>
      <c r="BB68" s="898"/>
      <c r="BC68" s="898"/>
      <c r="BD68" s="899"/>
      <c r="BE68" s="245"/>
      <c r="BF68" s="245"/>
      <c r="BG68" s="245"/>
      <c r="BH68" s="245"/>
      <c r="BI68" s="245"/>
      <c r="BJ68" s="245"/>
      <c r="BK68" s="245"/>
      <c r="BL68" s="245"/>
      <c r="BM68" s="245"/>
      <c r="BN68" s="245"/>
      <c r="BO68" s="245"/>
      <c r="BP68" s="245"/>
      <c r="BQ68" s="242">
        <v>62</v>
      </c>
      <c r="BR68" s="247"/>
      <c r="BS68" s="883"/>
      <c r="BT68" s="884"/>
      <c r="BU68" s="884"/>
      <c r="BV68" s="884"/>
      <c r="BW68" s="884"/>
      <c r="BX68" s="884"/>
      <c r="BY68" s="884"/>
      <c r="BZ68" s="884"/>
      <c r="CA68" s="884"/>
      <c r="CB68" s="884"/>
      <c r="CC68" s="884"/>
      <c r="CD68" s="884"/>
      <c r="CE68" s="884"/>
      <c r="CF68" s="884"/>
      <c r="CG68" s="885"/>
      <c r="CH68" s="886"/>
      <c r="CI68" s="887"/>
      <c r="CJ68" s="887"/>
      <c r="CK68" s="887"/>
      <c r="CL68" s="888"/>
      <c r="CM68" s="886"/>
      <c r="CN68" s="887"/>
      <c r="CO68" s="887"/>
      <c r="CP68" s="887"/>
      <c r="CQ68" s="888"/>
      <c r="CR68" s="886"/>
      <c r="CS68" s="887"/>
      <c r="CT68" s="887"/>
      <c r="CU68" s="887"/>
      <c r="CV68" s="888"/>
      <c r="CW68" s="886"/>
      <c r="CX68" s="887"/>
      <c r="CY68" s="887"/>
      <c r="CZ68" s="887"/>
      <c r="DA68" s="888"/>
      <c r="DB68" s="886"/>
      <c r="DC68" s="887"/>
      <c r="DD68" s="887"/>
      <c r="DE68" s="887"/>
      <c r="DF68" s="888"/>
      <c r="DG68" s="886"/>
      <c r="DH68" s="887"/>
      <c r="DI68" s="887"/>
      <c r="DJ68" s="887"/>
      <c r="DK68" s="888"/>
      <c r="DL68" s="886"/>
      <c r="DM68" s="887"/>
      <c r="DN68" s="887"/>
      <c r="DO68" s="887"/>
      <c r="DP68" s="888"/>
      <c r="DQ68" s="886"/>
      <c r="DR68" s="887"/>
      <c r="DS68" s="887"/>
      <c r="DT68" s="887"/>
      <c r="DU68" s="888"/>
      <c r="DV68" s="880"/>
      <c r="DW68" s="881"/>
      <c r="DX68" s="881"/>
      <c r="DY68" s="881"/>
      <c r="DZ68" s="882"/>
      <c r="EA68" s="226"/>
    </row>
    <row r="69" spans="1:131" s="227" customFormat="1" ht="26.25" customHeight="1">
      <c r="A69" s="241">
        <v>2</v>
      </c>
      <c r="B69" s="739" t="s">
        <v>568</v>
      </c>
      <c r="C69" s="740"/>
      <c r="D69" s="740"/>
      <c r="E69" s="740"/>
      <c r="F69" s="740"/>
      <c r="G69" s="740"/>
      <c r="H69" s="740"/>
      <c r="I69" s="740"/>
      <c r="J69" s="740"/>
      <c r="K69" s="740"/>
      <c r="L69" s="740"/>
      <c r="M69" s="740"/>
      <c r="N69" s="740"/>
      <c r="O69" s="740"/>
      <c r="P69" s="741"/>
      <c r="Q69" s="900">
        <v>31</v>
      </c>
      <c r="R69" s="859"/>
      <c r="S69" s="859"/>
      <c r="T69" s="859"/>
      <c r="U69" s="859"/>
      <c r="V69" s="859">
        <v>30</v>
      </c>
      <c r="W69" s="859"/>
      <c r="X69" s="859"/>
      <c r="Y69" s="859"/>
      <c r="Z69" s="859"/>
      <c r="AA69" s="859">
        <v>1</v>
      </c>
      <c r="AB69" s="859"/>
      <c r="AC69" s="859"/>
      <c r="AD69" s="859"/>
      <c r="AE69" s="859"/>
      <c r="AF69" s="859">
        <v>1</v>
      </c>
      <c r="AG69" s="859"/>
      <c r="AH69" s="859"/>
      <c r="AI69" s="859"/>
      <c r="AJ69" s="859"/>
      <c r="AK69" s="859">
        <v>1</v>
      </c>
      <c r="AL69" s="859"/>
      <c r="AM69" s="859"/>
      <c r="AN69" s="859"/>
      <c r="AO69" s="859"/>
      <c r="AP69" s="859" t="s">
        <v>589</v>
      </c>
      <c r="AQ69" s="859"/>
      <c r="AR69" s="859"/>
      <c r="AS69" s="859"/>
      <c r="AT69" s="859"/>
      <c r="AU69" s="859" t="s">
        <v>588</v>
      </c>
      <c r="AV69" s="859"/>
      <c r="AW69" s="859"/>
      <c r="AX69" s="859"/>
      <c r="AY69" s="859"/>
      <c r="AZ69" s="896"/>
      <c r="BA69" s="896"/>
      <c r="BB69" s="896"/>
      <c r="BC69" s="896"/>
      <c r="BD69" s="897"/>
      <c r="BE69" s="245"/>
      <c r="BF69" s="245"/>
      <c r="BG69" s="245"/>
      <c r="BH69" s="245"/>
      <c r="BI69" s="245"/>
      <c r="BJ69" s="245"/>
      <c r="BK69" s="245"/>
      <c r="BL69" s="245"/>
      <c r="BM69" s="245"/>
      <c r="BN69" s="245"/>
      <c r="BO69" s="245"/>
      <c r="BP69" s="245"/>
      <c r="BQ69" s="242">
        <v>63</v>
      </c>
      <c r="BR69" s="247"/>
      <c r="BS69" s="883"/>
      <c r="BT69" s="884"/>
      <c r="BU69" s="884"/>
      <c r="BV69" s="884"/>
      <c r="BW69" s="884"/>
      <c r="BX69" s="884"/>
      <c r="BY69" s="884"/>
      <c r="BZ69" s="884"/>
      <c r="CA69" s="884"/>
      <c r="CB69" s="884"/>
      <c r="CC69" s="884"/>
      <c r="CD69" s="884"/>
      <c r="CE69" s="884"/>
      <c r="CF69" s="884"/>
      <c r="CG69" s="885"/>
      <c r="CH69" s="886"/>
      <c r="CI69" s="887"/>
      <c r="CJ69" s="887"/>
      <c r="CK69" s="887"/>
      <c r="CL69" s="888"/>
      <c r="CM69" s="886"/>
      <c r="CN69" s="887"/>
      <c r="CO69" s="887"/>
      <c r="CP69" s="887"/>
      <c r="CQ69" s="888"/>
      <c r="CR69" s="886"/>
      <c r="CS69" s="887"/>
      <c r="CT69" s="887"/>
      <c r="CU69" s="887"/>
      <c r="CV69" s="888"/>
      <c r="CW69" s="886"/>
      <c r="CX69" s="887"/>
      <c r="CY69" s="887"/>
      <c r="CZ69" s="887"/>
      <c r="DA69" s="888"/>
      <c r="DB69" s="886"/>
      <c r="DC69" s="887"/>
      <c r="DD69" s="887"/>
      <c r="DE69" s="887"/>
      <c r="DF69" s="888"/>
      <c r="DG69" s="886"/>
      <c r="DH69" s="887"/>
      <c r="DI69" s="887"/>
      <c r="DJ69" s="887"/>
      <c r="DK69" s="888"/>
      <c r="DL69" s="886"/>
      <c r="DM69" s="887"/>
      <c r="DN69" s="887"/>
      <c r="DO69" s="887"/>
      <c r="DP69" s="888"/>
      <c r="DQ69" s="886"/>
      <c r="DR69" s="887"/>
      <c r="DS69" s="887"/>
      <c r="DT69" s="887"/>
      <c r="DU69" s="888"/>
      <c r="DV69" s="880"/>
      <c r="DW69" s="881"/>
      <c r="DX69" s="881"/>
      <c r="DY69" s="881"/>
      <c r="DZ69" s="882"/>
      <c r="EA69" s="226"/>
    </row>
    <row r="70" spans="1:131" s="227" customFormat="1" ht="26.25" customHeight="1">
      <c r="A70" s="241">
        <v>3</v>
      </c>
      <c r="B70" s="739" t="s">
        <v>569</v>
      </c>
      <c r="C70" s="740"/>
      <c r="D70" s="740"/>
      <c r="E70" s="740"/>
      <c r="F70" s="740"/>
      <c r="G70" s="740"/>
      <c r="H70" s="740"/>
      <c r="I70" s="740"/>
      <c r="J70" s="740"/>
      <c r="K70" s="740"/>
      <c r="L70" s="740"/>
      <c r="M70" s="740"/>
      <c r="N70" s="740"/>
      <c r="O70" s="740"/>
      <c r="P70" s="741"/>
      <c r="Q70" s="900">
        <v>86</v>
      </c>
      <c r="R70" s="859"/>
      <c r="S70" s="859"/>
      <c r="T70" s="859"/>
      <c r="U70" s="859"/>
      <c r="V70" s="859">
        <v>81</v>
      </c>
      <c r="W70" s="859"/>
      <c r="X70" s="859"/>
      <c r="Y70" s="859"/>
      <c r="Z70" s="859"/>
      <c r="AA70" s="859">
        <v>6</v>
      </c>
      <c r="AB70" s="859"/>
      <c r="AC70" s="859"/>
      <c r="AD70" s="859"/>
      <c r="AE70" s="859"/>
      <c r="AF70" s="859">
        <v>6</v>
      </c>
      <c r="AG70" s="859"/>
      <c r="AH70" s="859"/>
      <c r="AI70" s="859"/>
      <c r="AJ70" s="859"/>
      <c r="AK70" s="859" t="s">
        <v>588</v>
      </c>
      <c r="AL70" s="859"/>
      <c r="AM70" s="859"/>
      <c r="AN70" s="859"/>
      <c r="AO70" s="859"/>
      <c r="AP70" s="859" t="s">
        <v>588</v>
      </c>
      <c r="AQ70" s="859"/>
      <c r="AR70" s="859"/>
      <c r="AS70" s="859"/>
      <c r="AT70" s="859"/>
      <c r="AU70" s="859" t="s">
        <v>590</v>
      </c>
      <c r="AV70" s="859"/>
      <c r="AW70" s="859"/>
      <c r="AX70" s="859"/>
      <c r="AY70" s="859"/>
      <c r="AZ70" s="896"/>
      <c r="BA70" s="896"/>
      <c r="BB70" s="896"/>
      <c r="BC70" s="896"/>
      <c r="BD70" s="897"/>
      <c r="BE70" s="245"/>
      <c r="BF70" s="245"/>
      <c r="BG70" s="245"/>
      <c r="BH70" s="245"/>
      <c r="BI70" s="245"/>
      <c r="BJ70" s="245"/>
      <c r="BK70" s="245"/>
      <c r="BL70" s="245"/>
      <c r="BM70" s="245"/>
      <c r="BN70" s="245"/>
      <c r="BO70" s="245"/>
      <c r="BP70" s="245"/>
      <c r="BQ70" s="242">
        <v>64</v>
      </c>
      <c r="BR70" s="247"/>
      <c r="BS70" s="883"/>
      <c r="BT70" s="884"/>
      <c r="BU70" s="884"/>
      <c r="BV70" s="884"/>
      <c r="BW70" s="884"/>
      <c r="BX70" s="884"/>
      <c r="BY70" s="884"/>
      <c r="BZ70" s="884"/>
      <c r="CA70" s="884"/>
      <c r="CB70" s="884"/>
      <c r="CC70" s="884"/>
      <c r="CD70" s="884"/>
      <c r="CE70" s="884"/>
      <c r="CF70" s="884"/>
      <c r="CG70" s="885"/>
      <c r="CH70" s="886"/>
      <c r="CI70" s="887"/>
      <c r="CJ70" s="887"/>
      <c r="CK70" s="887"/>
      <c r="CL70" s="888"/>
      <c r="CM70" s="886"/>
      <c r="CN70" s="887"/>
      <c r="CO70" s="887"/>
      <c r="CP70" s="887"/>
      <c r="CQ70" s="888"/>
      <c r="CR70" s="886"/>
      <c r="CS70" s="887"/>
      <c r="CT70" s="887"/>
      <c r="CU70" s="887"/>
      <c r="CV70" s="888"/>
      <c r="CW70" s="886"/>
      <c r="CX70" s="887"/>
      <c r="CY70" s="887"/>
      <c r="CZ70" s="887"/>
      <c r="DA70" s="888"/>
      <c r="DB70" s="886"/>
      <c r="DC70" s="887"/>
      <c r="DD70" s="887"/>
      <c r="DE70" s="887"/>
      <c r="DF70" s="888"/>
      <c r="DG70" s="886"/>
      <c r="DH70" s="887"/>
      <c r="DI70" s="887"/>
      <c r="DJ70" s="887"/>
      <c r="DK70" s="888"/>
      <c r="DL70" s="886"/>
      <c r="DM70" s="887"/>
      <c r="DN70" s="887"/>
      <c r="DO70" s="887"/>
      <c r="DP70" s="888"/>
      <c r="DQ70" s="886"/>
      <c r="DR70" s="887"/>
      <c r="DS70" s="887"/>
      <c r="DT70" s="887"/>
      <c r="DU70" s="888"/>
      <c r="DV70" s="880"/>
      <c r="DW70" s="881"/>
      <c r="DX70" s="881"/>
      <c r="DY70" s="881"/>
      <c r="DZ70" s="882"/>
      <c r="EA70" s="226"/>
    </row>
    <row r="71" spans="1:131" s="227" customFormat="1" ht="26.25" customHeight="1">
      <c r="A71" s="241">
        <v>4</v>
      </c>
      <c r="B71" s="739" t="s">
        <v>596</v>
      </c>
      <c r="C71" s="740"/>
      <c r="D71" s="740"/>
      <c r="E71" s="740"/>
      <c r="F71" s="740"/>
      <c r="G71" s="740"/>
      <c r="H71" s="740"/>
      <c r="I71" s="740"/>
      <c r="J71" s="740"/>
      <c r="K71" s="740"/>
      <c r="L71" s="740"/>
      <c r="M71" s="740"/>
      <c r="N71" s="740"/>
      <c r="O71" s="740"/>
      <c r="P71" s="741"/>
      <c r="Q71" s="900" t="s">
        <v>593</v>
      </c>
      <c r="R71" s="859"/>
      <c r="S71" s="859"/>
      <c r="T71" s="859"/>
      <c r="U71" s="859"/>
      <c r="V71" s="859" t="s">
        <v>594</v>
      </c>
      <c r="W71" s="859"/>
      <c r="X71" s="859"/>
      <c r="Y71" s="859"/>
      <c r="Z71" s="859"/>
      <c r="AA71" s="859" t="s">
        <v>595</v>
      </c>
      <c r="AB71" s="859"/>
      <c r="AC71" s="859"/>
      <c r="AD71" s="859"/>
      <c r="AE71" s="859"/>
      <c r="AF71" s="859" t="s">
        <v>593</v>
      </c>
      <c r="AG71" s="859"/>
      <c r="AH71" s="859"/>
      <c r="AI71" s="859"/>
      <c r="AJ71" s="859"/>
      <c r="AK71" s="859" t="s">
        <v>591</v>
      </c>
      <c r="AL71" s="859"/>
      <c r="AM71" s="859"/>
      <c r="AN71" s="859"/>
      <c r="AO71" s="859"/>
      <c r="AP71" s="859" t="s">
        <v>587</v>
      </c>
      <c r="AQ71" s="859"/>
      <c r="AR71" s="859"/>
      <c r="AS71" s="859"/>
      <c r="AT71" s="859"/>
      <c r="AU71" s="859" t="s">
        <v>592</v>
      </c>
      <c r="AV71" s="859"/>
      <c r="AW71" s="859"/>
      <c r="AX71" s="859"/>
      <c r="AY71" s="859"/>
      <c r="AZ71" s="896"/>
      <c r="BA71" s="896"/>
      <c r="BB71" s="896"/>
      <c r="BC71" s="896"/>
      <c r="BD71" s="897"/>
      <c r="BE71" s="245"/>
      <c r="BF71" s="245"/>
      <c r="BG71" s="245"/>
      <c r="BH71" s="245"/>
      <c r="BI71" s="245"/>
      <c r="BJ71" s="245"/>
      <c r="BK71" s="245"/>
      <c r="BL71" s="245"/>
      <c r="BM71" s="245"/>
      <c r="BN71" s="245"/>
      <c r="BO71" s="245"/>
      <c r="BP71" s="245"/>
      <c r="BQ71" s="242">
        <v>65</v>
      </c>
      <c r="BR71" s="247"/>
      <c r="BS71" s="883"/>
      <c r="BT71" s="884"/>
      <c r="BU71" s="884"/>
      <c r="BV71" s="884"/>
      <c r="BW71" s="884"/>
      <c r="BX71" s="884"/>
      <c r="BY71" s="884"/>
      <c r="BZ71" s="884"/>
      <c r="CA71" s="884"/>
      <c r="CB71" s="884"/>
      <c r="CC71" s="884"/>
      <c r="CD71" s="884"/>
      <c r="CE71" s="884"/>
      <c r="CF71" s="884"/>
      <c r="CG71" s="885"/>
      <c r="CH71" s="886"/>
      <c r="CI71" s="887"/>
      <c r="CJ71" s="887"/>
      <c r="CK71" s="887"/>
      <c r="CL71" s="888"/>
      <c r="CM71" s="886"/>
      <c r="CN71" s="887"/>
      <c r="CO71" s="887"/>
      <c r="CP71" s="887"/>
      <c r="CQ71" s="888"/>
      <c r="CR71" s="886"/>
      <c r="CS71" s="887"/>
      <c r="CT71" s="887"/>
      <c r="CU71" s="887"/>
      <c r="CV71" s="888"/>
      <c r="CW71" s="886"/>
      <c r="CX71" s="887"/>
      <c r="CY71" s="887"/>
      <c r="CZ71" s="887"/>
      <c r="DA71" s="888"/>
      <c r="DB71" s="886"/>
      <c r="DC71" s="887"/>
      <c r="DD71" s="887"/>
      <c r="DE71" s="887"/>
      <c r="DF71" s="888"/>
      <c r="DG71" s="886"/>
      <c r="DH71" s="887"/>
      <c r="DI71" s="887"/>
      <c r="DJ71" s="887"/>
      <c r="DK71" s="888"/>
      <c r="DL71" s="886"/>
      <c r="DM71" s="887"/>
      <c r="DN71" s="887"/>
      <c r="DO71" s="887"/>
      <c r="DP71" s="888"/>
      <c r="DQ71" s="886"/>
      <c r="DR71" s="887"/>
      <c r="DS71" s="887"/>
      <c r="DT71" s="887"/>
      <c r="DU71" s="888"/>
      <c r="DV71" s="880"/>
      <c r="DW71" s="881"/>
      <c r="DX71" s="881"/>
      <c r="DY71" s="881"/>
      <c r="DZ71" s="882"/>
      <c r="EA71" s="226"/>
    </row>
    <row r="72" spans="1:131" s="227" customFormat="1" ht="26.25" customHeight="1">
      <c r="A72" s="241">
        <v>5</v>
      </c>
      <c r="B72" s="739" t="s">
        <v>597</v>
      </c>
      <c r="C72" s="740"/>
      <c r="D72" s="740"/>
      <c r="E72" s="740"/>
      <c r="F72" s="740"/>
      <c r="G72" s="740"/>
      <c r="H72" s="740"/>
      <c r="I72" s="740"/>
      <c r="J72" s="740"/>
      <c r="K72" s="740"/>
      <c r="L72" s="740"/>
      <c r="M72" s="740"/>
      <c r="N72" s="740"/>
      <c r="O72" s="740"/>
      <c r="P72" s="741"/>
      <c r="Q72" s="900">
        <v>192</v>
      </c>
      <c r="R72" s="859"/>
      <c r="S72" s="859"/>
      <c r="T72" s="859"/>
      <c r="U72" s="859"/>
      <c r="V72" s="859">
        <v>140</v>
      </c>
      <c r="W72" s="859"/>
      <c r="X72" s="859"/>
      <c r="Y72" s="859"/>
      <c r="Z72" s="859"/>
      <c r="AA72" s="859">
        <v>52</v>
      </c>
      <c r="AB72" s="859"/>
      <c r="AC72" s="859"/>
      <c r="AD72" s="859"/>
      <c r="AE72" s="859"/>
      <c r="AF72" s="859">
        <v>52</v>
      </c>
      <c r="AG72" s="859"/>
      <c r="AH72" s="859"/>
      <c r="AI72" s="859"/>
      <c r="AJ72" s="859"/>
      <c r="AK72" s="859" t="s">
        <v>587</v>
      </c>
      <c r="AL72" s="859"/>
      <c r="AM72" s="859"/>
      <c r="AN72" s="859"/>
      <c r="AO72" s="859"/>
      <c r="AP72" s="859" t="s">
        <v>587</v>
      </c>
      <c r="AQ72" s="859"/>
      <c r="AR72" s="859"/>
      <c r="AS72" s="859"/>
      <c r="AT72" s="859"/>
      <c r="AU72" s="859" t="s">
        <v>588</v>
      </c>
      <c r="AV72" s="859"/>
      <c r="AW72" s="859"/>
      <c r="AX72" s="859"/>
      <c r="AY72" s="859"/>
      <c r="AZ72" s="896"/>
      <c r="BA72" s="896"/>
      <c r="BB72" s="896"/>
      <c r="BC72" s="896"/>
      <c r="BD72" s="897"/>
      <c r="BE72" s="245"/>
      <c r="BF72" s="245"/>
      <c r="BG72" s="245"/>
      <c r="BH72" s="245"/>
      <c r="BI72" s="245"/>
      <c r="BJ72" s="245"/>
      <c r="BK72" s="245"/>
      <c r="BL72" s="245"/>
      <c r="BM72" s="245"/>
      <c r="BN72" s="245"/>
      <c r="BO72" s="245"/>
      <c r="BP72" s="245"/>
      <c r="BQ72" s="242">
        <v>66</v>
      </c>
      <c r="BR72" s="247"/>
      <c r="BS72" s="883"/>
      <c r="BT72" s="884"/>
      <c r="BU72" s="884"/>
      <c r="BV72" s="884"/>
      <c r="BW72" s="884"/>
      <c r="BX72" s="884"/>
      <c r="BY72" s="884"/>
      <c r="BZ72" s="884"/>
      <c r="CA72" s="884"/>
      <c r="CB72" s="884"/>
      <c r="CC72" s="884"/>
      <c r="CD72" s="884"/>
      <c r="CE72" s="884"/>
      <c r="CF72" s="884"/>
      <c r="CG72" s="885"/>
      <c r="CH72" s="886"/>
      <c r="CI72" s="887"/>
      <c r="CJ72" s="887"/>
      <c r="CK72" s="887"/>
      <c r="CL72" s="888"/>
      <c r="CM72" s="886"/>
      <c r="CN72" s="887"/>
      <c r="CO72" s="887"/>
      <c r="CP72" s="887"/>
      <c r="CQ72" s="888"/>
      <c r="CR72" s="886"/>
      <c r="CS72" s="887"/>
      <c r="CT72" s="887"/>
      <c r="CU72" s="887"/>
      <c r="CV72" s="888"/>
      <c r="CW72" s="886"/>
      <c r="CX72" s="887"/>
      <c r="CY72" s="887"/>
      <c r="CZ72" s="887"/>
      <c r="DA72" s="888"/>
      <c r="DB72" s="886"/>
      <c r="DC72" s="887"/>
      <c r="DD72" s="887"/>
      <c r="DE72" s="887"/>
      <c r="DF72" s="888"/>
      <c r="DG72" s="886"/>
      <c r="DH72" s="887"/>
      <c r="DI72" s="887"/>
      <c r="DJ72" s="887"/>
      <c r="DK72" s="888"/>
      <c r="DL72" s="886"/>
      <c r="DM72" s="887"/>
      <c r="DN72" s="887"/>
      <c r="DO72" s="887"/>
      <c r="DP72" s="888"/>
      <c r="DQ72" s="886"/>
      <c r="DR72" s="887"/>
      <c r="DS72" s="887"/>
      <c r="DT72" s="887"/>
      <c r="DU72" s="888"/>
      <c r="DV72" s="880"/>
      <c r="DW72" s="881"/>
      <c r="DX72" s="881"/>
      <c r="DY72" s="881"/>
      <c r="DZ72" s="882"/>
      <c r="EA72" s="226"/>
    </row>
    <row r="73" spans="1:131" s="227" customFormat="1" ht="26.25" customHeight="1">
      <c r="A73" s="241">
        <v>6</v>
      </c>
      <c r="B73" s="739" t="s">
        <v>598</v>
      </c>
      <c r="C73" s="740"/>
      <c r="D73" s="740"/>
      <c r="E73" s="740"/>
      <c r="F73" s="740"/>
      <c r="G73" s="740"/>
      <c r="H73" s="740"/>
      <c r="I73" s="740"/>
      <c r="J73" s="740"/>
      <c r="K73" s="740"/>
      <c r="L73" s="740"/>
      <c r="M73" s="740"/>
      <c r="N73" s="740"/>
      <c r="O73" s="740"/>
      <c r="P73" s="741"/>
      <c r="Q73" s="900">
        <v>160998</v>
      </c>
      <c r="R73" s="859"/>
      <c r="S73" s="859"/>
      <c r="T73" s="859"/>
      <c r="U73" s="859"/>
      <c r="V73" s="859">
        <v>154775</v>
      </c>
      <c r="W73" s="859"/>
      <c r="X73" s="859"/>
      <c r="Y73" s="859"/>
      <c r="Z73" s="859"/>
      <c r="AA73" s="859">
        <v>6223</v>
      </c>
      <c r="AB73" s="859"/>
      <c r="AC73" s="859"/>
      <c r="AD73" s="859"/>
      <c r="AE73" s="859"/>
      <c r="AF73" s="859">
        <v>6223</v>
      </c>
      <c r="AG73" s="859"/>
      <c r="AH73" s="859"/>
      <c r="AI73" s="859"/>
      <c r="AJ73" s="859"/>
      <c r="AK73" s="859" t="s">
        <v>588</v>
      </c>
      <c r="AL73" s="859"/>
      <c r="AM73" s="859"/>
      <c r="AN73" s="859"/>
      <c r="AO73" s="859"/>
      <c r="AP73" s="859" t="s">
        <v>587</v>
      </c>
      <c r="AQ73" s="859"/>
      <c r="AR73" s="859"/>
      <c r="AS73" s="859"/>
      <c r="AT73" s="859"/>
      <c r="AU73" s="859" t="s">
        <v>588</v>
      </c>
      <c r="AV73" s="859"/>
      <c r="AW73" s="859"/>
      <c r="AX73" s="859"/>
      <c r="AY73" s="859"/>
      <c r="AZ73" s="896"/>
      <c r="BA73" s="896"/>
      <c r="BB73" s="896"/>
      <c r="BC73" s="896"/>
      <c r="BD73" s="897"/>
      <c r="BE73" s="245"/>
      <c r="BF73" s="245"/>
      <c r="BG73" s="245"/>
      <c r="BH73" s="245"/>
      <c r="BI73" s="245"/>
      <c r="BJ73" s="245"/>
      <c r="BK73" s="245"/>
      <c r="BL73" s="245"/>
      <c r="BM73" s="245"/>
      <c r="BN73" s="245"/>
      <c r="BO73" s="245"/>
      <c r="BP73" s="245"/>
      <c r="BQ73" s="242">
        <v>67</v>
      </c>
      <c r="BR73" s="247"/>
      <c r="BS73" s="883"/>
      <c r="BT73" s="884"/>
      <c r="BU73" s="884"/>
      <c r="BV73" s="884"/>
      <c r="BW73" s="884"/>
      <c r="BX73" s="884"/>
      <c r="BY73" s="884"/>
      <c r="BZ73" s="884"/>
      <c r="CA73" s="884"/>
      <c r="CB73" s="884"/>
      <c r="CC73" s="884"/>
      <c r="CD73" s="884"/>
      <c r="CE73" s="884"/>
      <c r="CF73" s="884"/>
      <c r="CG73" s="885"/>
      <c r="CH73" s="886"/>
      <c r="CI73" s="887"/>
      <c r="CJ73" s="887"/>
      <c r="CK73" s="887"/>
      <c r="CL73" s="888"/>
      <c r="CM73" s="886"/>
      <c r="CN73" s="887"/>
      <c r="CO73" s="887"/>
      <c r="CP73" s="887"/>
      <c r="CQ73" s="888"/>
      <c r="CR73" s="886"/>
      <c r="CS73" s="887"/>
      <c r="CT73" s="887"/>
      <c r="CU73" s="887"/>
      <c r="CV73" s="888"/>
      <c r="CW73" s="886"/>
      <c r="CX73" s="887"/>
      <c r="CY73" s="887"/>
      <c r="CZ73" s="887"/>
      <c r="DA73" s="888"/>
      <c r="DB73" s="886"/>
      <c r="DC73" s="887"/>
      <c r="DD73" s="887"/>
      <c r="DE73" s="887"/>
      <c r="DF73" s="888"/>
      <c r="DG73" s="886"/>
      <c r="DH73" s="887"/>
      <c r="DI73" s="887"/>
      <c r="DJ73" s="887"/>
      <c r="DK73" s="888"/>
      <c r="DL73" s="886"/>
      <c r="DM73" s="887"/>
      <c r="DN73" s="887"/>
      <c r="DO73" s="887"/>
      <c r="DP73" s="888"/>
      <c r="DQ73" s="886"/>
      <c r="DR73" s="887"/>
      <c r="DS73" s="887"/>
      <c r="DT73" s="887"/>
      <c r="DU73" s="888"/>
      <c r="DV73" s="880"/>
      <c r="DW73" s="881"/>
      <c r="DX73" s="881"/>
      <c r="DY73" s="881"/>
      <c r="DZ73" s="882"/>
      <c r="EA73" s="226"/>
    </row>
    <row r="74" spans="1:131" s="227" customFormat="1" ht="26.25" customHeight="1">
      <c r="A74" s="241">
        <v>7</v>
      </c>
      <c r="B74" s="739"/>
      <c r="C74" s="740"/>
      <c r="D74" s="740"/>
      <c r="E74" s="740"/>
      <c r="F74" s="740"/>
      <c r="G74" s="740"/>
      <c r="H74" s="740"/>
      <c r="I74" s="740"/>
      <c r="J74" s="740"/>
      <c r="K74" s="740"/>
      <c r="L74" s="740"/>
      <c r="M74" s="740"/>
      <c r="N74" s="740"/>
      <c r="O74" s="740"/>
      <c r="P74" s="741"/>
      <c r="Q74" s="900"/>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859"/>
      <c r="AP74" s="859"/>
      <c r="AQ74" s="859"/>
      <c r="AR74" s="859"/>
      <c r="AS74" s="859"/>
      <c r="AT74" s="859"/>
      <c r="AU74" s="859"/>
      <c r="AV74" s="859"/>
      <c r="AW74" s="859"/>
      <c r="AX74" s="859"/>
      <c r="AY74" s="859"/>
      <c r="AZ74" s="896"/>
      <c r="BA74" s="896"/>
      <c r="BB74" s="896"/>
      <c r="BC74" s="896"/>
      <c r="BD74" s="897"/>
      <c r="BE74" s="245"/>
      <c r="BF74" s="245"/>
      <c r="BG74" s="245"/>
      <c r="BH74" s="245"/>
      <c r="BI74" s="245"/>
      <c r="BJ74" s="245"/>
      <c r="BK74" s="245"/>
      <c r="BL74" s="245"/>
      <c r="BM74" s="245"/>
      <c r="BN74" s="245"/>
      <c r="BO74" s="245"/>
      <c r="BP74" s="245"/>
      <c r="BQ74" s="242">
        <v>68</v>
      </c>
      <c r="BR74" s="247"/>
      <c r="BS74" s="883"/>
      <c r="BT74" s="884"/>
      <c r="BU74" s="884"/>
      <c r="BV74" s="884"/>
      <c r="BW74" s="884"/>
      <c r="BX74" s="884"/>
      <c r="BY74" s="884"/>
      <c r="BZ74" s="884"/>
      <c r="CA74" s="884"/>
      <c r="CB74" s="884"/>
      <c r="CC74" s="884"/>
      <c r="CD74" s="884"/>
      <c r="CE74" s="884"/>
      <c r="CF74" s="884"/>
      <c r="CG74" s="885"/>
      <c r="CH74" s="886"/>
      <c r="CI74" s="887"/>
      <c r="CJ74" s="887"/>
      <c r="CK74" s="887"/>
      <c r="CL74" s="888"/>
      <c r="CM74" s="886"/>
      <c r="CN74" s="887"/>
      <c r="CO74" s="887"/>
      <c r="CP74" s="887"/>
      <c r="CQ74" s="888"/>
      <c r="CR74" s="886"/>
      <c r="CS74" s="887"/>
      <c r="CT74" s="887"/>
      <c r="CU74" s="887"/>
      <c r="CV74" s="888"/>
      <c r="CW74" s="886"/>
      <c r="CX74" s="887"/>
      <c r="CY74" s="887"/>
      <c r="CZ74" s="887"/>
      <c r="DA74" s="888"/>
      <c r="DB74" s="886"/>
      <c r="DC74" s="887"/>
      <c r="DD74" s="887"/>
      <c r="DE74" s="887"/>
      <c r="DF74" s="888"/>
      <c r="DG74" s="886"/>
      <c r="DH74" s="887"/>
      <c r="DI74" s="887"/>
      <c r="DJ74" s="887"/>
      <c r="DK74" s="888"/>
      <c r="DL74" s="886"/>
      <c r="DM74" s="887"/>
      <c r="DN74" s="887"/>
      <c r="DO74" s="887"/>
      <c r="DP74" s="888"/>
      <c r="DQ74" s="886"/>
      <c r="DR74" s="887"/>
      <c r="DS74" s="887"/>
      <c r="DT74" s="887"/>
      <c r="DU74" s="888"/>
      <c r="DV74" s="880"/>
      <c r="DW74" s="881"/>
      <c r="DX74" s="881"/>
      <c r="DY74" s="881"/>
      <c r="DZ74" s="882"/>
      <c r="EA74" s="226"/>
    </row>
    <row r="75" spans="1:131" s="227" customFormat="1" ht="26.25" customHeight="1">
      <c r="A75" s="241">
        <v>8</v>
      </c>
      <c r="B75" s="739"/>
      <c r="C75" s="740"/>
      <c r="D75" s="740"/>
      <c r="E75" s="740"/>
      <c r="F75" s="740"/>
      <c r="G75" s="740"/>
      <c r="H75" s="740"/>
      <c r="I75" s="740"/>
      <c r="J75" s="740"/>
      <c r="K75" s="740"/>
      <c r="L75" s="740"/>
      <c r="M75" s="740"/>
      <c r="N75" s="740"/>
      <c r="O75" s="740"/>
      <c r="P75" s="741"/>
      <c r="Q75" s="903"/>
      <c r="R75" s="902"/>
      <c r="S75" s="902"/>
      <c r="T75" s="902"/>
      <c r="U75" s="858"/>
      <c r="V75" s="901"/>
      <c r="W75" s="902"/>
      <c r="X75" s="902"/>
      <c r="Y75" s="902"/>
      <c r="Z75" s="858"/>
      <c r="AA75" s="901"/>
      <c r="AB75" s="902"/>
      <c r="AC75" s="902"/>
      <c r="AD75" s="902"/>
      <c r="AE75" s="858"/>
      <c r="AF75" s="901"/>
      <c r="AG75" s="902"/>
      <c r="AH75" s="902"/>
      <c r="AI75" s="902"/>
      <c r="AJ75" s="858"/>
      <c r="AK75" s="901"/>
      <c r="AL75" s="902"/>
      <c r="AM75" s="902"/>
      <c r="AN75" s="902"/>
      <c r="AO75" s="858"/>
      <c r="AP75" s="901"/>
      <c r="AQ75" s="902"/>
      <c r="AR75" s="902"/>
      <c r="AS75" s="902"/>
      <c r="AT75" s="858"/>
      <c r="AU75" s="901"/>
      <c r="AV75" s="902"/>
      <c r="AW75" s="902"/>
      <c r="AX75" s="902"/>
      <c r="AY75" s="858"/>
      <c r="AZ75" s="896"/>
      <c r="BA75" s="896"/>
      <c r="BB75" s="896"/>
      <c r="BC75" s="896"/>
      <c r="BD75" s="897"/>
      <c r="BE75" s="245"/>
      <c r="BF75" s="245"/>
      <c r="BG75" s="245"/>
      <c r="BH75" s="245"/>
      <c r="BI75" s="245"/>
      <c r="BJ75" s="245"/>
      <c r="BK75" s="245"/>
      <c r="BL75" s="245"/>
      <c r="BM75" s="245"/>
      <c r="BN75" s="245"/>
      <c r="BO75" s="245"/>
      <c r="BP75" s="245"/>
      <c r="BQ75" s="242">
        <v>69</v>
      </c>
      <c r="BR75" s="247"/>
      <c r="BS75" s="883"/>
      <c r="BT75" s="884"/>
      <c r="BU75" s="884"/>
      <c r="BV75" s="884"/>
      <c r="BW75" s="884"/>
      <c r="BX75" s="884"/>
      <c r="BY75" s="884"/>
      <c r="BZ75" s="884"/>
      <c r="CA75" s="884"/>
      <c r="CB75" s="884"/>
      <c r="CC75" s="884"/>
      <c r="CD75" s="884"/>
      <c r="CE75" s="884"/>
      <c r="CF75" s="884"/>
      <c r="CG75" s="885"/>
      <c r="CH75" s="886"/>
      <c r="CI75" s="887"/>
      <c r="CJ75" s="887"/>
      <c r="CK75" s="887"/>
      <c r="CL75" s="888"/>
      <c r="CM75" s="886"/>
      <c r="CN75" s="887"/>
      <c r="CO75" s="887"/>
      <c r="CP75" s="887"/>
      <c r="CQ75" s="888"/>
      <c r="CR75" s="886"/>
      <c r="CS75" s="887"/>
      <c r="CT75" s="887"/>
      <c r="CU75" s="887"/>
      <c r="CV75" s="888"/>
      <c r="CW75" s="886"/>
      <c r="CX75" s="887"/>
      <c r="CY75" s="887"/>
      <c r="CZ75" s="887"/>
      <c r="DA75" s="888"/>
      <c r="DB75" s="886"/>
      <c r="DC75" s="887"/>
      <c r="DD75" s="887"/>
      <c r="DE75" s="887"/>
      <c r="DF75" s="888"/>
      <c r="DG75" s="886"/>
      <c r="DH75" s="887"/>
      <c r="DI75" s="887"/>
      <c r="DJ75" s="887"/>
      <c r="DK75" s="888"/>
      <c r="DL75" s="886"/>
      <c r="DM75" s="887"/>
      <c r="DN75" s="887"/>
      <c r="DO75" s="887"/>
      <c r="DP75" s="888"/>
      <c r="DQ75" s="886"/>
      <c r="DR75" s="887"/>
      <c r="DS75" s="887"/>
      <c r="DT75" s="887"/>
      <c r="DU75" s="888"/>
      <c r="DV75" s="880"/>
      <c r="DW75" s="881"/>
      <c r="DX75" s="881"/>
      <c r="DY75" s="881"/>
      <c r="DZ75" s="882"/>
      <c r="EA75" s="226"/>
    </row>
    <row r="76" spans="1:131" s="227" customFormat="1" ht="26.25" customHeight="1">
      <c r="A76" s="241">
        <v>9</v>
      </c>
      <c r="B76" s="739"/>
      <c r="C76" s="740"/>
      <c r="D76" s="740"/>
      <c r="E76" s="740"/>
      <c r="F76" s="740"/>
      <c r="G76" s="740"/>
      <c r="H76" s="740"/>
      <c r="I76" s="740"/>
      <c r="J76" s="740"/>
      <c r="K76" s="740"/>
      <c r="L76" s="740"/>
      <c r="M76" s="740"/>
      <c r="N76" s="740"/>
      <c r="O76" s="740"/>
      <c r="P76" s="741"/>
      <c r="Q76" s="903"/>
      <c r="R76" s="902"/>
      <c r="S76" s="902"/>
      <c r="T76" s="902"/>
      <c r="U76" s="858"/>
      <c r="V76" s="901"/>
      <c r="W76" s="902"/>
      <c r="X76" s="902"/>
      <c r="Y76" s="902"/>
      <c r="Z76" s="858"/>
      <c r="AA76" s="901"/>
      <c r="AB76" s="902"/>
      <c r="AC76" s="902"/>
      <c r="AD76" s="902"/>
      <c r="AE76" s="858"/>
      <c r="AF76" s="901"/>
      <c r="AG76" s="902"/>
      <c r="AH76" s="902"/>
      <c r="AI76" s="902"/>
      <c r="AJ76" s="858"/>
      <c r="AK76" s="901"/>
      <c r="AL76" s="902"/>
      <c r="AM76" s="902"/>
      <c r="AN76" s="902"/>
      <c r="AO76" s="858"/>
      <c r="AP76" s="901"/>
      <c r="AQ76" s="902"/>
      <c r="AR76" s="902"/>
      <c r="AS76" s="902"/>
      <c r="AT76" s="858"/>
      <c r="AU76" s="901"/>
      <c r="AV76" s="902"/>
      <c r="AW76" s="902"/>
      <c r="AX76" s="902"/>
      <c r="AY76" s="858"/>
      <c r="AZ76" s="896"/>
      <c r="BA76" s="896"/>
      <c r="BB76" s="896"/>
      <c r="BC76" s="896"/>
      <c r="BD76" s="897"/>
      <c r="BE76" s="245"/>
      <c r="BF76" s="245"/>
      <c r="BG76" s="245"/>
      <c r="BH76" s="245"/>
      <c r="BI76" s="245"/>
      <c r="BJ76" s="245"/>
      <c r="BK76" s="245"/>
      <c r="BL76" s="245"/>
      <c r="BM76" s="245"/>
      <c r="BN76" s="245"/>
      <c r="BO76" s="245"/>
      <c r="BP76" s="245"/>
      <c r="BQ76" s="242">
        <v>70</v>
      </c>
      <c r="BR76" s="247"/>
      <c r="BS76" s="883"/>
      <c r="BT76" s="884"/>
      <c r="BU76" s="884"/>
      <c r="BV76" s="884"/>
      <c r="BW76" s="884"/>
      <c r="BX76" s="884"/>
      <c r="BY76" s="884"/>
      <c r="BZ76" s="884"/>
      <c r="CA76" s="884"/>
      <c r="CB76" s="884"/>
      <c r="CC76" s="884"/>
      <c r="CD76" s="884"/>
      <c r="CE76" s="884"/>
      <c r="CF76" s="884"/>
      <c r="CG76" s="885"/>
      <c r="CH76" s="886"/>
      <c r="CI76" s="887"/>
      <c r="CJ76" s="887"/>
      <c r="CK76" s="887"/>
      <c r="CL76" s="888"/>
      <c r="CM76" s="886"/>
      <c r="CN76" s="887"/>
      <c r="CO76" s="887"/>
      <c r="CP76" s="887"/>
      <c r="CQ76" s="888"/>
      <c r="CR76" s="886"/>
      <c r="CS76" s="887"/>
      <c r="CT76" s="887"/>
      <c r="CU76" s="887"/>
      <c r="CV76" s="888"/>
      <c r="CW76" s="886"/>
      <c r="CX76" s="887"/>
      <c r="CY76" s="887"/>
      <c r="CZ76" s="887"/>
      <c r="DA76" s="888"/>
      <c r="DB76" s="886"/>
      <c r="DC76" s="887"/>
      <c r="DD76" s="887"/>
      <c r="DE76" s="887"/>
      <c r="DF76" s="888"/>
      <c r="DG76" s="886"/>
      <c r="DH76" s="887"/>
      <c r="DI76" s="887"/>
      <c r="DJ76" s="887"/>
      <c r="DK76" s="888"/>
      <c r="DL76" s="886"/>
      <c r="DM76" s="887"/>
      <c r="DN76" s="887"/>
      <c r="DO76" s="887"/>
      <c r="DP76" s="888"/>
      <c r="DQ76" s="886"/>
      <c r="DR76" s="887"/>
      <c r="DS76" s="887"/>
      <c r="DT76" s="887"/>
      <c r="DU76" s="888"/>
      <c r="DV76" s="880"/>
      <c r="DW76" s="881"/>
      <c r="DX76" s="881"/>
      <c r="DY76" s="881"/>
      <c r="DZ76" s="882"/>
      <c r="EA76" s="226"/>
    </row>
    <row r="77" spans="1:131" s="227" customFormat="1" ht="26.25" customHeight="1">
      <c r="A77" s="241">
        <v>10</v>
      </c>
      <c r="B77" s="739"/>
      <c r="C77" s="740"/>
      <c r="D77" s="740"/>
      <c r="E77" s="740"/>
      <c r="F77" s="740"/>
      <c r="G77" s="740"/>
      <c r="H77" s="740"/>
      <c r="I77" s="740"/>
      <c r="J77" s="740"/>
      <c r="K77" s="740"/>
      <c r="L77" s="740"/>
      <c r="M77" s="740"/>
      <c r="N77" s="740"/>
      <c r="O77" s="740"/>
      <c r="P77" s="741"/>
      <c r="Q77" s="903"/>
      <c r="R77" s="902"/>
      <c r="S77" s="902"/>
      <c r="T77" s="902"/>
      <c r="U77" s="858"/>
      <c r="V77" s="901"/>
      <c r="W77" s="902"/>
      <c r="X77" s="902"/>
      <c r="Y77" s="902"/>
      <c r="Z77" s="858"/>
      <c r="AA77" s="901"/>
      <c r="AB77" s="902"/>
      <c r="AC77" s="902"/>
      <c r="AD77" s="902"/>
      <c r="AE77" s="858"/>
      <c r="AF77" s="901"/>
      <c r="AG77" s="902"/>
      <c r="AH77" s="902"/>
      <c r="AI77" s="902"/>
      <c r="AJ77" s="858"/>
      <c r="AK77" s="901"/>
      <c r="AL77" s="902"/>
      <c r="AM77" s="902"/>
      <c r="AN77" s="902"/>
      <c r="AO77" s="858"/>
      <c r="AP77" s="901"/>
      <c r="AQ77" s="902"/>
      <c r="AR77" s="902"/>
      <c r="AS77" s="902"/>
      <c r="AT77" s="858"/>
      <c r="AU77" s="901"/>
      <c r="AV77" s="902"/>
      <c r="AW77" s="902"/>
      <c r="AX77" s="902"/>
      <c r="AY77" s="858"/>
      <c r="AZ77" s="896"/>
      <c r="BA77" s="896"/>
      <c r="BB77" s="896"/>
      <c r="BC77" s="896"/>
      <c r="BD77" s="897"/>
      <c r="BE77" s="245"/>
      <c r="BF77" s="245"/>
      <c r="BG77" s="245"/>
      <c r="BH77" s="245"/>
      <c r="BI77" s="245"/>
      <c r="BJ77" s="245"/>
      <c r="BK77" s="245"/>
      <c r="BL77" s="245"/>
      <c r="BM77" s="245"/>
      <c r="BN77" s="245"/>
      <c r="BO77" s="245"/>
      <c r="BP77" s="245"/>
      <c r="BQ77" s="242">
        <v>71</v>
      </c>
      <c r="BR77" s="247"/>
      <c r="BS77" s="883"/>
      <c r="BT77" s="884"/>
      <c r="BU77" s="884"/>
      <c r="BV77" s="884"/>
      <c r="BW77" s="884"/>
      <c r="BX77" s="884"/>
      <c r="BY77" s="884"/>
      <c r="BZ77" s="884"/>
      <c r="CA77" s="884"/>
      <c r="CB77" s="884"/>
      <c r="CC77" s="884"/>
      <c r="CD77" s="884"/>
      <c r="CE77" s="884"/>
      <c r="CF77" s="884"/>
      <c r="CG77" s="885"/>
      <c r="CH77" s="886"/>
      <c r="CI77" s="887"/>
      <c r="CJ77" s="887"/>
      <c r="CK77" s="887"/>
      <c r="CL77" s="888"/>
      <c r="CM77" s="886"/>
      <c r="CN77" s="887"/>
      <c r="CO77" s="887"/>
      <c r="CP77" s="887"/>
      <c r="CQ77" s="888"/>
      <c r="CR77" s="886"/>
      <c r="CS77" s="887"/>
      <c r="CT77" s="887"/>
      <c r="CU77" s="887"/>
      <c r="CV77" s="888"/>
      <c r="CW77" s="886"/>
      <c r="CX77" s="887"/>
      <c r="CY77" s="887"/>
      <c r="CZ77" s="887"/>
      <c r="DA77" s="888"/>
      <c r="DB77" s="886"/>
      <c r="DC77" s="887"/>
      <c r="DD77" s="887"/>
      <c r="DE77" s="887"/>
      <c r="DF77" s="888"/>
      <c r="DG77" s="886"/>
      <c r="DH77" s="887"/>
      <c r="DI77" s="887"/>
      <c r="DJ77" s="887"/>
      <c r="DK77" s="888"/>
      <c r="DL77" s="886"/>
      <c r="DM77" s="887"/>
      <c r="DN77" s="887"/>
      <c r="DO77" s="887"/>
      <c r="DP77" s="888"/>
      <c r="DQ77" s="886"/>
      <c r="DR77" s="887"/>
      <c r="DS77" s="887"/>
      <c r="DT77" s="887"/>
      <c r="DU77" s="888"/>
      <c r="DV77" s="880"/>
      <c r="DW77" s="881"/>
      <c r="DX77" s="881"/>
      <c r="DY77" s="881"/>
      <c r="DZ77" s="882"/>
      <c r="EA77" s="226"/>
    </row>
    <row r="78" spans="1:131" s="227" customFormat="1" ht="26.25" customHeight="1">
      <c r="A78" s="241">
        <v>11</v>
      </c>
      <c r="B78" s="739"/>
      <c r="C78" s="740"/>
      <c r="D78" s="740"/>
      <c r="E78" s="740"/>
      <c r="F78" s="740"/>
      <c r="G78" s="740"/>
      <c r="H78" s="740"/>
      <c r="I78" s="740"/>
      <c r="J78" s="740"/>
      <c r="K78" s="740"/>
      <c r="L78" s="740"/>
      <c r="M78" s="740"/>
      <c r="N78" s="740"/>
      <c r="O78" s="740"/>
      <c r="P78" s="741"/>
      <c r="Q78" s="900"/>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96"/>
      <c r="BA78" s="896"/>
      <c r="BB78" s="896"/>
      <c r="BC78" s="896"/>
      <c r="BD78" s="897"/>
      <c r="BE78" s="245"/>
      <c r="BF78" s="245"/>
      <c r="BG78" s="245"/>
      <c r="BH78" s="245"/>
      <c r="BI78" s="245"/>
      <c r="BJ78" s="248"/>
      <c r="BK78" s="248"/>
      <c r="BL78" s="248"/>
      <c r="BM78" s="248"/>
      <c r="BN78" s="248"/>
      <c r="BO78" s="245"/>
      <c r="BP78" s="245"/>
      <c r="BQ78" s="242">
        <v>72</v>
      </c>
      <c r="BR78" s="247"/>
      <c r="BS78" s="883"/>
      <c r="BT78" s="884"/>
      <c r="BU78" s="884"/>
      <c r="BV78" s="884"/>
      <c r="BW78" s="884"/>
      <c r="BX78" s="884"/>
      <c r="BY78" s="884"/>
      <c r="BZ78" s="884"/>
      <c r="CA78" s="884"/>
      <c r="CB78" s="884"/>
      <c r="CC78" s="884"/>
      <c r="CD78" s="884"/>
      <c r="CE78" s="884"/>
      <c r="CF78" s="884"/>
      <c r="CG78" s="885"/>
      <c r="CH78" s="886"/>
      <c r="CI78" s="887"/>
      <c r="CJ78" s="887"/>
      <c r="CK78" s="887"/>
      <c r="CL78" s="888"/>
      <c r="CM78" s="886"/>
      <c r="CN78" s="887"/>
      <c r="CO78" s="887"/>
      <c r="CP78" s="887"/>
      <c r="CQ78" s="888"/>
      <c r="CR78" s="886"/>
      <c r="CS78" s="887"/>
      <c r="CT78" s="887"/>
      <c r="CU78" s="887"/>
      <c r="CV78" s="888"/>
      <c r="CW78" s="886"/>
      <c r="CX78" s="887"/>
      <c r="CY78" s="887"/>
      <c r="CZ78" s="887"/>
      <c r="DA78" s="888"/>
      <c r="DB78" s="886"/>
      <c r="DC78" s="887"/>
      <c r="DD78" s="887"/>
      <c r="DE78" s="887"/>
      <c r="DF78" s="888"/>
      <c r="DG78" s="886"/>
      <c r="DH78" s="887"/>
      <c r="DI78" s="887"/>
      <c r="DJ78" s="887"/>
      <c r="DK78" s="888"/>
      <c r="DL78" s="886"/>
      <c r="DM78" s="887"/>
      <c r="DN78" s="887"/>
      <c r="DO78" s="887"/>
      <c r="DP78" s="888"/>
      <c r="DQ78" s="886"/>
      <c r="DR78" s="887"/>
      <c r="DS78" s="887"/>
      <c r="DT78" s="887"/>
      <c r="DU78" s="888"/>
      <c r="DV78" s="880"/>
      <c r="DW78" s="881"/>
      <c r="DX78" s="881"/>
      <c r="DY78" s="881"/>
      <c r="DZ78" s="882"/>
      <c r="EA78" s="226"/>
    </row>
    <row r="79" spans="1:131" s="227" customFormat="1" ht="26.25" customHeight="1">
      <c r="A79" s="241">
        <v>12</v>
      </c>
      <c r="B79" s="739"/>
      <c r="C79" s="740"/>
      <c r="D79" s="740"/>
      <c r="E79" s="740"/>
      <c r="F79" s="740"/>
      <c r="G79" s="740"/>
      <c r="H79" s="740"/>
      <c r="I79" s="740"/>
      <c r="J79" s="740"/>
      <c r="K79" s="740"/>
      <c r="L79" s="740"/>
      <c r="M79" s="740"/>
      <c r="N79" s="740"/>
      <c r="O79" s="740"/>
      <c r="P79" s="741"/>
      <c r="Q79" s="900"/>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96"/>
      <c r="BA79" s="896"/>
      <c r="BB79" s="896"/>
      <c r="BC79" s="896"/>
      <c r="BD79" s="897"/>
      <c r="BE79" s="245"/>
      <c r="BF79" s="245"/>
      <c r="BG79" s="245"/>
      <c r="BH79" s="245"/>
      <c r="BI79" s="245"/>
      <c r="BJ79" s="248"/>
      <c r="BK79" s="248"/>
      <c r="BL79" s="248"/>
      <c r="BM79" s="248"/>
      <c r="BN79" s="248"/>
      <c r="BO79" s="245"/>
      <c r="BP79" s="245"/>
      <c r="BQ79" s="242">
        <v>73</v>
      </c>
      <c r="BR79" s="247"/>
      <c r="BS79" s="883"/>
      <c r="BT79" s="884"/>
      <c r="BU79" s="884"/>
      <c r="BV79" s="884"/>
      <c r="BW79" s="884"/>
      <c r="BX79" s="884"/>
      <c r="BY79" s="884"/>
      <c r="BZ79" s="884"/>
      <c r="CA79" s="884"/>
      <c r="CB79" s="884"/>
      <c r="CC79" s="884"/>
      <c r="CD79" s="884"/>
      <c r="CE79" s="884"/>
      <c r="CF79" s="884"/>
      <c r="CG79" s="885"/>
      <c r="CH79" s="886"/>
      <c r="CI79" s="887"/>
      <c r="CJ79" s="887"/>
      <c r="CK79" s="887"/>
      <c r="CL79" s="888"/>
      <c r="CM79" s="886"/>
      <c r="CN79" s="887"/>
      <c r="CO79" s="887"/>
      <c r="CP79" s="887"/>
      <c r="CQ79" s="888"/>
      <c r="CR79" s="886"/>
      <c r="CS79" s="887"/>
      <c r="CT79" s="887"/>
      <c r="CU79" s="887"/>
      <c r="CV79" s="888"/>
      <c r="CW79" s="886"/>
      <c r="CX79" s="887"/>
      <c r="CY79" s="887"/>
      <c r="CZ79" s="887"/>
      <c r="DA79" s="888"/>
      <c r="DB79" s="886"/>
      <c r="DC79" s="887"/>
      <c r="DD79" s="887"/>
      <c r="DE79" s="887"/>
      <c r="DF79" s="888"/>
      <c r="DG79" s="886"/>
      <c r="DH79" s="887"/>
      <c r="DI79" s="887"/>
      <c r="DJ79" s="887"/>
      <c r="DK79" s="888"/>
      <c r="DL79" s="886"/>
      <c r="DM79" s="887"/>
      <c r="DN79" s="887"/>
      <c r="DO79" s="887"/>
      <c r="DP79" s="888"/>
      <c r="DQ79" s="886"/>
      <c r="DR79" s="887"/>
      <c r="DS79" s="887"/>
      <c r="DT79" s="887"/>
      <c r="DU79" s="888"/>
      <c r="DV79" s="880"/>
      <c r="DW79" s="881"/>
      <c r="DX79" s="881"/>
      <c r="DY79" s="881"/>
      <c r="DZ79" s="882"/>
      <c r="EA79" s="226"/>
    </row>
    <row r="80" spans="1:131" s="227" customFormat="1" ht="26.25" customHeight="1">
      <c r="A80" s="241">
        <v>13</v>
      </c>
      <c r="B80" s="739"/>
      <c r="C80" s="740"/>
      <c r="D80" s="740"/>
      <c r="E80" s="740"/>
      <c r="F80" s="740"/>
      <c r="G80" s="740"/>
      <c r="H80" s="740"/>
      <c r="I80" s="740"/>
      <c r="J80" s="740"/>
      <c r="K80" s="740"/>
      <c r="L80" s="740"/>
      <c r="M80" s="740"/>
      <c r="N80" s="740"/>
      <c r="O80" s="740"/>
      <c r="P80" s="741"/>
      <c r="Q80" s="900"/>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96"/>
      <c r="BA80" s="896"/>
      <c r="BB80" s="896"/>
      <c r="BC80" s="896"/>
      <c r="BD80" s="897"/>
      <c r="BE80" s="245"/>
      <c r="BF80" s="245"/>
      <c r="BG80" s="245"/>
      <c r="BH80" s="245"/>
      <c r="BI80" s="245"/>
      <c r="BJ80" s="245"/>
      <c r="BK80" s="245"/>
      <c r="BL80" s="245"/>
      <c r="BM80" s="245"/>
      <c r="BN80" s="245"/>
      <c r="BO80" s="245"/>
      <c r="BP80" s="245"/>
      <c r="BQ80" s="242">
        <v>74</v>
      </c>
      <c r="BR80" s="247"/>
      <c r="BS80" s="883"/>
      <c r="BT80" s="884"/>
      <c r="BU80" s="884"/>
      <c r="BV80" s="884"/>
      <c r="BW80" s="884"/>
      <c r="BX80" s="884"/>
      <c r="BY80" s="884"/>
      <c r="BZ80" s="884"/>
      <c r="CA80" s="884"/>
      <c r="CB80" s="884"/>
      <c r="CC80" s="884"/>
      <c r="CD80" s="884"/>
      <c r="CE80" s="884"/>
      <c r="CF80" s="884"/>
      <c r="CG80" s="885"/>
      <c r="CH80" s="886"/>
      <c r="CI80" s="887"/>
      <c r="CJ80" s="887"/>
      <c r="CK80" s="887"/>
      <c r="CL80" s="888"/>
      <c r="CM80" s="886"/>
      <c r="CN80" s="887"/>
      <c r="CO80" s="887"/>
      <c r="CP80" s="887"/>
      <c r="CQ80" s="888"/>
      <c r="CR80" s="886"/>
      <c r="CS80" s="887"/>
      <c r="CT80" s="887"/>
      <c r="CU80" s="887"/>
      <c r="CV80" s="888"/>
      <c r="CW80" s="886"/>
      <c r="CX80" s="887"/>
      <c r="CY80" s="887"/>
      <c r="CZ80" s="887"/>
      <c r="DA80" s="888"/>
      <c r="DB80" s="886"/>
      <c r="DC80" s="887"/>
      <c r="DD80" s="887"/>
      <c r="DE80" s="887"/>
      <c r="DF80" s="888"/>
      <c r="DG80" s="886"/>
      <c r="DH80" s="887"/>
      <c r="DI80" s="887"/>
      <c r="DJ80" s="887"/>
      <c r="DK80" s="888"/>
      <c r="DL80" s="886"/>
      <c r="DM80" s="887"/>
      <c r="DN80" s="887"/>
      <c r="DO80" s="887"/>
      <c r="DP80" s="888"/>
      <c r="DQ80" s="886"/>
      <c r="DR80" s="887"/>
      <c r="DS80" s="887"/>
      <c r="DT80" s="887"/>
      <c r="DU80" s="888"/>
      <c r="DV80" s="880"/>
      <c r="DW80" s="881"/>
      <c r="DX80" s="881"/>
      <c r="DY80" s="881"/>
      <c r="DZ80" s="882"/>
      <c r="EA80" s="226"/>
    </row>
    <row r="81" spans="1:131" s="227" customFormat="1" ht="26.25" customHeight="1">
      <c r="A81" s="241">
        <v>14</v>
      </c>
      <c r="B81" s="739"/>
      <c r="C81" s="740"/>
      <c r="D81" s="740"/>
      <c r="E81" s="740"/>
      <c r="F81" s="740"/>
      <c r="G81" s="740"/>
      <c r="H81" s="740"/>
      <c r="I81" s="740"/>
      <c r="J81" s="740"/>
      <c r="K81" s="740"/>
      <c r="L81" s="740"/>
      <c r="M81" s="740"/>
      <c r="N81" s="740"/>
      <c r="O81" s="740"/>
      <c r="P81" s="741"/>
      <c r="Q81" s="900"/>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96"/>
      <c r="BA81" s="896"/>
      <c r="BB81" s="896"/>
      <c r="BC81" s="896"/>
      <c r="BD81" s="897"/>
      <c r="BE81" s="245"/>
      <c r="BF81" s="245"/>
      <c r="BG81" s="245"/>
      <c r="BH81" s="245"/>
      <c r="BI81" s="245"/>
      <c r="BJ81" s="245"/>
      <c r="BK81" s="245"/>
      <c r="BL81" s="245"/>
      <c r="BM81" s="245"/>
      <c r="BN81" s="245"/>
      <c r="BO81" s="245"/>
      <c r="BP81" s="245"/>
      <c r="BQ81" s="242">
        <v>75</v>
      </c>
      <c r="BR81" s="247"/>
      <c r="BS81" s="883"/>
      <c r="BT81" s="884"/>
      <c r="BU81" s="884"/>
      <c r="BV81" s="884"/>
      <c r="BW81" s="884"/>
      <c r="BX81" s="884"/>
      <c r="BY81" s="884"/>
      <c r="BZ81" s="884"/>
      <c r="CA81" s="884"/>
      <c r="CB81" s="884"/>
      <c r="CC81" s="884"/>
      <c r="CD81" s="884"/>
      <c r="CE81" s="884"/>
      <c r="CF81" s="884"/>
      <c r="CG81" s="885"/>
      <c r="CH81" s="886"/>
      <c r="CI81" s="887"/>
      <c r="CJ81" s="887"/>
      <c r="CK81" s="887"/>
      <c r="CL81" s="888"/>
      <c r="CM81" s="886"/>
      <c r="CN81" s="887"/>
      <c r="CO81" s="887"/>
      <c r="CP81" s="887"/>
      <c r="CQ81" s="888"/>
      <c r="CR81" s="886"/>
      <c r="CS81" s="887"/>
      <c r="CT81" s="887"/>
      <c r="CU81" s="887"/>
      <c r="CV81" s="888"/>
      <c r="CW81" s="886"/>
      <c r="CX81" s="887"/>
      <c r="CY81" s="887"/>
      <c r="CZ81" s="887"/>
      <c r="DA81" s="888"/>
      <c r="DB81" s="886"/>
      <c r="DC81" s="887"/>
      <c r="DD81" s="887"/>
      <c r="DE81" s="887"/>
      <c r="DF81" s="888"/>
      <c r="DG81" s="886"/>
      <c r="DH81" s="887"/>
      <c r="DI81" s="887"/>
      <c r="DJ81" s="887"/>
      <c r="DK81" s="888"/>
      <c r="DL81" s="886"/>
      <c r="DM81" s="887"/>
      <c r="DN81" s="887"/>
      <c r="DO81" s="887"/>
      <c r="DP81" s="888"/>
      <c r="DQ81" s="886"/>
      <c r="DR81" s="887"/>
      <c r="DS81" s="887"/>
      <c r="DT81" s="887"/>
      <c r="DU81" s="888"/>
      <c r="DV81" s="880"/>
      <c r="DW81" s="881"/>
      <c r="DX81" s="881"/>
      <c r="DY81" s="881"/>
      <c r="DZ81" s="882"/>
      <c r="EA81" s="226"/>
    </row>
    <row r="82" spans="1:131" s="227" customFormat="1" ht="26.25" customHeight="1">
      <c r="A82" s="241">
        <v>15</v>
      </c>
      <c r="B82" s="739"/>
      <c r="C82" s="740"/>
      <c r="D82" s="740"/>
      <c r="E82" s="740"/>
      <c r="F82" s="740"/>
      <c r="G82" s="740"/>
      <c r="H82" s="740"/>
      <c r="I82" s="740"/>
      <c r="J82" s="740"/>
      <c r="K82" s="740"/>
      <c r="L82" s="740"/>
      <c r="M82" s="740"/>
      <c r="N82" s="740"/>
      <c r="O82" s="740"/>
      <c r="P82" s="741"/>
      <c r="Q82" s="900"/>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96"/>
      <c r="BA82" s="896"/>
      <c r="BB82" s="896"/>
      <c r="BC82" s="896"/>
      <c r="BD82" s="897"/>
      <c r="BE82" s="245"/>
      <c r="BF82" s="245"/>
      <c r="BG82" s="245"/>
      <c r="BH82" s="245"/>
      <c r="BI82" s="245"/>
      <c r="BJ82" s="245"/>
      <c r="BK82" s="245"/>
      <c r="BL82" s="245"/>
      <c r="BM82" s="245"/>
      <c r="BN82" s="245"/>
      <c r="BO82" s="245"/>
      <c r="BP82" s="245"/>
      <c r="BQ82" s="242">
        <v>76</v>
      </c>
      <c r="BR82" s="247"/>
      <c r="BS82" s="883"/>
      <c r="BT82" s="884"/>
      <c r="BU82" s="884"/>
      <c r="BV82" s="884"/>
      <c r="BW82" s="884"/>
      <c r="BX82" s="884"/>
      <c r="BY82" s="884"/>
      <c r="BZ82" s="884"/>
      <c r="CA82" s="884"/>
      <c r="CB82" s="884"/>
      <c r="CC82" s="884"/>
      <c r="CD82" s="884"/>
      <c r="CE82" s="884"/>
      <c r="CF82" s="884"/>
      <c r="CG82" s="885"/>
      <c r="CH82" s="886"/>
      <c r="CI82" s="887"/>
      <c r="CJ82" s="887"/>
      <c r="CK82" s="887"/>
      <c r="CL82" s="888"/>
      <c r="CM82" s="886"/>
      <c r="CN82" s="887"/>
      <c r="CO82" s="887"/>
      <c r="CP82" s="887"/>
      <c r="CQ82" s="888"/>
      <c r="CR82" s="886"/>
      <c r="CS82" s="887"/>
      <c r="CT82" s="887"/>
      <c r="CU82" s="887"/>
      <c r="CV82" s="888"/>
      <c r="CW82" s="886"/>
      <c r="CX82" s="887"/>
      <c r="CY82" s="887"/>
      <c r="CZ82" s="887"/>
      <c r="DA82" s="888"/>
      <c r="DB82" s="886"/>
      <c r="DC82" s="887"/>
      <c r="DD82" s="887"/>
      <c r="DE82" s="887"/>
      <c r="DF82" s="888"/>
      <c r="DG82" s="886"/>
      <c r="DH82" s="887"/>
      <c r="DI82" s="887"/>
      <c r="DJ82" s="887"/>
      <c r="DK82" s="888"/>
      <c r="DL82" s="886"/>
      <c r="DM82" s="887"/>
      <c r="DN82" s="887"/>
      <c r="DO82" s="887"/>
      <c r="DP82" s="888"/>
      <c r="DQ82" s="886"/>
      <c r="DR82" s="887"/>
      <c r="DS82" s="887"/>
      <c r="DT82" s="887"/>
      <c r="DU82" s="888"/>
      <c r="DV82" s="880"/>
      <c r="DW82" s="881"/>
      <c r="DX82" s="881"/>
      <c r="DY82" s="881"/>
      <c r="DZ82" s="882"/>
      <c r="EA82" s="226"/>
    </row>
    <row r="83" spans="1:131" s="227" customFormat="1" ht="26.25" customHeight="1">
      <c r="A83" s="241">
        <v>16</v>
      </c>
      <c r="B83" s="739"/>
      <c r="C83" s="740"/>
      <c r="D83" s="740"/>
      <c r="E83" s="740"/>
      <c r="F83" s="740"/>
      <c r="G83" s="740"/>
      <c r="H83" s="740"/>
      <c r="I83" s="740"/>
      <c r="J83" s="740"/>
      <c r="K83" s="740"/>
      <c r="L83" s="740"/>
      <c r="M83" s="740"/>
      <c r="N83" s="740"/>
      <c r="O83" s="740"/>
      <c r="P83" s="741"/>
      <c r="Q83" s="900"/>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96"/>
      <c r="BA83" s="896"/>
      <c r="BB83" s="896"/>
      <c r="BC83" s="896"/>
      <c r="BD83" s="897"/>
      <c r="BE83" s="245"/>
      <c r="BF83" s="245"/>
      <c r="BG83" s="245"/>
      <c r="BH83" s="245"/>
      <c r="BI83" s="245"/>
      <c r="BJ83" s="245"/>
      <c r="BK83" s="245"/>
      <c r="BL83" s="245"/>
      <c r="BM83" s="245"/>
      <c r="BN83" s="245"/>
      <c r="BO83" s="245"/>
      <c r="BP83" s="245"/>
      <c r="BQ83" s="242">
        <v>77</v>
      </c>
      <c r="BR83" s="247"/>
      <c r="BS83" s="883"/>
      <c r="BT83" s="884"/>
      <c r="BU83" s="884"/>
      <c r="BV83" s="884"/>
      <c r="BW83" s="884"/>
      <c r="BX83" s="884"/>
      <c r="BY83" s="884"/>
      <c r="BZ83" s="884"/>
      <c r="CA83" s="884"/>
      <c r="CB83" s="884"/>
      <c r="CC83" s="884"/>
      <c r="CD83" s="884"/>
      <c r="CE83" s="884"/>
      <c r="CF83" s="884"/>
      <c r="CG83" s="885"/>
      <c r="CH83" s="886"/>
      <c r="CI83" s="887"/>
      <c r="CJ83" s="887"/>
      <c r="CK83" s="887"/>
      <c r="CL83" s="888"/>
      <c r="CM83" s="886"/>
      <c r="CN83" s="887"/>
      <c r="CO83" s="887"/>
      <c r="CP83" s="887"/>
      <c r="CQ83" s="888"/>
      <c r="CR83" s="886"/>
      <c r="CS83" s="887"/>
      <c r="CT83" s="887"/>
      <c r="CU83" s="887"/>
      <c r="CV83" s="888"/>
      <c r="CW83" s="886"/>
      <c r="CX83" s="887"/>
      <c r="CY83" s="887"/>
      <c r="CZ83" s="887"/>
      <c r="DA83" s="888"/>
      <c r="DB83" s="886"/>
      <c r="DC83" s="887"/>
      <c r="DD83" s="887"/>
      <c r="DE83" s="887"/>
      <c r="DF83" s="888"/>
      <c r="DG83" s="886"/>
      <c r="DH83" s="887"/>
      <c r="DI83" s="887"/>
      <c r="DJ83" s="887"/>
      <c r="DK83" s="888"/>
      <c r="DL83" s="886"/>
      <c r="DM83" s="887"/>
      <c r="DN83" s="887"/>
      <c r="DO83" s="887"/>
      <c r="DP83" s="888"/>
      <c r="DQ83" s="886"/>
      <c r="DR83" s="887"/>
      <c r="DS83" s="887"/>
      <c r="DT83" s="887"/>
      <c r="DU83" s="888"/>
      <c r="DV83" s="880"/>
      <c r="DW83" s="881"/>
      <c r="DX83" s="881"/>
      <c r="DY83" s="881"/>
      <c r="DZ83" s="882"/>
      <c r="EA83" s="226"/>
    </row>
    <row r="84" spans="1:131" s="227" customFormat="1" ht="26.25" customHeight="1">
      <c r="A84" s="241">
        <v>17</v>
      </c>
      <c r="B84" s="739"/>
      <c r="C84" s="740"/>
      <c r="D84" s="740"/>
      <c r="E84" s="740"/>
      <c r="F84" s="740"/>
      <c r="G84" s="740"/>
      <c r="H84" s="740"/>
      <c r="I84" s="740"/>
      <c r="J84" s="740"/>
      <c r="K84" s="740"/>
      <c r="L84" s="740"/>
      <c r="M84" s="740"/>
      <c r="N84" s="740"/>
      <c r="O84" s="740"/>
      <c r="P84" s="741"/>
      <c r="Q84" s="900"/>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96"/>
      <c r="BA84" s="896"/>
      <c r="BB84" s="896"/>
      <c r="BC84" s="896"/>
      <c r="BD84" s="897"/>
      <c r="BE84" s="245"/>
      <c r="BF84" s="245"/>
      <c r="BG84" s="245"/>
      <c r="BH84" s="245"/>
      <c r="BI84" s="245"/>
      <c r="BJ84" s="245"/>
      <c r="BK84" s="245"/>
      <c r="BL84" s="245"/>
      <c r="BM84" s="245"/>
      <c r="BN84" s="245"/>
      <c r="BO84" s="245"/>
      <c r="BP84" s="245"/>
      <c r="BQ84" s="242">
        <v>78</v>
      </c>
      <c r="BR84" s="247"/>
      <c r="BS84" s="883"/>
      <c r="BT84" s="884"/>
      <c r="BU84" s="884"/>
      <c r="BV84" s="884"/>
      <c r="BW84" s="884"/>
      <c r="BX84" s="884"/>
      <c r="BY84" s="884"/>
      <c r="BZ84" s="884"/>
      <c r="CA84" s="884"/>
      <c r="CB84" s="884"/>
      <c r="CC84" s="884"/>
      <c r="CD84" s="884"/>
      <c r="CE84" s="884"/>
      <c r="CF84" s="884"/>
      <c r="CG84" s="885"/>
      <c r="CH84" s="886"/>
      <c r="CI84" s="887"/>
      <c r="CJ84" s="887"/>
      <c r="CK84" s="887"/>
      <c r="CL84" s="888"/>
      <c r="CM84" s="886"/>
      <c r="CN84" s="887"/>
      <c r="CO84" s="887"/>
      <c r="CP84" s="887"/>
      <c r="CQ84" s="888"/>
      <c r="CR84" s="886"/>
      <c r="CS84" s="887"/>
      <c r="CT84" s="887"/>
      <c r="CU84" s="887"/>
      <c r="CV84" s="888"/>
      <c r="CW84" s="886"/>
      <c r="CX84" s="887"/>
      <c r="CY84" s="887"/>
      <c r="CZ84" s="887"/>
      <c r="DA84" s="888"/>
      <c r="DB84" s="886"/>
      <c r="DC84" s="887"/>
      <c r="DD84" s="887"/>
      <c r="DE84" s="887"/>
      <c r="DF84" s="888"/>
      <c r="DG84" s="886"/>
      <c r="DH84" s="887"/>
      <c r="DI84" s="887"/>
      <c r="DJ84" s="887"/>
      <c r="DK84" s="888"/>
      <c r="DL84" s="886"/>
      <c r="DM84" s="887"/>
      <c r="DN84" s="887"/>
      <c r="DO84" s="887"/>
      <c r="DP84" s="888"/>
      <c r="DQ84" s="886"/>
      <c r="DR84" s="887"/>
      <c r="DS84" s="887"/>
      <c r="DT84" s="887"/>
      <c r="DU84" s="888"/>
      <c r="DV84" s="880"/>
      <c r="DW84" s="881"/>
      <c r="DX84" s="881"/>
      <c r="DY84" s="881"/>
      <c r="DZ84" s="882"/>
      <c r="EA84" s="226"/>
    </row>
    <row r="85" spans="1:131" s="227" customFormat="1" ht="26.25" customHeight="1">
      <c r="A85" s="241">
        <v>18</v>
      </c>
      <c r="B85" s="739"/>
      <c r="C85" s="740"/>
      <c r="D85" s="740"/>
      <c r="E85" s="740"/>
      <c r="F85" s="740"/>
      <c r="G85" s="740"/>
      <c r="H85" s="740"/>
      <c r="I85" s="740"/>
      <c r="J85" s="740"/>
      <c r="K85" s="740"/>
      <c r="L85" s="740"/>
      <c r="M85" s="740"/>
      <c r="N85" s="740"/>
      <c r="O85" s="740"/>
      <c r="P85" s="741"/>
      <c r="Q85" s="900"/>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96"/>
      <c r="BA85" s="896"/>
      <c r="BB85" s="896"/>
      <c r="BC85" s="896"/>
      <c r="BD85" s="897"/>
      <c r="BE85" s="245"/>
      <c r="BF85" s="245"/>
      <c r="BG85" s="245"/>
      <c r="BH85" s="245"/>
      <c r="BI85" s="245"/>
      <c r="BJ85" s="245"/>
      <c r="BK85" s="245"/>
      <c r="BL85" s="245"/>
      <c r="BM85" s="245"/>
      <c r="BN85" s="245"/>
      <c r="BO85" s="245"/>
      <c r="BP85" s="245"/>
      <c r="BQ85" s="242">
        <v>79</v>
      </c>
      <c r="BR85" s="247"/>
      <c r="BS85" s="883"/>
      <c r="BT85" s="884"/>
      <c r="BU85" s="884"/>
      <c r="BV85" s="884"/>
      <c r="BW85" s="884"/>
      <c r="BX85" s="884"/>
      <c r="BY85" s="884"/>
      <c r="BZ85" s="884"/>
      <c r="CA85" s="884"/>
      <c r="CB85" s="884"/>
      <c r="CC85" s="884"/>
      <c r="CD85" s="884"/>
      <c r="CE85" s="884"/>
      <c r="CF85" s="884"/>
      <c r="CG85" s="885"/>
      <c r="CH85" s="886"/>
      <c r="CI85" s="887"/>
      <c r="CJ85" s="887"/>
      <c r="CK85" s="887"/>
      <c r="CL85" s="888"/>
      <c r="CM85" s="886"/>
      <c r="CN85" s="887"/>
      <c r="CO85" s="887"/>
      <c r="CP85" s="887"/>
      <c r="CQ85" s="888"/>
      <c r="CR85" s="886"/>
      <c r="CS85" s="887"/>
      <c r="CT85" s="887"/>
      <c r="CU85" s="887"/>
      <c r="CV85" s="888"/>
      <c r="CW85" s="886"/>
      <c r="CX85" s="887"/>
      <c r="CY85" s="887"/>
      <c r="CZ85" s="887"/>
      <c r="DA85" s="888"/>
      <c r="DB85" s="886"/>
      <c r="DC85" s="887"/>
      <c r="DD85" s="887"/>
      <c r="DE85" s="887"/>
      <c r="DF85" s="888"/>
      <c r="DG85" s="886"/>
      <c r="DH85" s="887"/>
      <c r="DI85" s="887"/>
      <c r="DJ85" s="887"/>
      <c r="DK85" s="888"/>
      <c r="DL85" s="886"/>
      <c r="DM85" s="887"/>
      <c r="DN85" s="887"/>
      <c r="DO85" s="887"/>
      <c r="DP85" s="888"/>
      <c r="DQ85" s="886"/>
      <c r="DR85" s="887"/>
      <c r="DS85" s="887"/>
      <c r="DT85" s="887"/>
      <c r="DU85" s="888"/>
      <c r="DV85" s="880"/>
      <c r="DW85" s="881"/>
      <c r="DX85" s="881"/>
      <c r="DY85" s="881"/>
      <c r="DZ85" s="882"/>
      <c r="EA85" s="226"/>
    </row>
    <row r="86" spans="1:131" s="227" customFormat="1" ht="26.25" customHeight="1">
      <c r="A86" s="241">
        <v>19</v>
      </c>
      <c r="B86" s="739"/>
      <c r="C86" s="740"/>
      <c r="D86" s="740"/>
      <c r="E86" s="740"/>
      <c r="F86" s="740"/>
      <c r="G86" s="740"/>
      <c r="H86" s="740"/>
      <c r="I86" s="740"/>
      <c r="J86" s="740"/>
      <c r="K86" s="740"/>
      <c r="L86" s="740"/>
      <c r="M86" s="740"/>
      <c r="N86" s="740"/>
      <c r="O86" s="740"/>
      <c r="P86" s="741"/>
      <c r="Q86" s="900"/>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96"/>
      <c r="BA86" s="896"/>
      <c r="BB86" s="896"/>
      <c r="BC86" s="896"/>
      <c r="BD86" s="897"/>
      <c r="BE86" s="245"/>
      <c r="BF86" s="245"/>
      <c r="BG86" s="245"/>
      <c r="BH86" s="245"/>
      <c r="BI86" s="245"/>
      <c r="BJ86" s="245"/>
      <c r="BK86" s="245"/>
      <c r="BL86" s="245"/>
      <c r="BM86" s="245"/>
      <c r="BN86" s="245"/>
      <c r="BO86" s="245"/>
      <c r="BP86" s="245"/>
      <c r="BQ86" s="242">
        <v>80</v>
      </c>
      <c r="BR86" s="247"/>
      <c r="BS86" s="883"/>
      <c r="BT86" s="884"/>
      <c r="BU86" s="884"/>
      <c r="BV86" s="884"/>
      <c r="BW86" s="884"/>
      <c r="BX86" s="884"/>
      <c r="BY86" s="884"/>
      <c r="BZ86" s="884"/>
      <c r="CA86" s="884"/>
      <c r="CB86" s="884"/>
      <c r="CC86" s="884"/>
      <c r="CD86" s="884"/>
      <c r="CE86" s="884"/>
      <c r="CF86" s="884"/>
      <c r="CG86" s="885"/>
      <c r="CH86" s="886"/>
      <c r="CI86" s="887"/>
      <c r="CJ86" s="887"/>
      <c r="CK86" s="887"/>
      <c r="CL86" s="888"/>
      <c r="CM86" s="886"/>
      <c r="CN86" s="887"/>
      <c r="CO86" s="887"/>
      <c r="CP86" s="887"/>
      <c r="CQ86" s="888"/>
      <c r="CR86" s="886"/>
      <c r="CS86" s="887"/>
      <c r="CT86" s="887"/>
      <c r="CU86" s="887"/>
      <c r="CV86" s="888"/>
      <c r="CW86" s="886"/>
      <c r="CX86" s="887"/>
      <c r="CY86" s="887"/>
      <c r="CZ86" s="887"/>
      <c r="DA86" s="888"/>
      <c r="DB86" s="886"/>
      <c r="DC86" s="887"/>
      <c r="DD86" s="887"/>
      <c r="DE86" s="887"/>
      <c r="DF86" s="888"/>
      <c r="DG86" s="886"/>
      <c r="DH86" s="887"/>
      <c r="DI86" s="887"/>
      <c r="DJ86" s="887"/>
      <c r="DK86" s="888"/>
      <c r="DL86" s="886"/>
      <c r="DM86" s="887"/>
      <c r="DN86" s="887"/>
      <c r="DO86" s="887"/>
      <c r="DP86" s="888"/>
      <c r="DQ86" s="886"/>
      <c r="DR86" s="887"/>
      <c r="DS86" s="887"/>
      <c r="DT86" s="887"/>
      <c r="DU86" s="888"/>
      <c r="DV86" s="880"/>
      <c r="DW86" s="881"/>
      <c r="DX86" s="881"/>
      <c r="DY86" s="881"/>
      <c r="DZ86" s="882"/>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3"/>
      <c r="BT87" s="884"/>
      <c r="BU87" s="884"/>
      <c r="BV87" s="884"/>
      <c r="BW87" s="884"/>
      <c r="BX87" s="884"/>
      <c r="BY87" s="884"/>
      <c r="BZ87" s="884"/>
      <c r="CA87" s="884"/>
      <c r="CB87" s="884"/>
      <c r="CC87" s="884"/>
      <c r="CD87" s="884"/>
      <c r="CE87" s="884"/>
      <c r="CF87" s="884"/>
      <c r="CG87" s="885"/>
      <c r="CH87" s="886"/>
      <c r="CI87" s="887"/>
      <c r="CJ87" s="887"/>
      <c r="CK87" s="887"/>
      <c r="CL87" s="888"/>
      <c r="CM87" s="886"/>
      <c r="CN87" s="887"/>
      <c r="CO87" s="887"/>
      <c r="CP87" s="887"/>
      <c r="CQ87" s="888"/>
      <c r="CR87" s="886"/>
      <c r="CS87" s="887"/>
      <c r="CT87" s="887"/>
      <c r="CU87" s="887"/>
      <c r="CV87" s="888"/>
      <c r="CW87" s="886"/>
      <c r="CX87" s="887"/>
      <c r="CY87" s="887"/>
      <c r="CZ87" s="887"/>
      <c r="DA87" s="888"/>
      <c r="DB87" s="886"/>
      <c r="DC87" s="887"/>
      <c r="DD87" s="887"/>
      <c r="DE87" s="887"/>
      <c r="DF87" s="888"/>
      <c r="DG87" s="886"/>
      <c r="DH87" s="887"/>
      <c r="DI87" s="887"/>
      <c r="DJ87" s="887"/>
      <c r="DK87" s="888"/>
      <c r="DL87" s="886"/>
      <c r="DM87" s="887"/>
      <c r="DN87" s="887"/>
      <c r="DO87" s="887"/>
      <c r="DP87" s="888"/>
      <c r="DQ87" s="886"/>
      <c r="DR87" s="887"/>
      <c r="DS87" s="887"/>
      <c r="DT87" s="887"/>
      <c r="DU87" s="888"/>
      <c r="DV87" s="880"/>
      <c r="DW87" s="881"/>
      <c r="DX87" s="881"/>
      <c r="DY87" s="881"/>
      <c r="DZ87" s="882"/>
      <c r="EA87" s="226"/>
    </row>
    <row r="88" spans="1:131" s="227" customFormat="1" ht="26.25" customHeight="1" thickBot="1">
      <c r="A88" s="244" t="s">
        <v>383</v>
      </c>
      <c r="B88" s="818" t="s">
        <v>416</v>
      </c>
      <c r="C88" s="819"/>
      <c r="D88" s="819"/>
      <c r="E88" s="819"/>
      <c r="F88" s="819"/>
      <c r="G88" s="819"/>
      <c r="H88" s="819"/>
      <c r="I88" s="819"/>
      <c r="J88" s="819"/>
      <c r="K88" s="819"/>
      <c r="L88" s="819"/>
      <c r="M88" s="819"/>
      <c r="N88" s="819"/>
      <c r="O88" s="819"/>
      <c r="P88" s="820"/>
      <c r="Q88" s="873"/>
      <c r="R88" s="874"/>
      <c r="S88" s="874"/>
      <c r="T88" s="874"/>
      <c r="U88" s="874"/>
      <c r="V88" s="874"/>
      <c r="W88" s="874"/>
      <c r="X88" s="874"/>
      <c r="Y88" s="874"/>
      <c r="Z88" s="874"/>
      <c r="AA88" s="874"/>
      <c r="AB88" s="874"/>
      <c r="AC88" s="874"/>
      <c r="AD88" s="874"/>
      <c r="AE88" s="874"/>
      <c r="AF88" s="866">
        <v>6511</v>
      </c>
      <c r="AG88" s="866"/>
      <c r="AH88" s="866"/>
      <c r="AI88" s="866"/>
      <c r="AJ88" s="866"/>
      <c r="AK88" s="874"/>
      <c r="AL88" s="874"/>
      <c r="AM88" s="874"/>
      <c r="AN88" s="874"/>
      <c r="AO88" s="874"/>
      <c r="AP88" s="866"/>
      <c r="AQ88" s="866"/>
      <c r="AR88" s="866"/>
      <c r="AS88" s="866"/>
      <c r="AT88" s="866"/>
      <c r="AU88" s="866"/>
      <c r="AV88" s="866"/>
      <c r="AW88" s="866"/>
      <c r="AX88" s="866"/>
      <c r="AY88" s="866"/>
      <c r="AZ88" s="868"/>
      <c r="BA88" s="868"/>
      <c r="BB88" s="868"/>
      <c r="BC88" s="868"/>
      <c r="BD88" s="869"/>
      <c r="BE88" s="245"/>
      <c r="BF88" s="245"/>
      <c r="BG88" s="245"/>
      <c r="BH88" s="245"/>
      <c r="BI88" s="245"/>
      <c r="BJ88" s="245"/>
      <c r="BK88" s="245"/>
      <c r="BL88" s="245"/>
      <c r="BM88" s="245"/>
      <c r="BN88" s="245"/>
      <c r="BO88" s="245"/>
      <c r="BP88" s="245"/>
      <c r="BQ88" s="242">
        <v>82</v>
      </c>
      <c r="BR88" s="247"/>
      <c r="BS88" s="883"/>
      <c r="BT88" s="884"/>
      <c r="BU88" s="884"/>
      <c r="BV88" s="884"/>
      <c r="BW88" s="884"/>
      <c r="BX88" s="884"/>
      <c r="BY88" s="884"/>
      <c r="BZ88" s="884"/>
      <c r="CA88" s="884"/>
      <c r="CB88" s="884"/>
      <c r="CC88" s="884"/>
      <c r="CD88" s="884"/>
      <c r="CE88" s="884"/>
      <c r="CF88" s="884"/>
      <c r="CG88" s="885"/>
      <c r="CH88" s="886"/>
      <c r="CI88" s="887"/>
      <c r="CJ88" s="887"/>
      <c r="CK88" s="887"/>
      <c r="CL88" s="888"/>
      <c r="CM88" s="886"/>
      <c r="CN88" s="887"/>
      <c r="CO88" s="887"/>
      <c r="CP88" s="887"/>
      <c r="CQ88" s="888"/>
      <c r="CR88" s="886"/>
      <c r="CS88" s="887"/>
      <c r="CT88" s="887"/>
      <c r="CU88" s="887"/>
      <c r="CV88" s="888"/>
      <c r="CW88" s="886"/>
      <c r="CX88" s="887"/>
      <c r="CY88" s="887"/>
      <c r="CZ88" s="887"/>
      <c r="DA88" s="888"/>
      <c r="DB88" s="886"/>
      <c r="DC88" s="887"/>
      <c r="DD88" s="887"/>
      <c r="DE88" s="887"/>
      <c r="DF88" s="888"/>
      <c r="DG88" s="886"/>
      <c r="DH88" s="887"/>
      <c r="DI88" s="887"/>
      <c r="DJ88" s="887"/>
      <c r="DK88" s="888"/>
      <c r="DL88" s="886"/>
      <c r="DM88" s="887"/>
      <c r="DN88" s="887"/>
      <c r="DO88" s="887"/>
      <c r="DP88" s="888"/>
      <c r="DQ88" s="886"/>
      <c r="DR88" s="887"/>
      <c r="DS88" s="887"/>
      <c r="DT88" s="887"/>
      <c r="DU88" s="888"/>
      <c r="DV88" s="880"/>
      <c r="DW88" s="881"/>
      <c r="DX88" s="881"/>
      <c r="DY88" s="881"/>
      <c r="DZ88" s="88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3"/>
      <c r="BT89" s="884"/>
      <c r="BU89" s="884"/>
      <c r="BV89" s="884"/>
      <c r="BW89" s="884"/>
      <c r="BX89" s="884"/>
      <c r="BY89" s="884"/>
      <c r="BZ89" s="884"/>
      <c r="CA89" s="884"/>
      <c r="CB89" s="884"/>
      <c r="CC89" s="884"/>
      <c r="CD89" s="884"/>
      <c r="CE89" s="884"/>
      <c r="CF89" s="884"/>
      <c r="CG89" s="885"/>
      <c r="CH89" s="886"/>
      <c r="CI89" s="887"/>
      <c r="CJ89" s="887"/>
      <c r="CK89" s="887"/>
      <c r="CL89" s="888"/>
      <c r="CM89" s="886"/>
      <c r="CN89" s="887"/>
      <c r="CO89" s="887"/>
      <c r="CP89" s="887"/>
      <c r="CQ89" s="888"/>
      <c r="CR89" s="886"/>
      <c r="CS89" s="887"/>
      <c r="CT89" s="887"/>
      <c r="CU89" s="887"/>
      <c r="CV89" s="888"/>
      <c r="CW89" s="886"/>
      <c r="CX89" s="887"/>
      <c r="CY89" s="887"/>
      <c r="CZ89" s="887"/>
      <c r="DA89" s="888"/>
      <c r="DB89" s="886"/>
      <c r="DC89" s="887"/>
      <c r="DD89" s="887"/>
      <c r="DE89" s="887"/>
      <c r="DF89" s="888"/>
      <c r="DG89" s="886"/>
      <c r="DH89" s="887"/>
      <c r="DI89" s="887"/>
      <c r="DJ89" s="887"/>
      <c r="DK89" s="888"/>
      <c r="DL89" s="886"/>
      <c r="DM89" s="887"/>
      <c r="DN89" s="887"/>
      <c r="DO89" s="887"/>
      <c r="DP89" s="888"/>
      <c r="DQ89" s="886"/>
      <c r="DR89" s="887"/>
      <c r="DS89" s="887"/>
      <c r="DT89" s="887"/>
      <c r="DU89" s="888"/>
      <c r="DV89" s="880"/>
      <c r="DW89" s="881"/>
      <c r="DX89" s="881"/>
      <c r="DY89" s="881"/>
      <c r="DZ89" s="88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3"/>
      <c r="BT90" s="884"/>
      <c r="BU90" s="884"/>
      <c r="BV90" s="884"/>
      <c r="BW90" s="884"/>
      <c r="BX90" s="884"/>
      <c r="BY90" s="884"/>
      <c r="BZ90" s="884"/>
      <c r="CA90" s="884"/>
      <c r="CB90" s="884"/>
      <c r="CC90" s="884"/>
      <c r="CD90" s="884"/>
      <c r="CE90" s="884"/>
      <c r="CF90" s="884"/>
      <c r="CG90" s="885"/>
      <c r="CH90" s="886"/>
      <c r="CI90" s="887"/>
      <c r="CJ90" s="887"/>
      <c r="CK90" s="887"/>
      <c r="CL90" s="888"/>
      <c r="CM90" s="886"/>
      <c r="CN90" s="887"/>
      <c r="CO90" s="887"/>
      <c r="CP90" s="887"/>
      <c r="CQ90" s="888"/>
      <c r="CR90" s="886"/>
      <c r="CS90" s="887"/>
      <c r="CT90" s="887"/>
      <c r="CU90" s="887"/>
      <c r="CV90" s="888"/>
      <c r="CW90" s="886"/>
      <c r="CX90" s="887"/>
      <c r="CY90" s="887"/>
      <c r="CZ90" s="887"/>
      <c r="DA90" s="888"/>
      <c r="DB90" s="886"/>
      <c r="DC90" s="887"/>
      <c r="DD90" s="887"/>
      <c r="DE90" s="887"/>
      <c r="DF90" s="888"/>
      <c r="DG90" s="886"/>
      <c r="DH90" s="887"/>
      <c r="DI90" s="887"/>
      <c r="DJ90" s="887"/>
      <c r="DK90" s="888"/>
      <c r="DL90" s="886"/>
      <c r="DM90" s="887"/>
      <c r="DN90" s="887"/>
      <c r="DO90" s="887"/>
      <c r="DP90" s="888"/>
      <c r="DQ90" s="886"/>
      <c r="DR90" s="887"/>
      <c r="DS90" s="887"/>
      <c r="DT90" s="887"/>
      <c r="DU90" s="888"/>
      <c r="DV90" s="880"/>
      <c r="DW90" s="881"/>
      <c r="DX90" s="881"/>
      <c r="DY90" s="881"/>
      <c r="DZ90" s="88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3"/>
      <c r="BT91" s="884"/>
      <c r="BU91" s="884"/>
      <c r="BV91" s="884"/>
      <c r="BW91" s="884"/>
      <c r="BX91" s="884"/>
      <c r="BY91" s="884"/>
      <c r="BZ91" s="884"/>
      <c r="CA91" s="884"/>
      <c r="CB91" s="884"/>
      <c r="CC91" s="884"/>
      <c r="CD91" s="884"/>
      <c r="CE91" s="884"/>
      <c r="CF91" s="884"/>
      <c r="CG91" s="885"/>
      <c r="CH91" s="886"/>
      <c r="CI91" s="887"/>
      <c r="CJ91" s="887"/>
      <c r="CK91" s="887"/>
      <c r="CL91" s="888"/>
      <c r="CM91" s="886"/>
      <c r="CN91" s="887"/>
      <c r="CO91" s="887"/>
      <c r="CP91" s="887"/>
      <c r="CQ91" s="888"/>
      <c r="CR91" s="886"/>
      <c r="CS91" s="887"/>
      <c r="CT91" s="887"/>
      <c r="CU91" s="887"/>
      <c r="CV91" s="888"/>
      <c r="CW91" s="886"/>
      <c r="CX91" s="887"/>
      <c r="CY91" s="887"/>
      <c r="CZ91" s="887"/>
      <c r="DA91" s="888"/>
      <c r="DB91" s="886"/>
      <c r="DC91" s="887"/>
      <c r="DD91" s="887"/>
      <c r="DE91" s="887"/>
      <c r="DF91" s="888"/>
      <c r="DG91" s="886"/>
      <c r="DH91" s="887"/>
      <c r="DI91" s="887"/>
      <c r="DJ91" s="887"/>
      <c r="DK91" s="888"/>
      <c r="DL91" s="886"/>
      <c r="DM91" s="887"/>
      <c r="DN91" s="887"/>
      <c r="DO91" s="887"/>
      <c r="DP91" s="888"/>
      <c r="DQ91" s="886"/>
      <c r="DR91" s="887"/>
      <c r="DS91" s="887"/>
      <c r="DT91" s="887"/>
      <c r="DU91" s="888"/>
      <c r="DV91" s="880"/>
      <c r="DW91" s="881"/>
      <c r="DX91" s="881"/>
      <c r="DY91" s="881"/>
      <c r="DZ91" s="88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3"/>
      <c r="BT92" s="884"/>
      <c r="BU92" s="884"/>
      <c r="BV92" s="884"/>
      <c r="BW92" s="884"/>
      <c r="BX92" s="884"/>
      <c r="BY92" s="884"/>
      <c r="BZ92" s="884"/>
      <c r="CA92" s="884"/>
      <c r="CB92" s="884"/>
      <c r="CC92" s="884"/>
      <c r="CD92" s="884"/>
      <c r="CE92" s="884"/>
      <c r="CF92" s="884"/>
      <c r="CG92" s="885"/>
      <c r="CH92" s="886"/>
      <c r="CI92" s="887"/>
      <c r="CJ92" s="887"/>
      <c r="CK92" s="887"/>
      <c r="CL92" s="888"/>
      <c r="CM92" s="886"/>
      <c r="CN92" s="887"/>
      <c r="CO92" s="887"/>
      <c r="CP92" s="887"/>
      <c r="CQ92" s="888"/>
      <c r="CR92" s="886"/>
      <c r="CS92" s="887"/>
      <c r="CT92" s="887"/>
      <c r="CU92" s="887"/>
      <c r="CV92" s="888"/>
      <c r="CW92" s="886"/>
      <c r="CX92" s="887"/>
      <c r="CY92" s="887"/>
      <c r="CZ92" s="887"/>
      <c r="DA92" s="888"/>
      <c r="DB92" s="886"/>
      <c r="DC92" s="887"/>
      <c r="DD92" s="887"/>
      <c r="DE92" s="887"/>
      <c r="DF92" s="888"/>
      <c r="DG92" s="886"/>
      <c r="DH92" s="887"/>
      <c r="DI92" s="887"/>
      <c r="DJ92" s="887"/>
      <c r="DK92" s="888"/>
      <c r="DL92" s="886"/>
      <c r="DM92" s="887"/>
      <c r="DN92" s="887"/>
      <c r="DO92" s="887"/>
      <c r="DP92" s="888"/>
      <c r="DQ92" s="886"/>
      <c r="DR92" s="887"/>
      <c r="DS92" s="887"/>
      <c r="DT92" s="887"/>
      <c r="DU92" s="888"/>
      <c r="DV92" s="880"/>
      <c r="DW92" s="881"/>
      <c r="DX92" s="881"/>
      <c r="DY92" s="881"/>
      <c r="DZ92" s="88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3"/>
      <c r="BT93" s="884"/>
      <c r="BU93" s="884"/>
      <c r="BV93" s="884"/>
      <c r="BW93" s="884"/>
      <c r="BX93" s="884"/>
      <c r="BY93" s="884"/>
      <c r="BZ93" s="884"/>
      <c r="CA93" s="884"/>
      <c r="CB93" s="884"/>
      <c r="CC93" s="884"/>
      <c r="CD93" s="884"/>
      <c r="CE93" s="884"/>
      <c r="CF93" s="884"/>
      <c r="CG93" s="885"/>
      <c r="CH93" s="886"/>
      <c r="CI93" s="887"/>
      <c r="CJ93" s="887"/>
      <c r="CK93" s="887"/>
      <c r="CL93" s="888"/>
      <c r="CM93" s="886"/>
      <c r="CN93" s="887"/>
      <c r="CO93" s="887"/>
      <c r="CP93" s="887"/>
      <c r="CQ93" s="888"/>
      <c r="CR93" s="886"/>
      <c r="CS93" s="887"/>
      <c r="CT93" s="887"/>
      <c r="CU93" s="887"/>
      <c r="CV93" s="888"/>
      <c r="CW93" s="886"/>
      <c r="CX93" s="887"/>
      <c r="CY93" s="887"/>
      <c r="CZ93" s="887"/>
      <c r="DA93" s="888"/>
      <c r="DB93" s="886"/>
      <c r="DC93" s="887"/>
      <c r="DD93" s="887"/>
      <c r="DE93" s="887"/>
      <c r="DF93" s="888"/>
      <c r="DG93" s="886"/>
      <c r="DH93" s="887"/>
      <c r="DI93" s="887"/>
      <c r="DJ93" s="887"/>
      <c r="DK93" s="888"/>
      <c r="DL93" s="886"/>
      <c r="DM93" s="887"/>
      <c r="DN93" s="887"/>
      <c r="DO93" s="887"/>
      <c r="DP93" s="888"/>
      <c r="DQ93" s="886"/>
      <c r="DR93" s="887"/>
      <c r="DS93" s="887"/>
      <c r="DT93" s="887"/>
      <c r="DU93" s="888"/>
      <c r="DV93" s="880"/>
      <c r="DW93" s="881"/>
      <c r="DX93" s="881"/>
      <c r="DY93" s="881"/>
      <c r="DZ93" s="88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3"/>
      <c r="BT94" s="884"/>
      <c r="BU94" s="884"/>
      <c r="BV94" s="884"/>
      <c r="BW94" s="884"/>
      <c r="BX94" s="884"/>
      <c r="BY94" s="884"/>
      <c r="BZ94" s="884"/>
      <c r="CA94" s="884"/>
      <c r="CB94" s="884"/>
      <c r="CC94" s="884"/>
      <c r="CD94" s="884"/>
      <c r="CE94" s="884"/>
      <c r="CF94" s="884"/>
      <c r="CG94" s="885"/>
      <c r="CH94" s="886"/>
      <c r="CI94" s="887"/>
      <c r="CJ94" s="887"/>
      <c r="CK94" s="887"/>
      <c r="CL94" s="888"/>
      <c r="CM94" s="886"/>
      <c r="CN94" s="887"/>
      <c r="CO94" s="887"/>
      <c r="CP94" s="887"/>
      <c r="CQ94" s="888"/>
      <c r="CR94" s="886"/>
      <c r="CS94" s="887"/>
      <c r="CT94" s="887"/>
      <c r="CU94" s="887"/>
      <c r="CV94" s="888"/>
      <c r="CW94" s="886"/>
      <c r="CX94" s="887"/>
      <c r="CY94" s="887"/>
      <c r="CZ94" s="887"/>
      <c r="DA94" s="888"/>
      <c r="DB94" s="886"/>
      <c r="DC94" s="887"/>
      <c r="DD94" s="887"/>
      <c r="DE94" s="887"/>
      <c r="DF94" s="888"/>
      <c r="DG94" s="886"/>
      <c r="DH94" s="887"/>
      <c r="DI94" s="887"/>
      <c r="DJ94" s="887"/>
      <c r="DK94" s="888"/>
      <c r="DL94" s="886"/>
      <c r="DM94" s="887"/>
      <c r="DN94" s="887"/>
      <c r="DO94" s="887"/>
      <c r="DP94" s="888"/>
      <c r="DQ94" s="886"/>
      <c r="DR94" s="887"/>
      <c r="DS94" s="887"/>
      <c r="DT94" s="887"/>
      <c r="DU94" s="888"/>
      <c r="DV94" s="880"/>
      <c r="DW94" s="881"/>
      <c r="DX94" s="881"/>
      <c r="DY94" s="881"/>
      <c r="DZ94" s="88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3"/>
      <c r="BT95" s="884"/>
      <c r="BU95" s="884"/>
      <c r="BV95" s="884"/>
      <c r="BW95" s="884"/>
      <c r="BX95" s="884"/>
      <c r="BY95" s="884"/>
      <c r="BZ95" s="884"/>
      <c r="CA95" s="884"/>
      <c r="CB95" s="884"/>
      <c r="CC95" s="884"/>
      <c r="CD95" s="884"/>
      <c r="CE95" s="884"/>
      <c r="CF95" s="884"/>
      <c r="CG95" s="885"/>
      <c r="CH95" s="886"/>
      <c r="CI95" s="887"/>
      <c r="CJ95" s="887"/>
      <c r="CK95" s="887"/>
      <c r="CL95" s="888"/>
      <c r="CM95" s="886"/>
      <c r="CN95" s="887"/>
      <c r="CO95" s="887"/>
      <c r="CP95" s="887"/>
      <c r="CQ95" s="888"/>
      <c r="CR95" s="886"/>
      <c r="CS95" s="887"/>
      <c r="CT95" s="887"/>
      <c r="CU95" s="887"/>
      <c r="CV95" s="888"/>
      <c r="CW95" s="886"/>
      <c r="CX95" s="887"/>
      <c r="CY95" s="887"/>
      <c r="CZ95" s="887"/>
      <c r="DA95" s="888"/>
      <c r="DB95" s="886"/>
      <c r="DC95" s="887"/>
      <c r="DD95" s="887"/>
      <c r="DE95" s="887"/>
      <c r="DF95" s="888"/>
      <c r="DG95" s="886"/>
      <c r="DH95" s="887"/>
      <c r="DI95" s="887"/>
      <c r="DJ95" s="887"/>
      <c r="DK95" s="888"/>
      <c r="DL95" s="886"/>
      <c r="DM95" s="887"/>
      <c r="DN95" s="887"/>
      <c r="DO95" s="887"/>
      <c r="DP95" s="888"/>
      <c r="DQ95" s="886"/>
      <c r="DR95" s="887"/>
      <c r="DS95" s="887"/>
      <c r="DT95" s="887"/>
      <c r="DU95" s="888"/>
      <c r="DV95" s="880"/>
      <c r="DW95" s="881"/>
      <c r="DX95" s="881"/>
      <c r="DY95" s="881"/>
      <c r="DZ95" s="88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3"/>
      <c r="BT96" s="884"/>
      <c r="BU96" s="884"/>
      <c r="BV96" s="884"/>
      <c r="BW96" s="884"/>
      <c r="BX96" s="884"/>
      <c r="BY96" s="884"/>
      <c r="BZ96" s="884"/>
      <c r="CA96" s="884"/>
      <c r="CB96" s="884"/>
      <c r="CC96" s="884"/>
      <c r="CD96" s="884"/>
      <c r="CE96" s="884"/>
      <c r="CF96" s="884"/>
      <c r="CG96" s="885"/>
      <c r="CH96" s="886"/>
      <c r="CI96" s="887"/>
      <c r="CJ96" s="887"/>
      <c r="CK96" s="887"/>
      <c r="CL96" s="888"/>
      <c r="CM96" s="886"/>
      <c r="CN96" s="887"/>
      <c r="CO96" s="887"/>
      <c r="CP96" s="887"/>
      <c r="CQ96" s="888"/>
      <c r="CR96" s="886"/>
      <c r="CS96" s="887"/>
      <c r="CT96" s="887"/>
      <c r="CU96" s="887"/>
      <c r="CV96" s="888"/>
      <c r="CW96" s="886"/>
      <c r="CX96" s="887"/>
      <c r="CY96" s="887"/>
      <c r="CZ96" s="887"/>
      <c r="DA96" s="888"/>
      <c r="DB96" s="886"/>
      <c r="DC96" s="887"/>
      <c r="DD96" s="887"/>
      <c r="DE96" s="887"/>
      <c r="DF96" s="888"/>
      <c r="DG96" s="886"/>
      <c r="DH96" s="887"/>
      <c r="DI96" s="887"/>
      <c r="DJ96" s="887"/>
      <c r="DK96" s="888"/>
      <c r="DL96" s="886"/>
      <c r="DM96" s="887"/>
      <c r="DN96" s="887"/>
      <c r="DO96" s="887"/>
      <c r="DP96" s="888"/>
      <c r="DQ96" s="886"/>
      <c r="DR96" s="887"/>
      <c r="DS96" s="887"/>
      <c r="DT96" s="887"/>
      <c r="DU96" s="888"/>
      <c r="DV96" s="880"/>
      <c r="DW96" s="881"/>
      <c r="DX96" s="881"/>
      <c r="DY96" s="881"/>
      <c r="DZ96" s="88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3"/>
      <c r="BT97" s="884"/>
      <c r="BU97" s="884"/>
      <c r="BV97" s="884"/>
      <c r="BW97" s="884"/>
      <c r="BX97" s="884"/>
      <c r="BY97" s="884"/>
      <c r="BZ97" s="884"/>
      <c r="CA97" s="884"/>
      <c r="CB97" s="884"/>
      <c r="CC97" s="884"/>
      <c r="CD97" s="884"/>
      <c r="CE97" s="884"/>
      <c r="CF97" s="884"/>
      <c r="CG97" s="885"/>
      <c r="CH97" s="886"/>
      <c r="CI97" s="887"/>
      <c r="CJ97" s="887"/>
      <c r="CK97" s="887"/>
      <c r="CL97" s="888"/>
      <c r="CM97" s="886"/>
      <c r="CN97" s="887"/>
      <c r="CO97" s="887"/>
      <c r="CP97" s="887"/>
      <c r="CQ97" s="888"/>
      <c r="CR97" s="886"/>
      <c r="CS97" s="887"/>
      <c r="CT97" s="887"/>
      <c r="CU97" s="887"/>
      <c r="CV97" s="888"/>
      <c r="CW97" s="886"/>
      <c r="CX97" s="887"/>
      <c r="CY97" s="887"/>
      <c r="CZ97" s="887"/>
      <c r="DA97" s="888"/>
      <c r="DB97" s="886"/>
      <c r="DC97" s="887"/>
      <c r="DD97" s="887"/>
      <c r="DE97" s="887"/>
      <c r="DF97" s="888"/>
      <c r="DG97" s="886"/>
      <c r="DH97" s="887"/>
      <c r="DI97" s="887"/>
      <c r="DJ97" s="887"/>
      <c r="DK97" s="888"/>
      <c r="DL97" s="886"/>
      <c r="DM97" s="887"/>
      <c r="DN97" s="887"/>
      <c r="DO97" s="887"/>
      <c r="DP97" s="888"/>
      <c r="DQ97" s="886"/>
      <c r="DR97" s="887"/>
      <c r="DS97" s="887"/>
      <c r="DT97" s="887"/>
      <c r="DU97" s="888"/>
      <c r="DV97" s="880"/>
      <c r="DW97" s="881"/>
      <c r="DX97" s="881"/>
      <c r="DY97" s="881"/>
      <c r="DZ97" s="88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3"/>
      <c r="BT98" s="884"/>
      <c r="BU98" s="884"/>
      <c r="BV98" s="884"/>
      <c r="BW98" s="884"/>
      <c r="BX98" s="884"/>
      <c r="BY98" s="884"/>
      <c r="BZ98" s="884"/>
      <c r="CA98" s="884"/>
      <c r="CB98" s="884"/>
      <c r="CC98" s="884"/>
      <c r="CD98" s="884"/>
      <c r="CE98" s="884"/>
      <c r="CF98" s="884"/>
      <c r="CG98" s="885"/>
      <c r="CH98" s="886"/>
      <c r="CI98" s="887"/>
      <c r="CJ98" s="887"/>
      <c r="CK98" s="887"/>
      <c r="CL98" s="888"/>
      <c r="CM98" s="886"/>
      <c r="CN98" s="887"/>
      <c r="CO98" s="887"/>
      <c r="CP98" s="887"/>
      <c r="CQ98" s="888"/>
      <c r="CR98" s="886"/>
      <c r="CS98" s="887"/>
      <c r="CT98" s="887"/>
      <c r="CU98" s="887"/>
      <c r="CV98" s="888"/>
      <c r="CW98" s="886"/>
      <c r="CX98" s="887"/>
      <c r="CY98" s="887"/>
      <c r="CZ98" s="887"/>
      <c r="DA98" s="888"/>
      <c r="DB98" s="886"/>
      <c r="DC98" s="887"/>
      <c r="DD98" s="887"/>
      <c r="DE98" s="887"/>
      <c r="DF98" s="888"/>
      <c r="DG98" s="886"/>
      <c r="DH98" s="887"/>
      <c r="DI98" s="887"/>
      <c r="DJ98" s="887"/>
      <c r="DK98" s="888"/>
      <c r="DL98" s="886"/>
      <c r="DM98" s="887"/>
      <c r="DN98" s="887"/>
      <c r="DO98" s="887"/>
      <c r="DP98" s="888"/>
      <c r="DQ98" s="886"/>
      <c r="DR98" s="887"/>
      <c r="DS98" s="887"/>
      <c r="DT98" s="887"/>
      <c r="DU98" s="888"/>
      <c r="DV98" s="880"/>
      <c r="DW98" s="881"/>
      <c r="DX98" s="881"/>
      <c r="DY98" s="881"/>
      <c r="DZ98" s="88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3"/>
      <c r="BT99" s="884"/>
      <c r="BU99" s="884"/>
      <c r="BV99" s="884"/>
      <c r="BW99" s="884"/>
      <c r="BX99" s="884"/>
      <c r="BY99" s="884"/>
      <c r="BZ99" s="884"/>
      <c r="CA99" s="884"/>
      <c r="CB99" s="884"/>
      <c r="CC99" s="884"/>
      <c r="CD99" s="884"/>
      <c r="CE99" s="884"/>
      <c r="CF99" s="884"/>
      <c r="CG99" s="885"/>
      <c r="CH99" s="886"/>
      <c r="CI99" s="887"/>
      <c r="CJ99" s="887"/>
      <c r="CK99" s="887"/>
      <c r="CL99" s="888"/>
      <c r="CM99" s="886"/>
      <c r="CN99" s="887"/>
      <c r="CO99" s="887"/>
      <c r="CP99" s="887"/>
      <c r="CQ99" s="888"/>
      <c r="CR99" s="886"/>
      <c r="CS99" s="887"/>
      <c r="CT99" s="887"/>
      <c r="CU99" s="887"/>
      <c r="CV99" s="888"/>
      <c r="CW99" s="886"/>
      <c r="CX99" s="887"/>
      <c r="CY99" s="887"/>
      <c r="CZ99" s="887"/>
      <c r="DA99" s="888"/>
      <c r="DB99" s="886"/>
      <c r="DC99" s="887"/>
      <c r="DD99" s="887"/>
      <c r="DE99" s="887"/>
      <c r="DF99" s="888"/>
      <c r="DG99" s="886"/>
      <c r="DH99" s="887"/>
      <c r="DI99" s="887"/>
      <c r="DJ99" s="887"/>
      <c r="DK99" s="888"/>
      <c r="DL99" s="886"/>
      <c r="DM99" s="887"/>
      <c r="DN99" s="887"/>
      <c r="DO99" s="887"/>
      <c r="DP99" s="888"/>
      <c r="DQ99" s="886"/>
      <c r="DR99" s="887"/>
      <c r="DS99" s="887"/>
      <c r="DT99" s="887"/>
      <c r="DU99" s="888"/>
      <c r="DV99" s="880"/>
      <c r="DW99" s="881"/>
      <c r="DX99" s="881"/>
      <c r="DY99" s="881"/>
      <c r="DZ99" s="88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3"/>
      <c r="BT100" s="884"/>
      <c r="BU100" s="884"/>
      <c r="BV100" s="884"/>
      <c r="BW100" s="884"/>
      <c r="BX100" s="884"/>
      <c r="BY100" s="884"/>
      <c r="BZ100" s="884"/>
      <c r="CA100" s="884"/>
      <c r="CB100" s="884"/>
      <c r="CC100" s="884"/>
      <c r="CD100" s="884"/>
      <c r="CE100" s="884"/>
      <c r="CF100" s="884"/>
      <c r="CG100" s="885"/>
      <c r="CH100" s="886"/>
      <c r="CI100" s="887"/>
      <c r="CJ100" s="887"/>
      <c r="CK100" s="887"/>
      <c r="CL100" s="888"/>
      <c r="CM100" s="886"/>
      <c r="CN100" s="887"/>
      <c r="CO100" s="887"/>
      <c r="CP100" s="887"/>
      <c r="CQ100" s="888"/>
      <c r="CR100" s="886"/>
      <c r="CS100" s="887"/>
      <c r="CT100" s="887"/>
      <c r="CU100" s="887"/>
      <c r="CV100" s="888"/>
      <c r="CW100" s="886"/>
      <c r="CX100" s="887"/>
      <c r="CY100" s="887"/>
      <c r="CZ100" s="887"/>
      <c r="DA100" s="888"/>
      <c r="DB100" s="886"/>
      <c r="DC100" s="887"/>
      <c r="DD100" s="887"/>
      <c r="DE100" s="887"/>
      <c r="DF100" s="888"/>
      <c r="DG100" s="886"/>
      <c r="DH100" s="887"/>
      <c r="DI100" s="887"/>
      <c r="DJ100" s="887"/>
      <c r="DK100" s="888"/>
      <c r="DL100" s="886"/>
      <c r="DM100" s="887"/>
      <c r="DN100" s="887"/>
      <c r="DO100" s="887"/>
      <c r="DP100" s="888"/>
      <c r="DQ100" s="886"/>
      <c r="DR100" s="887"/>
      <c r="DS100" s="887"/>
      <c r="DT100" s="887"/>
      <c r="DU100" s="888"/>
      <c r="DV100" s="880"/>
      <c r="DW100" s="881"/>
      <c r="DX100" s="881"/>
      <c r="DY100" s="881"/>
      <c r="DZ100" s="88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3"/>
      <c r="BT101" s="884"/>
      <c r="BU101" s="884"/>
      <c r="BV101" s="884"/>
      <c r="BW101" s="884"/>
      <c r="BX101" s="884"/>
      <c r="BY101" s="884"/>
      <c r="BZ101" s="884"/>
      <c r="CA101" s="884"/>
      <c r="CB101" s="884"/>
      <c r="CC101" s="884"/>
      <c r="CD101" s="884"/>
      <c r="CE101" s="884"/>
      <c r="CF101" s="884"/>
      <c r="CG101" s="885"/>
      <c r="CH101" s="886"/>
      <c r="CI101" s="887"/>
      <c r="CJ101" s="887"/>
      <c r="CK101" s="887"/>
      <c r="CL101" s="888"/>
      <c r="CM101" s="886"/>
      <c r="CN101" s="887"/>
      <c r="CO101" s="887"/>
      <c r="CP101" s="887"/>
      <c r="CQ101" s="888"/>
      <c r="CR101" s="886"/>
      <c r="CS101" s="887"/>
      <c r="CT101" s="887"/>
      <c r="CU101" s="887"/>
      <c r="CV101" s="888"/>
      <c r="CW101" s="886"/>
      <c r="CX101" s="887"/>
      <c r="CY101" s="887"/>
      <c r="CZ101" s="887"/>
      <c r="DA101" s="888"/>
      <c r="DB101" s="886"/>
      <c r="DC101" s="887"/>
      <c r="DD101" s="887"/>
      <c r="DE101" s="887"/>
      <c r="DF101" s="888"/>
      <c r="DG101" s="886"/>
      <c r="DH101" s="887"/>
      <c r="DI101" s="887"/>
      <c r="DJ101" s="887"/>
      <c r="DK101" s="888"/>
      <c r="DL101" s="886"/>
      <c r="DM101" s="887"/>
      <c r="DN101" s="887"/>
      <c r="DO101" s="887"/>
      <c r="DP101" s="888"/>
      <c r="DQ101" s="886"/>
      <c r="DR101" s="887"/>
      <c r="DS101" s="887"/>
      <c r="DT101" s="887"/>
      <c r="DU101" s="888"/>
      <c r="DV101" s="880"/>
      <c r="DW101" s="881"/>
      <c r="DX101" s="881"/>
      <c r="DY101" s="881"/>
      <c r="DZ101" s="88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18" t="s">
        <v>417</v>
      </c>
      <c r="BS102" s="819"/>
      <c r="BT102" s="819"/>
      <c r="BU102" s="819"/>
      <c r="BV102" s="819"/>
      <c r="BW102" s="819"/>
      <c r="BX102" s="819"/>
      <c r="BY102" s="819"/>
      <c r="BZ102" s="819"/>
      <c r="CA102" s="819"/>
      <c r="CB102" s="819"/>
      <c r="CC102" s="819"/>
      <c r="CD102" s="819"/>
      <c r="CE102" s="819"/>
      <c r="CF102" s="819"/>
      <c r="CG102" s="820"/>
      <c r="CH102" s="911"/>
      <c r="CI102" s="912"/>
      <c r="CJ102" s="912"/>
      <c r="CK102" s="912"/>
      <c r="CL102" s="913"/>
      <c r="CM102" s="911"/>
      <c r="CN102" s="912"/>
      <c r="CO102" s="912"/>
      <c r="CP102" s="912"/>
      <c r="CQ102" s="913"/>
      <c r="CR102" s="914">
        <v>108</v>
      </c>
      <c r="CS102" s="871"/>
      <c r="CT102" s="871"/>
      <c r="CU102" s="871"/>
      <c r="CV102" s="915"/>
      <c r="CW102" s="914">
        <v>5</v>
      </c>
      <c r="CX102" s="871"/>
      <c r="CY102" s="871"/>
      <c r="CZ102" s="871"/>
      <c r="DA102" s="915"/>
      <c r="DB102" s="914"/>
      <c r="DC102" s="871"/>
      <c r="DD102" s="871"/>
      <c r="DE102" s="871"/>
      <c r="DF102" s="915"/>
      <c r="DG102" s="914"/>
      <c r="DH102" s="871"/>
      <c r="DI102" s="871"/>
      <c r="DJ102" s="871"/>
      <c r="DK102" s="915"/>
      <c r="DL102" s="914"/>
      <c r="DM102" s="871"/>
      <c r="DN102" s="871"/>
      <c r="DO102" s="871"/>
      <c r="DP102" s="915"/>
      <c r="DQ102" s="914"/>
      <c r="DR102" s="871"/>
      <c r="DS102" s="871"/>
      <c r="DT102" s="871"/>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418</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419</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422</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423</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424</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425</v>
      </c>
      <c r="AB109" s="917"/>
      <c r="AC109" s="917"/>
      <c r="AD109" s="917"/>
      <c r="AE109" s="918"/>
      <c r="AF109" s="916" t="s">
        <v>301</v>
      </c>
      <c r="AG109" s="917"/>
      <c r="AH109" s="917"/>
      <c r="AI109" s="917"/>
      <c r="AJ109" s="918"/>
      <c r="AK109" s="916" t="s">
        <v>300</v>
      </c>
      <c r="AL109" s="917"/>
      <c r="AM109" s="917"/>
      <c r="AN109" s="917"/>
      <c r="AO109" s="918"/>
      <c r="AP109" s="916" t="s">
        <v>426</v>
      </c>
      <c r="AQ109" s="917"/>
      <c r="AR109" s="917"/>
      <c r="AS109" s="917"/>
      <c r="AT109" s="919"/>
      <c r="AU109" s="936" t="s">
        <v>424</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425</v>
      </c>
      <c r="BR109" s="917"/>
      <c r="BS109" s="917"/>
      <c r="BT109" s="917"/>
      <c r="BU109" s="918"/>
      <c r="BV109" s="916" t="s">
        <v>301</v>
      </c>
      <c r="BW109" s="917"/>
      <c r="BX109" s="917"/>
      <c r="BY109" s="917"/>
      <c r="BZ109" s="918"/>
      <c r="CA109" s="916" t="s">
        <v>300</v>
      </c>
      <c r="CB109" s="917"/>
      <c r="CC109" s="917"/>
      <c r="CD109" s="917"/>
      <c r="CE109" s="918"/>
      <c r="CF109" s="937" t="s">
        <v>426</v>
      </c>
      <c r="CG109" s="937"/>
      <c r="CH109" s="937"/>
      <c r="CI109" s="937"/>
      <c r="CJ109" s="937"/>
      <c r="CK109" s="916" t="s">
        <v>427</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425</v>
      </c>
      <c r="DH109" s="917"/>
      <c r="DI109" s="917"/>
      <c r="DJ109" s="917"/>
      <c r="DK109" s="918"/>
      <c r="DL109" s="916" t="s">
        <v>301</v>
      </c>
      <c r="DM109" s="917"/>
      <c r="DN109" s="917"/>
      <c r="DO109" s="917"/>
      <c r="DP109" s="918"/>
      <c r="DQ109" s="916" t="s">
        <v>300</v>
      </c>
      <c r="DR109" s="917"/>
      <c r="DS109" s="917"/>
      <c r="DT109" s="917"/>
      <c r="DU109" s="918"/>
      <c r="DV109" s="916" t="s">
        <v>426</v>
      </c>
      <c r="DW109" s="917"/>
      <c r="DX109" s="917"/>
      <c r="DY109" s="917"/>
      <c r="DZ109" s="919"/>
    </row>
    <row r="110" spans="1:131" s="226" customFormat="1" ht="26.25" customHeight="1">
      <c r="A110" s="920" t="s">
        <v>428</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3361975</v>
      </c>
      <c r="AB110" s="924"/>
      <c r="AC110" s="924"/>
      <c r="AD110" s="924"/>
      <c r="AE110" s="925"/>
      <c r="AF110" s="926">
        <v>3331219</v>
      </c>
      <c r="AG110" s="924"/>
      <c r="AH110" s="924"/>
      <c r="AI110" s="924"/>
      <c r="AJ110" s="925"/>
      <c r="AK110" s="926">
        <v>2935142</v>
      </c>
      <c r="AL110" s="924"/>
      <c r="AM110" s="924"/>
      <c r="AN110" s="924"/>
      <c r="AO110" s="925"/>
      <c r="AP110" s="927">
        <v>21.3</v>
      </c>
      <c r="AQ110" s="928"/>
      <c r="AR110" s="928"/>
      <c r="AS110" s="928"/>
      <c r="AT110" s="929"/>
      <c r="AU110" s="930" t="s">
        <v>67</v>
      </c>
      <c r="AV110" s="931"/>
      <c r="AW110" s="931"/>
      <c r="AX110" s="931"/>
      <c r="AY110" s="931"/>
      <c r="AZ110" s="972" t="s">
        <v>429</v>
      </c>
      <c r="BA110" s="921"/>
      <c r="BB110" s="921"/>
      <c r="BC110" s="921"/>
      <c r="BD110" s="921"/>
      <c r="BE110" s="921"/>
      <c r="BF110" s="921"/>
      <c r="BG110" s="921"/>
      <c r="BH110" s="921"/>
      <c r="BI110" s="921"/>
      <c r="BJ110" s="921"/>
      <c r="BK110" s="921"/>
      <c r="BL110" s="921"/>
      <c r="BM110" s="921"/>
      <c r="BN110" s="921"/>
      <c r="BO110" s="921"/>
      <c r="BP110" s="922"/>
      <c r="BQ110" s="958">
        <v>24215384</v>
      </c>
      <c r="BR110" s="959"/>
      <c r="BS110" s="959"/>
      <c r="BT110" s="959"/>
      <c r="BU110" s="959"/>
      <c r="BV110" s="959">
        <v>24295481</v>
      </c>
      <c r="BW110" s="959"/>
      <c r="BX110" s="959"/>
      <c r="BY110" s="959"/>
      <c r="BZ110" s="959"/>
      <c r="CA110" s="959">
        <v>24845508</v>
      </c>
      <c r="CB110" s="959"/>
      <c r="CC110" s="959"/>
      <c r="CD110" s="959"/>
      <c r="CE110" s="959"/>
      <c r="CF110" s="973">
        <v>180.2</v>
      </c>
      <c r="CG110" s="974"/>
      <c r="CH110" s="974"/>
      <c r="CI110" s="974"/>
      <c r="CJ110" s="974"/>
      <c r="CK110" s="975" t="s">
        <v>430</v>
      </c>
      <c r="CL110" s="976"/>
      <c r="CM110" s="955" t="s">
        <v>431</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406</v>
      </c>
      <c r="DH110" s="959"/>
      <c r="DI110" s="959"/>
      <c r="DJ110" s="959"/>
      <c r="DK110" s="959"/>
      <c r="DL110" s="959" t="s">
        <v>123</v>
      </c>
      <c r="DM110" s="959"/>
      <c r="DN110" s="959"/>
      <c r="DO110" s="959"/>
      <c r="DP110" s="959"/>
      <c r="DQ110" s="959" t="s">
        <v>406</v>
      </c>
      <c r="DR110" s="959"/>
      <c r="DS110" s="959"/>
      <c r="DT110" s="959"/>
      <c r="DU110" s="959"/>
      <c r="DV110" s="960" t="s">
        <v>406</v>
      </c>
      <c r="DW110" s="960"/>
      <c r="DX110" s="960"/>
      <c r="DY110" s="960"/>
      <c r="DZ110" s="961"/>
    </row>
    <row r="111" spans="1:131" s="226" customFormat="1" ht="26.25" customHeight="1">
      <c r="A111" s="962" t="s">
        <v>432</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123</v>
      </c>
      <c r="AB111" s="966"/>
      <c r="AC111" s="966"/>
      <c r="AD111" s="966"/>
      <c r="AE111" s="967"/>
      <c r="AF111" s="968" t="s">
        <v>123</v>
      </c>
      <c r="AG111" s="966"/>
      <c r="AH111" s="966"/>
      <c r="AI111" s="966"/>
      <c r="AJ111" s="967"/>
      <c r="AK111" s="968" t="s">
        <v>433</v>
      </c>
      <c r="AL111" s="966"/>
      <c r="AM111" s="966"/>
      <c r="AN111" s="966"/>
      <c r="AO111" s="967"/>
      <c r="AP111" s="969" t="s">
        <v>406</v>
      </c>
      <c r="AQ111" s="970"/>
      <c r="AR111" s="970"/>
      <c r="AS111" s="970"/>
      <c r="AT111" s="971"/>
      <c r="AU111" s="932"/>
      <c r="AV111" s="933"/>
      <c r="AW111" s="933"/>
      <c r="AX111" s="933"/>
      <c r="AY111" s="933"/>
      <c r="AZ111" s="981" t="s">
        <v>434</v>
      </c>
      <c r="BA111" s="982"/>
      <c r="BB111" s="982"/>
      <c r="BC111" s="982"/>
      <c r="BD111" s="982"/>
      <c r="BE111" s="982"/>
      <c r="BF111" s="982"/>
      <c r="BG111" s="982"/>
      <c r="BH111" s="982"/>
      <c r="BI111" s="982"/>
      <c r="BJ111" s="982"/>
      <c r="BK111" s="982"/>
      <c r="BL111" s="982"/>
      <c r="BM111" s="982"/>
      <c r="BN111" s="982"/>
      <c r="BO111" s="982"/>
      <c r="BP111" s="983"/>
      <c r="BQ111" s="951">
        <v>20000</v>
      </c>
      <c r="BR111" s="952"/>
      <c r="BS111" s="952"/>
      <c r="BT111" s="952"/>
      <c r="BU111" s="952"/>
      <c r="BV111" s="952">
        <v>16000</v>
      </c>
      <c r="BW111" s="952"/>
      <c r="BX111" s="952"/>
      <c r="BY111" s="952"/>
      <c r="BZ111" s="952"/>
      <c r="CA111" s="952">
        <v>12000</v>
      </c>
      <c r="CB111" s="952"/>
      <c r="CC111" s="952"/>
      <c r="CD111" s="952"/>
      <c r="CE111" s="952"/>
      <c r="CF111" s="946">
        <v>0.1</v>
      </c>
      <c r="CG111" s="947"/>
      <c r="CH111" s="947"/>
      <c r="CI111" s="947"/>
      <c r="CJ111" s="947"/>
      <c r="CK111" s="977"/>
      <c r="CL111" s="978"/>
      <c r="CM111" s="948" t="s">
        <v>435</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406</v>
      </c>
      <c r="DH111" s="952"/>
      <c r="DI111" s="952"/>
      <c r="DJ111" s="952"/>
      <c r="DK111" s="952"/>
      <c r="DL111" s="952" t="s">
        <v>406</v>
      </c>
      <c r="DM111" s="952"/>
      <c r="DN111" s="952"/>
      <c r="DO111" s="952"/>
      <c r="DP111" s="952"/>
      <c r="DQ111" s="952" t="s">
        <v>406</v>
      </c>
      <c r="DR111" s="952"/>
      <c r="DS111" s="952"/>
      <c r="DT111" s="952"/>
      <c r="DU111" s="952"/>
      <c r="DV111" s="953" t="s">
        <v>123</v>
      </c>
      <c r="DW111" s="953"/>
      <c r="DX111" s="953"/>
      <c r="DY111" s="953"/>
      <c r="DZ111" s="954"/>
    </row>
    <row r="112" spans="1:131" s="226" customFormat="1" ht="26.25" customHeight="1">
      <c r="A112" s="984" t="s">
        <v>436</v>
      </c>
      <c r="B112" s="985"/>
      <c r="C112" s="982" t="s">
        <v>437</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123</v>
      </c>
      <c r="AB112" s="991"/>
      <c r="AC112" s="991"/>
      <c r="AD112" s="991"/>
      <c r="AE112" s="992"/>
      <c r="AF112" s="993" t="s">
        <v>123</v>
      </c>
      <c r="AG112" s="991"/>
      <c r="AH112" s="991"/>
      <c r="AI112" s="991"/>
      <c r="AJ112" s="992"/>
      <c r="AK112" s="993" t="s">
        <v>123</v>
      </c>
      <c r="AL112" s="991"/>
      <c r="AM112" s="991"/>
      <c r="AN112" s="991"/>
      <c r="AO112" s="992"/>
      <c r="AP112" s="994" t="s">
        <v>123</v>
      </c>
      <c r="AQ112" s="995"/>
      <c r="AR112" s="995"/>
      <c r="AS112" s="995"/>
      <c r="AT112" s="996"/>
      <c r="AU112" s="932"/>
      <c r="AV112" s="933"/>
      <c r="AW112" s="933"/>
      <c r="AX112" s="933"/>
      <c r="AY112" s="933"/>
      <c r="AZ112" s="981" t="s">
        <v>438</v>
      </c>
      <c r="BA112" s="982"/>
      <c r="BB112" s="982"/>
      <c r="BC112" s="982"/>
      <c r="BD112" s="982"/>
      <c r="BE112" s="982"/>
      <c r="BF112" s="982"/>
      <c r="BG112" s="982"/>
      <c r="BH112" s="982"/>
      <c r="BI112" s="982"/>
      <c r="BJ112" s="982"/>
      <c r="BK112" s="982"/>
      <c r="BL112" s="982"/>
      <c r="BM112" s="982"/>
      <c r="BN112" s="982"/>
      <c r="BO112" s="982"/>
      <c r="BP112" s="983"/>
      <c r="BQ112" s="951">
        <v>21853165</v>
      </c>
      <c r="BR112" s="952"/>
      <c r="BS112" s="952"/>
      <c r="BT112" s="952"/>
      <c r="BU112" s="952"/>
      <c r="BV112" s="952">
        <v>20648634</v>
      </c>
      <c r="BW112" s="952"/>
      <c r="BX112" s="952"/>
      <c r="BY112" s="952"/>
      <c r="BZ112" s="952"/>
      <c r="CA112" s="952">
        <v>18650423</v>
      </c>
      <c r="CB112" s="952"/>
      <c r="CC112" s="952"/>
      <c r="CD112" s="952"/>
      <c r="CE112" s="952"/>
      <c r="CF112" s="946">
        <v>135.19999999999999</v>
      </c>
      <c r="CG112" s="947"/>
      <c r="CH112" s="947"/>
      <c r="CI112" s="947"/>
      <c r="CJ112" s="947"/>
      <c r="CK112" s="977"/>
      <c r="CL112" s="978"/>
      <c r="CM112" s="948" t="s">
        <v>439</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406</v>
      </c>
      <c r="DH112" s="952"/>
      <c r="DI112" s="952"/>
      <c r="DJ112" s="952"/>
      <c r="DK112" s="952"/>
      <c r="DL112" s="952" t="s">
        <v>123</v>
      </c>
      <c r="DM112" s="952"/>
      <c r="DN112" s="952"/>
      <c r="DO112" s="952"/>
      <c r="DP112" s="952"/>
      <c r="DQ112" s="952" t="s">
        <v>406</v>
      </c>
      <c r="DR112" s="952"/>
      <c r="DS112" s="952"/>
      <c r="DT112" s="952"/>
      <c r="DU112" s="952"/>
      <c r="DV112" s="953" t="s">
        <v>123</v>
      </c>
      <c r="DW112" s="953"/>
      <c r="DX112" s="953"/>
      <c r="DY112" s="953"/>
      <c r="DZ112" s="954"/>
    </row>
    <row r="113" spans="1:130" s="226" customFormat="1" ht="26.25" customHeight="1">
      <c r="A113" s="986"/>
      <c r="B113" s="987"/>
      <c r="C113" s="982" t="s">
        <v>440</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1912388</v>
      </c>
      <c r="AB113" s="966"/>
      <c r="AC113" s="966"/>
      <c r="AD113" s="966"/>
      <c r="AE113" s="967"/>
      <c r="AF113" s="968">
        <v>1841654</v>
      </c>
      <c r="AG113" s="966"/>
      <c r="AH113" s="966"/>
      <c r="AI113" s="966"/>
      <c r="AJ113" s="967"/>
      <c r="AK113" s="968">
        <v>1563819</v>
      </c>
      <c r="AL113" s="966"/>
      <c r="AM113" s="966"/>
      <c r="AN113" s="966"/>
      <c r="AO113" s="967"/>
      <c r="AP113" s="969">
        <v>11.3</v>
      </c>
      <c r="AQ113" s="970"/>
      <c r="AR113" s="970"/>
      <c r="AS113" s="970"/>
      <c r="AT113" s="971"/>
      <c r="AU113" s="932"/>
      <c r="AV113" s="933"/>
      <c r="AW113" s="933"/>
      <c r="AX113" s="933"/>
      <c r="AY113" s="933"/>
      <c r="AZ113" s="981" t="s">
        <v>441</v>
      </c>
      <c r="BA113" s="982"/>
      <c r="BB113" s="982"/>
      <c r="BC113" s="982"/>
      <c r="BD113" s="982"/>
      <c r="BE113" s="982"/>
      <c r="BF113" s="982"/>
      <c r="BG113" s="982"/>
      <c r="BH113" s="982"/>
      <c r="BI113" s="982"/>
      <c r="BJ113" s="982"/>
      <c r="BK113" s="982"/>
      <c r="BL113" s="982"/>
      <c r="BM113" s="982"/>
      <c r="BN113" s="982"/>
      <c r="BO113" s="982"/>
      <c r="BP113" s="983"/>
      <c r="BQ113" s="951" t="s">
        <v>123</v>
      </c>
      <c r="BR113" s="952"/>
      <c r="BS113" s="952"/>
      <c r="BT113" s="952"/>
      <c r="BU113" s="952"/>
      <c r="BV113" s="952" t="s">
        <v>433</v>
      </c>
      <c r="BW113" s="952"/>
      <c r="BX113" s="952"/>
      <c r="BY113" s="952"/>
      <c r="BZ113" s="952"/>
      <c r="CA113" s="952" t="s">
        <v>406</v>
      </c>
      <c r="CB113" s="952"/>
      <c r="CC113" s="952"/>
      <c r="CD113" s="952"/>
      <c r="CE113" s="952"/>
      <c r="CF113" s="946" t="s">
        <v>123</v>
      </c>
      <c r="CG113" s="947"/>
      <c r="CH113" s="947"/>
      <c r="CI113" s="947"/>
      <c r="CJ113" s="947"/>
      <c r="CK113" s="977"/>
      <c r="CL113" s="978"/>
      <c r="CM113" s="948" t="s">
        <v>442</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123</v>
      </c>
      <c r="DH113" s="991"/>
      <c r="DI113" s="991"/>
      <c r="DJ113" s="991"/>
      <c r="DK113" s="992"/>
      <c r="DL113" s="993" t="s">
        <v>433</v>
      </c>
      <c r="DM113" s="991"/>
      <c r="DN113" s="991"/>
      <c r="DO113" s="991"/>
      <c r="DP113" s="992"/>
      <c r="DQ113" s="993" t="s">
        <v>406</v>
      </c>
      <c r="DR113" s="991"/>
      <c r="DS113" s="991"/>
      <c r="DT113" s="991"/>
      <c r="DU113" s="992"/>
      <c r="DV113" s="994" t="s">
        <v>123</v>
      </c>
      <c r="DW113" s="995"/>
      <c r="DX113" s="995"/>
      <c r="DY113" s="995"/>
      <c r="DZ113" s="996"/>
    </row>
    <row r="114" spans="1:130" s="226" customFormat="1" ht="26.25" customHeight="1">
      <c r="A114" s="986"/>
      <c r="B114" s="987"/>
      <c r="C114" s="982" t="s">
        <v>443</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t="s">
        <v>406</v>
      </c>
      <c r="AB114" s="991"/>
      <c r="AC114" s="991"/>
      <c r="AD114" s="991"/>
      <c r="AE114" s="992"/>
      <c r="AF114" s="993" t="s">
        <v>123</v>
      </c>
      <c r="AG114" s="991"/>
      <c r="AH114" s="991"/>
      <c r="AI114" s="991"/>
      <c r="AJ114" s="992"/>
      <c r="AK114" s="993" t="s">
        <v>406</v>
      </c>
      <c r="AL114" s="991"/>
      <c r="AM114" s="991"/>
      <c r="AN114" s="991"/>
      <c r="AO114" s="992"/>
      <c r="AP114" s="994" t="s">
        <v>433</v>
      </c>
      <c r="AQ114" s="995"/>
      <c r="AR114" s="995"/>
      <c r="AS114" s="995"/>
      <c r="AT114" s="996"/>
      <c r="AU114" s="932"/>
      <c r="AV114" s="933"/>
      <c r="AW114" s="933"/>
      <c r="AX114" s="933"/>
      <c r="AY114" s="933"/>
      <c r="AZ114" s="981" t="s">
        <v>444</v>
      </c>
      <c r="BA114" s="982"/>
      <c r="BB114" s="982"/>
      <c r="BC114" s="982"/>
      <c r="BD114" s="982"/>
      <c r="BE114" s="982"/>
      <c r="BF114" s="982"/>
      <c r="BG114" s="982"/>
      <c r="BH114" s="982"/>
      <c r="BI114" s="982"/>
      <c r="BJ114" s="982"/>
      <c r="BK114" s="982"/>
      <c r="BL114" s="982"/>
      <c r="BM114" s="982"/>
      <c r="BN114" s="982"/>
      <c r="BO114" s="982"/>
      <c r="BP114" s="983"/>
      <c r="BQ114" s="951">
        <v>6228802</v>
      </c>
      <c r="BR114" s="952"/>
      <c r="BS114" s="952"/>
      <c r="BT114" s="952"/>
      <c r="BU114" s="952"/>
      <c r="BV114" s="952">
        <v>6127892</v>
      </c>
      <c r="BW114" s="952"/>
      <c r="BX114" s="952"/>
      <c r="BY114" s="952"/>
      <c r="BZ114" s="952"/>
      <c r="CA114" s="952">
        <v>5989066</v>
      </c>
      <c r="CB114" s="952"/>
      <c r="CC114" s="952"/>
      <c r="CD114" s="952"/>
      <c r="CE114" s="952"/>
      <c r="CF114" s="946">
        <v>43.4</v>
      </c>
      <c r="CG114" s="947"/>
      <c r="CH114" s="947"/>
      <c r="CI114" s="947"/>
      <c r="CJ114" s="947"/>
      <c r="CK114" s="977"/>
      <c r="CL114" s="978"/>
      <c r="CM114" s="948" t="s">
        <v>445</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123</v>
      </c>
      <c r="DH114" s="991"/>
      <c r="DI114" s="991"/>
      <c r="DJ114" s="991"/>
      <c r="DK114" s="992"/>
      <c r="DL114" s="993" t="s">
        <v>406</v>
      </c>
      <c r="DM114" s="991"/>
      <c r="DN114" s="991"/>
      <c r="DO114" s="991"/>
      <c r="DP114" s="992"/>
      <c r="DQ114" s="993" t="s">
        <v>406</v>
      </c>
      <c r="DR114" s="991"/>
      <c r="DS114" s="991"/>
      <c r="DT114" s="991"/>
      <c r="DU114" s="992"/>
      <c r="DV114" s="994" t="s">
        <v>406</v>
      </c>
      <c r="DW114" s="995"/>
      <c r="DX114" s="995"/>
      <c r="DY114" s="995"/>
      <c r="DZ114" s="996"/>
    </row>
    <row r="115" spans="1:130" s="226" customFormat="1" ht="26.25" customHeight="1">
      <c r="A115" s="986"/>
      <c r="B115" s="987"/>
      <c r="C115" s="982" t="s">
        <v>446</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4000</v>
      </c>
      <c r="AB115" s="966"/>
      <c r="AC115" s="966"/>
      <c r="AD115" s="966"/>
      <c r="AE115" s="967"/>
      <c r="AF115" s="968">
        <v>4000</v>
      </c>
      <c r="AG115" s="966"/>
      <c r="AH115" s="966"/>
      <c r="AI115" s="966"/>
      <c r="AJ115" s="967"/>
      <c r="AK115" s="968">
        <v>4000</v>
      </c>
      <c r="AL115" s="966"/>
      <c r="AM115" s="966"/>
      <c r="AN115" s="966"/>
      <c r="AO115" s="967"/>
      <c r="AP115" s="969">
        <v>0</v>
      </c>
      <c r="AQ115" s="970"/>
      <c r="AR115" s="970"/>
      <c r="AS115" s="970"/>
      <c r="AT115" s="971"/>
      <c r="AU115" s="932"/>
      <c r="AV115" s="933"/>
      <c r="AW115" s="933"/>
      <c r="AX115" s="933"/>
      <c r="AY115" s="933"/>
      <c r="AZ115" s="981" t="s">
        <v>447</v>
      </c>
      <c r="BA115" s="982"/>
      <c r="BB115" s="982"/>
      <c r="BC115" s="982"/>
      <c r="BD115" s="982"/>
      <c r="BE115" s="982"/>
      <c r="BF115" s="982"/>
      <c r="BG115" s="982"/>
      <c r="BH115" s="982"/>
      <c r="BI115" s="982"/>
      <c r="BJ115" s="982"/>
      <c r="BK115" s="982"/>
      <c r="BL115" s="982"/>
      <c r="BM115" s="982"/>
      <c r="BN115" s="982"/>
      <c r="BO115" s="982"/>
      <c r="BP115" s="983"/>
      <c r="BQ115" s="951">
        <v>7770</v>
      </c>
      <c r="BR115" s="952"/>
      <c r="BS115" s="952"/>
      <c r="BT115" s="952"/>
      <c r="BU115" s="952"/>
      <c r="BV115" s="952">
        <v>5245</v>
      </c>
      <c r="BW115" s="952"/>
      <c r="BX115" s="952"/>
      <c r="BY115" s="952"/>
      <c r="BZ115" s="952"/>
      <c r="CA115" s="952">
        <v>2721</v>
      </c>
      <c r="CB115" s="952"/>
      <c r="CC115" s="952"/>
      <c r="CD115" s="952"/>
      <c r="CE115" s="952"/>
      <c r="CF115" s="946">
        <v>0</v>
      </c>
      <c r="CG115" s="947"/>
      <c r="CH115" s="947"/>
      <c r="CI115" s="947"/>
      <c r="CJ115" s="947"/>
      <c r="CK115" s="977"/>
      <c r="CL115" s="978"/>
      <c r="CM115" s="981" t="s">
        <v>448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123</v>
      </c>
      <c r="DH115" s="991"/>
      <c r="DI115" s="991"/>
      <c r="DJ115" s="991"/>
      <c r="DK115" s="992"/>
      <c r="DL115" s="993" t="s">
        <v>406</v>
      </c>
      <c r="DM115" s="991"/>
      <c r="DN115" s="991"/>
      <c r="DO115" s="991"/>
      <c r="DP115" s="992"/>
      <c r="DQ115" s="993" t="s">
        <v>123</v>
      </c>
      <c r="DR115" s="991"/>
      <c r="DS115" s="991"/>
      <c r="DT115" s="991"/>
      <c r="DU115" s="992"/>
      <c r="DV115" s="994" t="s">
        <v>406</v>
      </c>
      <c r="DW115" s="995"/>
      <c r="DX115" s="995"/>
      <c r="DY115" s="995"/>
      <c r="DZ115" s="996"/>
    </row>
    <row r="116" spans="1:130" s="226" customFormat="1" ht="26.25" customHeight="1">
      <c r="A116" s="988"/>
      <c r="B116" s="989"/>
      <c r="C116" s="997" t="s">
        <v>449</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406</v>
      </c>
      <c r="AB116" s="991"/>
      <c r="AC116" s="991"/>
      <c r="AD116" s="991"/>
      <c r="AE116" s="992"/>
      <c r="AF116" s="993">
        <v>1</v>
      </c>
      <c r="AG116" s="991"/>
      <c r="AH116" s="991"/>
      <c r="AI116" s="991"/>
      <c r="AJ116" s="992"/>
      <c r="AK116" s="993">
        <v>1</v>
      </c>
      <c r="AL116" s="991"/>
      <c r="AM116" s="991"/>
      <c r="AN116" s="991"/>
      <c r="AO116" s="992"/>
      <c r="AP116" s="994">
        <v>0</v>
      </c>
      <c r="AQ116" s="995"/>
      <c r="AR116" s="995"/>
      <c r="AS116" s="995"/>
      <c r="AT116" s="996"/>
      <c r="AU116" s="932"/>
      <c r="AV116" s="933"/>
      <c r="AW116" s="933"/>
      <c r="AX116" s="933"/>
      <c r="AY116" s="933"/>
      <c r="AZ116" s="999" t="s">
        <v>450</v>
      </c>
      <c r="BA116" s="1000"/>
      <c r="BB116" s="1000"/>
      <c r="BC116" s="1000"/>
      <c r="BD116" s="1000"/>
      <c r="BE116" s="1000"/>
      <c r="BF116" s="1000"/>
      <c r="BG116" s="1000"/>
      <c r="BH116" s="1000"/>
      <c r="BI116" s="1000"/>
      <c r="BJ116" s="1000"/>
      <c r="BK116" s="1000"/>
      <c r="BL116" s="1000"/>
      <c r="BM116" s="1000"/>
      <c r="BN116" s="1000"/>
      <c r="BO116" s="1000"/>
      <c r="BP116" s="1001"/>
      <c r="BQ116" s="951" t="s">
        <v>433</v>
      </c>
      <c r="BR116" s="952"/>
      <c r="BS116" s="952"/>
      <c r="BT116" s="952"/>
      <c r="BU116" s="952"/>
      <c r="BV116" s="952" t="s">
        <v>406</v>
      </c>
      <c r="BW116" s="952"/>
      <c r="BX116" s="952"/>
      <c r="BY116" s="952"/>
      <c r="BZ116" s="952"/>
      <c r="CA116" s="952" t="s">
        <v>123</v>
      </c>
      <c r="CB116" s="952"/>
      <c r="CC116" s="952"/>
      <c r="CD116" s="952"/>
      <c r="CE116" s="952"/>
      <c r="CF116" s="946" t="s">
        <v>123</v>
      </c>
      <c r="CG116" s="947"/>
      <c r="CH116" s="947"/>
      <c r="CI116" s="947"/>
      <c r="CJ116" s="947"/>
      <c r="CK116" s="977"/>
      <c r="CL116" s="978"/>
      <c r="CM116" s="948" t="s">
        <v>451</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20000</v>
      </c>
      <c r="DH116" s="991"/>
      <c r="DI116" s="991"/>
      <c r="DJ116" s="991"/>
      <c r="DK116" s="992"/>
      <c r="DL116" s="993">
        <v>16000</v>
      </c>
      <c r="DM116" s="991"/>
      <c r="DN116" s="991"/>
      <c r="DO116" s="991"/>
      <c r="DP116" s="992"/>
      <c r="DQ116" s="993">
        <v>12000</v>
      </c>
      <c r="DR116" s="991"/>
      <c r="DS116" s="991"/>
      <c r="DT116" s="991"/>
      <c r="DU116" s="992"/>
      <c r="DV116" s="994">
        <v>0.1</v>
      </c>
      <c r="DW116" s="995"/>
      <c r="DX116" s="995"/>
      <c r="DY116" s="995"/>
      <c r="DZ116" s="996"/>
    </row>
    <row r="117" spans="1:130" s="226" customFormat="1" ht="26.25" customHeight="1">
      <c r="A117" s="936" t="s">
        <v>180</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452</v>
      </c>
      <c r="Z117" s="918"/>
      <c r="AA117" s="1008">
        <v>5278363</v>
      </c>
      <c r="AB117" s="1009"/>
      <c r="AC117" s="1009"/>
      <c r="AD117" s="1009"/>
      <c r="AE117" s="1010"/>
      <c r="AF117" s="1011">
        <v>5176874</v>
      </c>
      <c r="AG117" s="1009"/>
      <c r="AH117" s="1009"/>
      <c r="AI117" s="1009"/>
      <c r="AJ117" s="1010"/>
      <c r="AK117" s="1011">
        <v>4502962</v>
      </c>
      <c r="AL117" s="1009"/>
      <c r="AM117" s="1009"/>
      <c r="AN117" s="1009"/>
      <c r="AO117" s="1010"/>
      <c r="AP117" s="1012"/>
      <c r="AQ117" s="1013"/>
      <c r="AR117" s="1013"/>
      <c r="AS117" s="1013"/>
      <c r="AT117" s="1014"/>
      <c r="AU117" s="932"/>
      <c r="AV117" s="933"/>
      <c r="AW117" s="933"/>
      <c r="AX117" s="933"/>
      <c r="AY117" s="933"/>
      <c r="AZ117" s="999" t="s">
        <v>453</v>
      </c>
      <c r="BA117" s="1000"/>
      <c r="BB117" s="1000"/>
      <c r="BC117" s="1000"/>
      <c r="BD117" s="1000"/>
      <c r="BE117" s="1000"/>
      <c r="BF117" s="1000"/>
      <c r="BG117" s="1000"/>
      <c r="BH117" s="1000"/>
      <c r="BI117" s="1000"/>
      <c r="BJ117" s="1000"/>
      <c r="BK117" s="1000"/>
      <c r="BL117" s="1000"/>
      <c r="BM117" s="1000"/>
      <c r="BN117" s="1000"/>
      <c r="BO117" s="1000"/>
      <c r="BP117" s="1001"/>
      <c r="BQ117" s="951" t="s">
        <v>406</v>
      </c>
      <c r="BR117" s="952"/>
      <c r="BS117" s="952"/>
      <c r="BT117" s="952"/>
      <c r="BU117" s="952"/>
      <c r="BV117" s="952" t="s">
        <v>406</v>
      </c>
      <c r="BW117" s="952"/>
      <c r="BX117" s="952"/>
      <c r="BY117" s="952"/>
      <c r="BZ117" s="952"/>
      <c r="CA117" s="952" t="s">
        <v>123</v>
      </c>
      <c r="CB117" s="952"/>
      <c r="CC117" s="952"/>
      <c r="CD117" s="952"/>
      <c r="CE117" s="952"/>
      <c r="CF117" s="946" t="s">
        <v>123</v>
      </c>
      <c r="CG117" s="947"/>
      <c r="CH117" s="947"/>
      <c r="CI117" s="947"/>
      <c r="CJ117" s="947"/>
      <c r="CK117" s="977"/>
      <c r="CL117" s="978"/>
      <c r="CM117" s="948" t="s">
        <v>454</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433</v>
      </c>
      <c r="DH117" s="991"/>
      <c r="DI117" s="991"/>
      <c r="DJ117" s="991"/>
      <c r="DK117" s="992"/>
      <c r="DL117" s="993" t="s">
        <v>406</v>
      </c>
      <c r="DM117" s="991"/>
      <c r="DN117" s="991"/>
      <c r="DO117" s="991"/>
      <c r="DP117" s="992"/>
      <c r="DQ117" s="993" t="s">
        <v>406</v>
      </c>
      <c r="DR117" s="991"/>
      <c r="DS117" s="991"/>
      <c r="DT117" s="991"/>
      <c r="DU117" s="992"/>
      <c r="DV117" s="994" t="s">
        <v>123</v>
      </c>
      <c r="DW117" s="995"/>
      <c r="DX117" s="995"/>
      <c r="DY117" s="995"/>
      <c r="DZ117" s="996"/>
    </row>
    <row r="118" spans="1:130" s="226" customFormat="1" ht="26.25" customHeight="1">
      <c r="A118" s="936" t="s">
        <v>427</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425</v>
      </c>
      <c r="AB118" s="917"/>
      <c r="AC118" s="917"/>
      <c r="AD118" s="917"/>
      <c r="AE118" s="918"/>
      <c r="AF118" s="916" t="s">
        <v>301</v>
      </c>
      <c r="AG118" s="917"/>
      <c r="AH118" s="917"/>
      <c r="AI118" s="917"/>
      <c r="AJ118" s="918"/>
      <c r="AK118" s="916" t="s">
        <v>300</v>
      </c>
      <c r="AL118" s="917"/>
      <c r="AM118" s="917"/>
      <c r="AN118" s="917"/>
      <c r="AO118" s="918"/>
      <c r="AP118" s="1003" t="s">
        <v>426</v>
      </c>
      <c r="AQ118" s="1004"/>
      <c r="AR118" s="1004"/>
      <c r="AS118" s="1004"/>
      <c r="AT118" s="1005"/>
      <c r="AU118" s="932"/>
      <c r="AV118" s="933"/>
      <c r="AW118" s="933"/>
      <c r="AX118" s="933"/>
      <c r="AY118" s="933"/>
      <c r="AZ118" s="1006" t="s">
        <v>455</v>
      </c>
      <c r="BA118" s="997"/>
      <c r="BB118" s="997"/>
      <c r="BC118" s="997"/>
      <c r="BD118" s="997"/>
      <c r="BE118" s="997"/>
      <c r="BF118" s="997"/>
      <c r="BG118" s="997"/>
      <c r="BH118" s="997"/>
      <c r="BI118" s="997"/>
      <c r="BJ118" s="997"/>
      <c r="BK118" s="997"/>
      <c r="BL118" s="997"/>
      <c r="BM118" s="997"/>
      <c r="BN118" s="997"/>
      <c r="BO118" s="997"/>
      <c r="BP118" s="998"/>
      <c r="BQ118" s="1029" t="s">
        <v>123</v>
      </c>
      <c r="BR118" s="1030"/>
      <c r="BS118" s="1030"/>
      <c r="BT118" s="1030"/>
      <c r="BU118" s="1030"/>
      <c r="BV118" s="1030" t="s">
        <v>406</v>
      </c>
      <c r="BW118" s="1030"/>
      <c r="BX118" s="1030"/>
      <c r="BY118" s="1030"/>
      <c r="BZ118" s="1030"/>
      <c r="CA118" s="1030" t="s">
        <v>406</v>
      </c>
      <c r="CB118" s="1030"/>
      <c r="CC118" s="1030"/>
      <c r="CD118" s="1030"/>
      <c r="CE118" s="1030"/>
      <c r="CF118" s="946" t="s">
        <v>123</v>
      </c>
      <c r="CG118" s="947"/>
      <c r="CH118" s="947"/>
      <c r="CI118" s="947"/>
      <c r="CJ118" s="947"/>
      <c r="CK118" s="977"/>
      <c r="CL118" s="978"/>
      <c r="CM118" s="948" t="s">
        <v>456</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406</v>
      </c>
      <c r="DH118" s="991"/>
      <c r="DI118" s="991"/>
      <c r="DJ118" s="991"/>
      <c r="DK118" s="992"/>
      <c r="DL118" s="993" t="s">
        <v>123</v>
      </c>
      <c r="DM118" s="991"/>
      <c r="DN118" s="991"/>
      <c r="DO118" s="991"/>
      <c r="DP118" s="992"/>
      <c r="DQ118" s="993" t="s">
        <v>123</v>
      </c>
      <c r="DR118" s="991"/>
      <c r="DS118" s="991"/>
      <c r="DT118" s="991"/>
      <c r="DU118" s="992"/>
      <c r="DV118" s="994" t="s">
        <v>123</v>
      </c>
      <c r="DW118" s="995"/>
      <c r="DX118" s="995"/>
      <c r="DY118" s="995"/>
      <c r="DZ118" s="996"/>
    </row>
    <row r="119" spans="1:130" s="226" customFormat="1" ht="26.25" customHeight="1">
      <c r="A119" s="1090" t="s">
        <v>430</v>
      </c>
      <c r="B119" s="976"/>
      <c r="C119" s="955" t="s">
        <v>431</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406</v>
      </c>
      <c r="AB119" s="924"/>
      <c r="AC119" s="924"/>
      <c r="AD119" s="924"/>
      <c r="AE119" s="925"/>
      <c r="AF119" s="926" t="s">
        <v>123</v>
      </c>
      <c r="AG119" s="924"/>
      <c r="AH119" s="924"/>
      <c r="AI119" s="924"/>
      <c r="AJ119" s="925"/>
      <c r="AK119" s="926" t="s">
        <v>123</v>
      </c>
      <c r="AL119" s="924"/>
      <c r="AM119" s="924"/>
      <c r="AN119" s="924"/>
      <c r="AO119" s="925"/>
      <c r="AP119" s="927" t="s">
        <v>406</v>
      </c>
      <c r="AQ119" s="928"/>
      <c r="AR119" s="928"/>
      <c r="AS119" s="928"/>
      <c r="AT119" s="929"/>
      <c r="AU119" s="934"/>
      <c r="AV119" s="935"/>
      <c r="AW119" s="935"/>
      <c r="AX119" s="935"/>
      <c r="AY119" s="935"/>
      <c r="AZ119" s="257" t="s">
        <v>180</v>
      </c>
      <c r="BA119" s="257"/>
      <c r="BB119" s="257"/>
      <c r="BC119" s="257"/>
      <c r="BD119" s="257"/>
      <c r="BE119" s="257"/>
      <c r="BF119" s="257"/>
      <c r="BG119" s="257"/>
      <c r="BH119" s="257"/>
      <c r="BI119" s="257"/>
      <c r="BJ119" s="257"/>
      <c r="BK119" s="257"/>
      <c r="BL119" s="257"/>
      <c r="BM119" s="257"/>
      <c r="BN119" s="257"/>
      <c r="BO119" s="1007" t="s">
        <v>457</v>
      </c>
      <c r="BP119" s="1038"/>
      <c r="BQ119" s="1029">
        <v>52325121</v>
      </c>
      <c r="BR119" s="1030"/>
      <c r="BS119" s="1030"/>
      <c r="BT119" s="1030"/>
      <c r="BU119" s="1030"/>
      <c r="BV119" s="1030">
        <v>51093252</v>
      </c>
      <c r="BW119" s="1030"/>
      <c r="BX119" s="1030"/>
      <c r="BY119" s="1030"/>
      <c r="BZ119" s="1030"/>
      <c r="CA119" s="1030">
        <v>49499718</v>
      </c>
      <c r="CB119" s="1030"/>
      <c r="CC119" s="1030"/>
      <c r="CD119" s="1030"/>
      <c r="CE119" s="1030"/>
      <c r="CF119" s="1031"/>
      <c r="CG119" s="1032"/>
      <c r="CH119" s="1032"/>
      <c r="CI119" s="1032"/>
      <c r="CJ119" s="1033"/>
      <c r="CK119" s="979"/>
      <c r="CL119" s="980"/>
      <c r="CM119" s="1034" t="s">
        <v>458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123</v>
      </c>
      <c r="DH119" s="1016"/>
      <c r="DI119" s="1016"/>
      <c r="DJ119" s="1016"/>
      <c r="DK119" s="1017"/>
      <c r="DL119" s="1015" t="s">
        <v>123</v>
      </c>
      <c r="DM119" s="1016"/>
      <c r="DN119" s="1016"/>
      <c r="DO119" s="1016"/>
      <c r="DP119" s="1017"/>
      <c r="DQ119" s="1015" t="s">
        <v>123</v>
      </c>
      <c r="DR119" s="1016"/>
      <c r="DS119" s="1016"/>
      <c r="DT119" s="1016"/>
      <c r="DU119" s="1017"/>
      <c r="DV119" s="1018" t="s">
        <v>406</v>
      </c>
      <c r="DW119" s="1019"/>
      <c r="DX119" s="1019"/>
      <c r="DY119" s="1019"/>
      <c r="DZ119" s="1020"/>
    </row>
    <row r="120" spans="1:130" s="226" customFormat="1" ht="26.25" customHeight="1">
      <c r="A120" s="1091"/>
      <c r="B120" s="978"/>
      <c r="C120" s="948" t="s">
        <v>435</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123</v>
      </c>
      <c r="AB120" s="991"/>
      <c r="AC120" s="991"/>
      <c r="AD120" s="991"/>
      <c r="AE120" s="992"/>
      <c r="AF120" s="993" t="s">
        <v>123</v>
      </c>
      <c r="AG120" s="991"/>
      <c r="AH120" s="991"/>
      <c r="AI120" s="991"/>
      <c r="AJ120" s="992"/>
      <c r="AK120" s="993" t="s">
        <v>406</v>
      </c>
      <c r="AL120" s="991"/>
      <c r="AM120" s="991"/>
      <c r="AN120" s="991"/>
      <c r="AO120" s="992"/>
      <c r="AP120" s="994" t="s">
        <v>123</v>
      </c>
      <c r="AQ120" s="995"/>
      <c r="AR120" s="995"/>
      <c r="AS120" s="995"/>
      <c r="AT120" s="996"/>
      <c r="AU120" s="1021" t="s">
        <v>459</v>
      </c>
      <c r="AV120" s="1022"/>
      <c r="AW120" s="1022"/>
      <c r="AX120" s="1022"/>
      <c r="AY120" s="1023"/>
      <c r="AZ120" s="972" t="s">
        <v>460</v>
      </c>
      <c r="BA120" s="921"/>
      <c r="BB120" s="921"/>
      <c r="BC120" s="921"/>
      <c r="BD120" s="921"/>
      <c r="BE120" s="921"/>
      <c r="BF120" s="921"/>
      <c r="BG120" s="921"/>
      <c r="BH120" s="921"/>
      <c r="BI120" s="921"/>
      <c r="BJ120" s="921"/>
      <c r="BK120" s="921"/>
      <c r="BL120" s="921"/>
      <c r="BM120" s="921"/>
      <c r="BN120" s="921"/>
      <c r="BO120" s="921"/>
      <c r="BP120" s="922"/>
      <c r="BQ120" s="958">
        <v>9800867</v>
      </c>
      <c r="BR120" s="959"/>
      <c r="BS120" s="959"/>
      <c r="BT120" s="959"/>
      <c r="BU120" s="959"/>
      <c r="BV120" s="959">
        <v>11874416</v>
      </c>
      <c r="BW120" s="959"/>
      <c r="BX120" s="959"/>
      <c r="BY120" s="959"/>
      <c r="BZ120" s="959"/>
      <c r="CA120" s="959">
        <v>12204099</v>
      </c>
      <c r="CB120" s="959"/>
      <c r="CC120" s="959"/>
      <c r="CD120" s="959"/>
      <c r="CE120" s="959"/>
      <c r="CF120" s="973">
        <v>88.5</v>
      </c>
      <c r="CG120" s="974"/>
      <c r="CH120" s="974"/>
      <c r="CI120" s="974"/>
      <c r="CJ120" s="974"/>
      <c r="CK120" s="1039" t="s">
        <v>461</v>
      </c>
      <c r="CL120" s="1040"/>
      <c r="CM120" s="1040"/>
      <c r="CN120" s="1040"/>
      <c r="CO120" s="1041"/>
      <c r="CP120" s="1047" t="s">
        <v>462</v>
      </c>
      <c r="CQ120" s="1048"/>
      <c r="CR120" s="1048"/>
      <c r="CS120" s="1048"/>
      <c r="CT120" s="1048"/>
      <c r="CU120" s="1048"/>
      <c r="CV120" s="1048"/>
      <c r="CW120" s="1048"/>
      <c r="CX120" s="1048"/>
      <c r="CY120" s="1048"/>
      <c r="CZ120" s="1048"/>
      <c r="DA120" s="1048"/>
      <c r="DB120" s="1048"/>
      <c r="DC120" s="1048"/>
      <c r="DD120" s="1048"/>
      <c r="DE120" s="1048"/>
      <c r="DF120" s="1049"/>
      <c r="DG120" s="958" t="s">
        <v>433</v>
      </c>
      <c r="DH120" s="959"/>
      <c r="DI120" s="959"/>
      <c r="DJ120" s="959"/>
      <c r="DK120" s="959"/>
      <c r="DL120" s="959" t="s">
        <v>123</v>
      </c>
      <c r="DM120" s="959"/>
      <c r="DN120" s="959"/>
      <c r="DO120" s="959"/>
      <c r="DP120" s="959"/>
      <c r="DQ120" s="959">
        <v>16348036</v>
      </c>
      <c r="DR120" s="959"/>
      <c r="DS120" s="959"/>
      <c r="DT120" s="959"/>
      <c r="DU120" s="959"/>
      <c r="DV120" s="960">
        <v>118.5</v>
      </c>
      <c r="DW120" s="960"/>
      <c r="DX120" s="960"/>
      <c r="DY120" s="960"/>
      <c r="DZ120" s="961"/>
    </row>
    <row r="121" spans="1:130" s="226" customFormat="1" ht="26.25" customHeight="1">
      <c r="A121" s="1091"/>
      <c r="B121" s="978"/>
      <c r="C121" s="999" t="s">
        <v>463</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123</v>
      </c>
      <c r="AB121" s="991"/>
      <c r="AC121" s="991"/>
      <c r="AD121" s="991"/>
      <c r="AE121" s="992"/>
      <c r="AF121" s="993" t="s">
        <v>123</v>
      </c>
      <c r="AG121" s="991"/>
      <c r="AH121" s="991"/>
      <c r="AI121" s="991"/>
      <c r="AJ121" s="992"/>
      <c r="AK121" s="993" t="s">
        <v>406</v>
      </c>
      <c r="AL121" s="991"/>
      <c r="AM121" s="991"/>
      <c r="AN121" s="991"/>
      <c r="AO121" s="992"/>
      <c r="AP121" s="994" t="s">
        <v>123</v>
      </c>
      <c r="AQ121" s="995"/>
      <c r="AR121" s="995"/>
      <c r="AS121" s="995"/>
      <c r="AT121" s="996"/>
      <c r="AU121" s="1024"/>
      <c r="AV121" s="1025"/>
      <c r="AW121" s="1025"/>
      <c r="AX121" s="1025"/>
      <c r="AY121" s="1026"/>
      <c r="AZ121" s="981" t="s">
        <v>464</v>
      </c>
      <c r="BA121" s="982"/>
      <c r="BB121" s="982"/>
      <c r="BC121" s="982"/>
      <c r="BD121" s="982"/>
      <c r="BE121" s="982"/>
      <c r="BF121" s="982"/>
      <c r="BG121" s="982"/>
      <c r="BH121" s="982"/>
      <c r="BI121" s="982"/>
      <c r="BJ121" s="982"/>
      <c r="BK121" s="982"/>
      <c r="BL121" s="982"/>
      <c r="BM121" s="982"/>
      <c r="BN121" s="982"/>
      <c r="BO121" s="982"/>
      <c r="BP121" s="983"/>
      <c r="BQ121" s="951">
        <v>1003207</v>
      </c>
      <c r="BR121" s="952"/>
      <c r="BS121" s="952"/>
      <c r="BT121" s="952"/>
      <c r="BU121" s="952"/>
      <c r="BV121" s="952">
        <v>927066</v>
      </c>
      <c r="BW121" s="952"/>
      <c r="BX121" s="952"/>
      <c r="BY121" s="952"/>
      <c r="BZ121" s="952"/>
      <c r="CA121" s="952">
        <v>755689</v>
      </c>
      <c r="CB121" s="952"/>
      <c r="CC121" s="952"/>
      <c r="CD121" s="952"/>
      <c r="CE121" s="952"/>
      <c r="CF121" s="946">
        <v>5.5</v>
      </c>
      <c r="CG121" s="947"/>
      <c r="CH121" s="947"/>
      <c r="CI121" s="947"/>
      <c r="CJ121" s="947"/>
      <c r="CK121" s="1042"/>
      <c r="CL121" s="1043"/>
      <c r="CM121" s="1043"/>
      <c r="CN121" s="1043"/>
      <c r="CO121" s="1044"/>
      <c r="CP121" s="1052" t="s">
        <v>465</v>
      </c>
      <c r="CQ121" s="1053"/>
      <c r="CR121" s="1053"/>
      <c r="CS121" s="1053"/>
      <c r="CT121" s="1053"/>
      <c r="CU121" s="1053"/>
      <c r="CV121" s="1053"/>
      <c r="CW121" s="1053"/>
      <c r="CX121" s="1053"/>
      <c r="CY121" s="1053"/>
      <c r="CZ121" s="1053"/>
      <c r="DA121" s="1053"/>
      <c r="DB121" s="1053"/>
      <c r="DC121" s="1053"/>
      <c r="DD121" s="1053"/>
      <c r="DE121" s="1053"/>
      <c r="DF121" s="1054"/>
      <c r="DG121" s="951">
        <v>1516329</v>
      </c>
      <c r="DH121" s="952"/>
      <c r="DI121" s="952"/>
      <c r="DJ121" s="952"/>
      <c r="DK121" s="952"/>
      <c r="DL121" s="952">
        <v>1517370</v>
      </c>
      <c r="DM121" s="952"/>
      <c r="DN121" s="952"/>
      <c r="DO121" s="952"/>
      <c r="DP121" s="952"/>
      <c r="DQ121" s="952">
        <v>1377093</v>
      </c>
      <c r="DR121" s="952"/>
      <c r="DS121" s="952"/>
      <c r="DT121" s="952"/>
      <c r="DU121" s="952"/>
      <c r="DV121" s="953">
        <v>10</v>
      </c>
      <c r="DW121" s="953"/>
      <c r="DX121" s="953"/>
      <c r="DY121" s="953"/>
      <c r="DZ121" s="954"/>
    </row>
    <row r="122" spans="1:130" s="226" customFormat="1" ht="26.25" customHeight="1">
      <c r="A122" s="1091"/>
      <c r="B122" s="978"/>
      <c r="C122" s="948" t="s">
        <v>445</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123</v>
      </c>
      <c r="AB122" s="991"/>
      <c r="AC122" s="991"/>
      <c r="AD122" s="991"/>
      <c r="AE122" s="992"/>
      <c r="AF122" s="993" t="s">
        <v>123</v>
      </c>
      <c r="AG122" s="991"/>
      <c r="AH122" s="991"/>
      <c r="AI122" s="991"/>
      <c r="AJ122" s="992"/>
      <c r="AK122" s="993" t="s">
        <v>123</v>
      </c>
      <c r="AL122" s="991"/>
      <c r="AM122" s="991"/>
      <c r="AN122" s="991"/>
      <c r="AO122" s="992"/>
      <c r="AP122" s="994" t="s">
        <v>123</v>
      </c>
      <c r="AQ122" s="995"/>
      <c r="AR122" s="995"/>
      <c r="AS122" s="995"/>
      <c r="AT122" s="996"/>
      <c r="AU122" s="1024"/>
      <c r="AV122" s="1025"/>
      <c r="AW122" s="1025"/>
      <c r="AX122" s="1025"/>
      <c r="AY122" s="1026"/>
      <c r="AZ122" s="1006" t="s">
        <v>466</v>
      </c>
      <c r="BA122" s="997"/>
      <c r="BB122" s="997"/>
      <c r="BC122" s="997"/>
      <c r="BD122" s="997"/>
      <c r="BE122" s="997"/>
      <c r="BF122" s="997"/>
      <c r="BG122" s="997"/>
      <c r="BH122" s="997"/>
      <c r="BI122" s="997"/>
      <c r="BJ122" s="997"/>
      <c r="BK122" s="997"/>
      <c r="BL122" s="997"/>
      <c r="BM122" s="997"/>
      <c r="BN122" s="997"/>
      <c r="BO122" s="997"/>
      <c r="BP122" s="998"/>
      <c r="BQ122" s="1029">
        <v>31022968</v>
      </c>
      <c r="BR122" s="1030"/>
      <c r="BS122" s="1030"/>
      <c r="BT122" s="1030"/>
      <c r="BU122" s="1030"/>
      <c r="BV122" s="1030">
        <v>30612451</v>
      </c>
      <c r="BW122" s="1030"/>
      <c r="BX122" s="1030"/>
      <c r="BY122" s="1030"/>
      <c r="BZ122" s="1030"/>
      <c r="CA122" s="1030">
        <v>30526891</v>
      </c>
      <c r="CB122" s="1030"/>
      <c r="CC122" s="1030"/>
      <c r="CD122" s="1030"/>
      <c r="CE122" s="1030"/>
      <c r="CF122" s="1050">
        <v>221.4</v>
      </c>
      <c r="CG122" s="1051"/>
      <c r="CH122" s="1051"/>
      <c r="CI122" s="1051"/>
      <c r="CJ122" s="1051"/>
      <c r="CK122" s="1042"/>
      <c r="CL122" s="1043"/>
      <c r="CM122" s="1043"/>
      <c r="CN122" s="1043"/>
      <c r="CO122" s="1044"/>
      <c r="CP122" s="1052" t="s">
        <v>467</v>
      </c>
      <c r="CQ122" s="1053"/>
      <c r="CR122" s="1053"/>
      <c r="CS122" s="1053"/>
      <c r="CT122" s="1053"/>
      <c r="CU122" s="1053"/>
      <c r="CV122" s="1053"/>
      <c r="CW122" s="1053"/>
      <c r="CX122" s="1053"/>
      <c r="CY122" s="1053"/>
      <c r="CZ122" s="1053"/>
      <c r="DA122" s="1053"/>
      <c r="DB122" s="1053"/>
      <c r="DC122" s="1053"/>
      <c r="DD122" s="1053"/>
      <c r="DE122" s="1053"/>
      <c r="DF122" s="1054"/>
      <c r="DG122" s="951">
        <v>938030</v>
      </c>
      <c r="DH122" s="952"/>
      <c r="DI122" s="952"/>
      <c r="DJ122" s="952"/>
      <c r="DK122" s="952"/>
      <c r="DL122" s="952">
        <v>847293</v>
      </c>
      <c r="DM122" s="952"/>
      <c r="DN122" s="952"/>
      <c r="DO122" s="952"/>
      <c r="DP122" s="952"/>
      <c r="DQ122" s="952">
        <v>829741</v>
      </c>
      <c r="DR122" s="952"/>
      <c r="DS122" s="952"/>
      <c r="DT122" s="952"/>
      <c r="DU122" s="952"/>
      <c r="DV122" s="953">
        <v>6</v>
      </c>
      <c r="DW122" s="953"/>
      <c r="DX122" s="953"/>
      <c r="DY122" s="953"/>
      <c r="DZ122" s="954"/>
    </row>
    <row r="123" spans="1:130" s="226" customFormat="1" ht="26.25" customHeight="1">
      <c r="A123" s="1091"/>
      <c r="B123" s="978"/>
      <c r="C123" s="948" t="s">
        <v>451</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4000</v>
      </c>
      <c r="AB123" s="991"/>
      <c r="AC123" s="991"/>
      <c r="AD123" s="991"/>
      <c r="AE123" s="992"/>
      <c r="AF123" s="993">
        <v>4000</v>
      </c>
      <c r="AG123" s="991"/>
      <c r="AH123" s="991"/>
      <c r="AI123" s="991"/>
      <c r="AJ123" s="992"/>
      <c r="AK123" s="993">
        <v>4000</v>
      </c>
      <c r="AL123" s="991"/>
      <c r="AM123" s="991"/>
      <c r="AN123" s="991"/>
      <c r="AO123" s="992"/>
      <c r="AP123" s="994">
        <v>0</v>
      </c>
      <c r="AQ123" s="995"/>
      <c r="AR123" s="995"/>
      <c r="AS123" s="995"/>
      <c r="AT123" s="996"/>
      <c r="AU123" s="1027"/>
      <c r="AV123" s="1028"/>
      <c r="AW123" s="1028"/>
      <c r="AX123" s="1028"/>
      <c r="AY123" s="1028"/>
      <c r="AZ123" s="257" t="s">
        <v>180</v>
      </c>
      <c r="BA123" s="257"/>
      <c r="BB123" s="257"/>
      <c r="BC123" s="257"/>
      <c r="BD123" s="257"/>
      <c r="BE123" s="257"/>
      <c r="BF123" s="257"/>
      <c r="BG123" s="257"/>
      <c r="BH123" s="257"/>
      <c r="BI123" s="257"/>
      <c r="BJ123" s="257"/>
      <c r="BK123" s="257"/>
      <c r="BL123" s="257"/>
      <c r="BM123" s="257"/>
      <c r="BN123" s="257"/>
      <c r="BO123" s="1007" t="s">
        <v>468</v>
      </c>
      <c r="BP123" s="1038"/>
      <c r="BQ123" s="1097">
        <v>41827042</v>
      </c>
      <c r="BR123" s="1098"/>
      <c r="BS123" s="1098"/>
      <c r="BT123" s="1098"/>
      <c r="BU123" s="1098"/>
      <c r="BV123" s="1098">
        <v>43413933</v>
      </c>
      <c r="BW123" s="1098"/>
      <c r="BX123" s="1098"/>
      <c r="BY123" s="1098"/>
      <c r="BZ123" s="1098"/>
      <c r="CA123" s="1098">
        <v>43486679</v>
      </c>
      <c r="CB123" s="1098"/>
      <c r="CC123" s="1098"/>
      <c r="CD123" s="1098"/>
      <c r="CE123" s="1098"/>
      <c r="CF123" s="1031"/>
      <c r="CG123" s="1032"/>
      <c r="CH123" s="1032"/>
      <c r="CI123" s="1032"/>
      <c r="CJ123" s="1033"/>
      <c r="CK123" s="1042"/>
      <c r="CL123" s="1043"/>
      <c r="CM123" s="1043"/>
      <c r="CN123" s="1043"/>
      <c r="CO123" s="1044"/>
      <c r="CP123" s="1052" t="s">
        <v>469</v>
      </c>
      <c r="CQ123" s="1053"/>
      <c r="CR123" s="1053"/>
      <c r="CS123" s="1053"/>
      <c r="CT123" s="1053"/>
      <c r="CU123" s="1053"/>
      <c r="CV123" s="1053"/>
      <c r="CW123" s="1053"/>
      <c r="CX123" s="1053"/>
      <c r="CY123" s="1053"/>
      <c r="CZ123" s="1053"/>
      <c r="DA123" s="1053"/>
      <c r="DB123" s="1053"/>
      <c r="DC123" s="1053"/>
      <c r="DD123" s="1053"/>
      <c r="DE123" s="1053"/>
      <c r="DF123" s="1054"/>
      <c r="DG123" s="990">
        <v>115330</v>
      </c>
      <c r="DH123" s="991"/>
      <c r="DI123" s="991"/>
      <c r="DJ123" s="991"/>
      <c r="DK123" s="992"/>
      <c r="DL123" s="993">
        <v>60589</v>
      </c>
      <c r="DM123" s="991"/>
      <c r="DN123" s="991"/>
      <c r="DO123" s="991"/>
      <c r="DP123" s="992"/>
      <c r="DQ123" s="993">
        <v>95553</v>
      </c>
      <c r="DR123" s="991"/>
      <c r="DS123" s="991"/>
      <c r="DT123" s="991"/>
      <c r="DU123" s="992"/>
      <c r="DV123" s="994">
        <v>0.7</v>
      </c>
      <c r="DW123" s="995"/>
      <c r="DX123" s="995"/>
      <c r="DY123" s="995"/>
      <c r="DZ123" s="996"/>
    </row>
    <row r="124" spans="1:130" s="226" customFormat="1" ht="26.25" customHeight="1" thickBot="1">
      <c r="A124" s="1091"/>
      <c r="B124" s="978"/>
      <c r="C124" s="948" t="s">
        <v>454</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406</v>
      </c>
      <c r="AB124" s="991"/>
      <c r="AC124" s="991"/>
      <c r="AD124" s="991"/>
      <c r="AE124" s="992"/>
      <c r="AF124" s="993" t="s">
        <v>406</v>
      </c>
      <c r="AG124" s="991"/>
      <c r="AH124" s="991"/>
      <c r="AI124" s="991"/>
      <c r="AJ124" s="992"/>
      <c r="AK124" s="993" t="s">
        <v>406</v>
      </c>
      <c r="AL124" s="991"/>
      <c r="AM124" s="991"/>
      <c r="AN124" s="991"/>
      <c r="AO124" s="992"/>
      <c r="AP124" s="994" t="s">
        <v>406</v>
      </c>
      <c r="AQ124" s="995"/>
      <c r="AR124" s="995"/>
      <c r="AS124" s="995"/>
      <c r="AT124" s="996"/>
      <c r="AU124" s="1093" t="s">
        <v>470</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71.900000000000006</v>
      </c>
      <c r="BR124" s="1060"/>
      <c r="BS124" s="1060"/>
      <c r="BT124" s="1060"/>
      <c r="BU124" s="1060"/>
      <c r="BV124" s="1060">
        <v>54.2</v>
      </c>
      <c r="BW124" s="1060"/>
      <c r="BX124" s="1060"/>
      <c r="BY124" s="1060"/>
      <c r="BZ124" s="1060"/>
      <c r="CA124" s="1060">
        <v>43.6</v>
      </c>
      <c r="CB124" s="1060"/>
      <c r="CC124" s="1060"/>
      <c r="CD124" s="1060"/>
      <c r="CE124" s="1060"/>
      <c r="CF124" s="1061"/>
      <c r="CG124" s="1062"/>
      <c r="CH124" s="1062"/>
      <c r="CI124" s="1062"/>
      <c r="CJ124" s="1063"/>
      <c r="CK124" s="1045"/>
      <c r="CL124" s="1045"/>
      <c r="CM124" s="1045"/>
      <c r="CN124" s="1045"/>
      <c r="CO124" s="1046"/>
      <c r="CP124" s="1052" t="s">
        <v>471</v>
      </c>
      <c r="CQ124" s="1053"/>
      <c r="CR124" s="1053"/>
      <c r="CS124" s="1053"/>
      <c r="CT124" s="1053"/>
      <c r="CU124" s="1053"/>
      <c r="CV124" s="1053"/>
      <c r="CW124" s="1053"/>
      <c r="CX124" s="1053"/>
      <c r="CY124" s="1053"/>
      <c r="CZ124" s="1053"/>
      <c r="DA124" s="1053"/>
      <c r="DB124" s="1053"/>
      <c r="DC124" s="1053"/>
      <c r="DD124" s="1053"/>
      <c r="DE124" s="1053"/>
      <c r="DF124" s="1054"/>
      <c r="DG124" s="1037">
        <v>19283476</v>
      </c>
      <c r="DH124" s="1016"/>
      <c r="DI124" s="1016"/>
      <c r="DJ124" s="1016"/>
      <c r="DK124" s="1017"/>
      <c r="DL124" s="1015">
        <v>18223382</v>
      </c>
      <c r="DM124" s="1016"/>
      <c r="DN124" s="1016"/>
      <c r="DO124" s="1016"/>
      <c r="DP124" s="1017"/>
      <c r="DQ124" s="1015" t="s">
        <v>406</v>
      </c>
      <c r="DR124" s="1016"/>
      <c r="DS124" s="1016"/>
      <c r="DT124" s="1016"/>
      <c r="DU124" s="1017"/>
      <c r="DV124" s="1018" t="s">
        <v>406</v>
      </c>
      <c r="DW124" s="1019"/>
      <c r="DX124" s="1019"/>
      <c r="DY124" s="1019"/>
      <c r="DZ124" s="1020"/>
    </row>
    <row r="125" spans="1:130" s="226" customFormat="1" ht="26.25" customHeight="1">
      <c r="A125" s="1091"/>
      <c r="B125" s="978"/>
      <c r="C125" s="948" t="s">
        <v>456</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406</v>
      </c>
      <c r="AB125" s="991"/>
      <c r="AC125" s="991"/>
      <c r="AD125" s="991"/>
      <c r="AE125" s="992"/>
      <c r="AF125" s="993" t="s">
        <v>406</v>
      </c>
      <c r="AG125" s="991"/>
      <c r="AH125" s="991"/>
      <c r="AI125" s="991"/>
      <c r="AJ125" s="992"/>
      <c r="AK125" s="993" t="s">
        <v>406</v>
      </c>
      <c r="AL125" s="991"/>
      <c r="AM125" s="991"/>
      <c r="AN125" s="991"/>
      <c r="AO125" s="992"/>
      <c r="AP125" s="994" t="s">
        <v>123</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472</v>
      </c>
      <c r="CL125" s="1040"/>
      <c r="CM125" s="1040"/>
      <c r="CN125" s="1040"/>
      <c r="CO125" s="1041"/>
      <c r="CP125" s="972" t="s">
        <v>473</v>
      </c>
      <c r="CQ125" s="921"/>
      <c r="CR125" s="921"/>
      <c r="CS125" s="921"/>
      <c r="CT125" s="921"/>
      <c r="CU125" s="921"/>
      <c r="CV125" s="921"/>
      <c r="CW125" s="921"/>
      <c r="CX125" s="921"/>
      <c r="CY125" s="921"/>
      <c r="CZ125" s="921"/>
      <c r="DA125" s="921"/>
      <c r="DB125" s="921"/>
      <c r="DC125" s="921"/>
      <c r="DD125" s="921"/>
      <c r="DE125" s="921"/>
      <c r="DF125" s="922"/>
      <c r="DG125" s="958" t="s">
        <v>406</v>
      </c>
      <c r="DH125" s="959"/>
      <c r="DI125" s="959"/>
      <c r="DJ125" s="959"/>
      <c r="DK125" s="959"/>
      <c r="DL125" s="959" t="s">
        <v>433</v>
      </c>
      <c r="DM125" s="959"/>
      <c r="DN125" s="959"/>
      <c r="DO125" s="959"/>
      <c r="DP125" s="959"/>
      <c r="DQ125" s="959" t="s">
        <v>406</v>
      </c>
      <c r="DR125" s="959"/>
      <c r="DS125" s="959"/>
      <c r="DT125" s="959"/>
      <c r="DU125" s="959"/>
      <c r="DV125" s="960" t="s">
        <v>406</v>
      </c>
      <c r="DW125" s="960"/>
      <c r="DX125" s="960"/>
      <c r="DY125" s="960"/>
      <c r="DZ125" s="961"/>
    </row>
    <row r="126" spans="1:130" s="226" customFormat="1" ht="26.25" customHeight="1" thickBot="1">
      <c r="A126" s="1091"/>
      <c r="B126" s="978"/>
      <c r="C126" s="948" t="s">
        <v>458</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406</v>
      </c>
      <c r="AB126" s="991"/>
      <c r="AC126" s="991"/>
      <c r="AD126" s="991"/>
      <c r="AE126" s="992"/>
      <c r="AF126" s="993" t="s">
        <v>406</v>
      </c>
      <c r="AG126" s="991"/>
      <c r="AH126" s="991"/>
      <c r="AI126" s="991"/>
      <c r="AJ126" s="992"/>
      <c r="AK126" s="993" t="s">
        <v>406</v>
      </c>
      <c r="AL126" s="991"/>
      <c r="AM126" s="991"/>
      <c r="AN126" s="991"/>
      <c r="AO126" s="992"/>
      <c r="AP126" s="994" t="s">
        <v>406</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474</v>
      </c>
      <c r="CQ126" s="982"/>
      <c r="CR126" s="982"/>
      <c r="CS126" s="982"/>
      <c r="CT126" s="982"/>
      <c r="CU126" s="982"/>
      <c r="CV126" s="982"/>
      <c r="CW126" s="982"/>
      <c r="CX126" s="982"/>
      <c r="CY126" s="982"/>
      <c r="CZ126" s="982"/>
      <c r="DA126" s="982"/>
      <c r="DB126" s="982"/>
      <c r="DC126" s="982"/>
      <c r="DD126" s="982"/>
      <c r="DE126" s="982"/>
      <c r="DF126" s="983"/>
      <c r="DG126" s="951" t="s">
        <v>123</v>
      </c>
      <c r="DH126" s="952"/>
      <c r="DI126" s="952"/>
      <c r="DJ126" s="952"/>
      <c r="DK126" s="952"/>
      <c r="DL126" s="952" t="s">
        <v>123</v>
      </c>
      <c r="DM126" s="952"/>
      <c r="DN126" s="952"/>
      <c r="DO126" s="952"/>
      <c r="DP126" s="952"/>
      <c r="DQ126" s="952" t="s">
        <v>406</v>
      </c>
      <c r="DR126" s="952"/>
      <c r="DS126" s="952"/>
      <c r="DT126" s="952"/>
      <c r="DU126" s="952"/>
      <c r="DV126" s="953" t="s">
        <v>123</v>
      </c>
      <c r="DW126" s="953"/>
      <c r="DX126" s="953"/>
      <c r="DY126" s="953"/>
      <c r="DZ126" s="954"/>
    </row>
    <row r="127" spans="1:130" s="226" customFormat="1" ht="26.25" customHeight="1">
      <c r="A127" s="1092"/>
      <c r="B127" s="980"/>
      <c r="C127" s="1034" t="s">
        <v>475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406</v>
      </c>
      <c r="AB127" s="991"/>
      <c r="AC127" s="991"/>
      <c r="AD127" s="991"/>
      <c r="AE127" s="992"/>
      <c r="AF127" s="993" t="s">
        <v>123</v>
      </c>
      <c r="AG127" s="991"/>
      <c r="AH127" s="991"/>
      <c r="AI127" s="991"/>
      <c r="AJ127" s="992"/>
      <c r="AK127" s="993" t="s">
        <v>406</v>
      </c>
      <c r="AL127" s="991"/>
      <c r="AM127" s="991"/>
      <c r="AN127" s="991"/>
      <c r="AO127" s="992"/>
      <c r="AP127" s="994" t="s">
        <v>406</v>
      </c>
      <c r="AQ127" s="995"/>
      <c r="AR127" s="995"/>
      <c r="AS127" s="995"/>
      <c r="AT127" s="996"/>
      <c r="AU127" s="262"/>
      <c r="AV127" s="262"/>
      <c r="AW127" s="262"/>
      <c r="AX127" s="1064" t="s">
        <v>476</v>
      </c>
      <c r="AY127" s="1065"/>
      <c r="AZ127" s="1065"/>
      <c r="BA127" s="1065"/>
      <c r="BB127" s="1065"/>
      <c r="BC127" s="1065"/>
      <c r="BD127" s="1065"/>
      <c r="BE127" s="1066"/>
      <c r="BF127" s="1067" t="s">
        <v>477</v>
      </c>
      <c r="BG127" s="1065"/>
      <c r="BH127" s="1065"/>
      <c r="BI127" s="1065"/>
      <c r="BJ127" s="1065"/>
      <c r="BK127" s="1065"/>
      <c r="BL127" s="1066"/>
      <c r="BM127" s="1067" t="s">
        <v>478</v>
      </c>
      <c r="BN127" s="1065"/>
      <c r="BO127" s="1065"/>
      <c r="BP127" s="1065"/>
      <c r="BQ127" s="1065"/>
      <c r="BR127" s="1065"/>
      <c r="BS127" s="1066"/>
      <c r="BT127" s="1067" t="s">
        <v>479</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480</v>
      </c>
      <c r="CQ127" s="982"/>
      <c r="CR127" s="982"/>
      <c r="CS127" s="982"/>
      <c r="CT127" s="982"/>
      <c r="CU127" s="982"/>
      <c r="CV127" s="982"/>
      <c r="CW127" s="982"/>
      <c r="CX127" s="982"/>
      <c r="CY127" s="982"/>
      <c r="CZ127" s="982"/>
      <c r="DA127" s="982"/>
      <c r="DB127" s="982"/>
      <c r="DC127" s="982"/>
      <c r="DD127" s="982"/>
      <c r="DE127" s="982"/>
      <c r="DF127" s="983"/>
      <c r="DG127" s="951" t="s">
        <v>406</v>
      </c>
      <c r="DH127" s="952"/>
      <c r="DI127" s="952"/>
      <c r="DJ127" s="952"/>
      <c r="DK127" s="952"/>
      <c r="DL127" s="952" t="s">
        <v>406</v>
      </c>
      <c r="DM127" s="952"/>
      <c r="DN127" s="952"/>
      <c r="DO127" s="952"/>
      <c r="DP127" s="952"/>
      <c r="DQ127" s="952" t="s">
        <v>406</v>
      </c>
      <c r="DR127" s="952"/>
      <c r="DS127" s="952"/>
      <c r="DT127" s="952"/>
      <c r="DU127" s="952"/>
      <c r="DV127" s="953" t="s">
        <v>406</v>
      </c>
      <c r="DW127" s="953"/>
      <c r="DX127" s="953"/>
      <c r="DY127" s="953"/>
      <c r="DZ127" s="954"/>
    </row>
    <row r="128" spans="1:130" s="226" customFormat="1" ht="26.25" customHeight="1" thickBot="1">
      <c r="A128" s="1075" t="s">
        <v>481</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482</v>
      </c>
      <c r="X128" s="1077"/>
      <c r="Y128" s="1077"/>
      <c r="Z128" s="1078"/>
      <c r="AA128" s="1079">
        <v>132029</v>
      </c>
      <c r="AB128" s="1080"/>
      <c r="AC128" s="1080"/>
      <c r="AD128" s="1080"/>
      <c r="AE128" s="1081"/>
      <c r="AF128" s="1082">
        <v>117983</v>
      </c>
      <c r="AG128" s="1080"/>
      <c r="AH128" s="1080"/>
      <c r="AI128" s="1080"/>
      <c r="AJ128" s="1081"/>
      <c r="AK128" s="1082">
        <v>87278</v>
      </c>
      <c r="AL128" s="1080"/>
      <c r="AM128" s="1080"/>
      <c r="AN128" s="1080"/>
      <c r="AO128" s="1081"/>
      <c r="AP128" s="1083"/>
      <c r="AQ128" s="1084"/>
      <c r="AR128" s="1084"/>
      <c r="AS128" s="1084"/>
      <c r="AT128" s="1085"/>
      <c r="AU128" s="262"/>
      <c r="AV128" s="262"/>
      <c r="AW128" s="262"/>
      <c r="AX128" s="920" t="s">
        <v>483</v>
      </c>
      <c r="AY128" s="921"/>
      <c r="AZ128" s="921"/>
      <c r="BA128" s="921"/>
      <c r="BB128" s="921"/>
      <c r="BC128" s="921"/>
      <c r="BD128" s="921"/>
      <c r="BE128" s="922"/>
      <c r="BF128" s="1086" t="s">
        <v>433</v>
      </c>
      <c r="BG128" s="1087"/>
      <c r="BH128" s="1087"/>
      <c r="BI128" s="1087"/>
      <c r="BJ128" s="1087"/>
      <c r="BK128" s="1087"/>
      <c r="BL128" s="1088"/>
      <c r="BM128" s="1086">
        <v>12.65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484</v>
      </c>
      <c r="CQ128" s="1069"/>
      <c r="CR128" s="1069"/>
      <c r="CS128" s="1069"/>
      <c r="CT128" s="1069"/>
      <c r="CU128" s="1069"/>
      <c r="CV128" s="1069"/>
      <c r="CW128" s="1069"/>
      <c r="CX128" s="1069"/>
      <c r="CY128" s="1069"/>
      <c r="CZ128" s="1069"/>
      <c r="DA128" s="1069"/>
      <c r="DB128" s="1069"/>
      <c r="DC128" s="1069"/>
      <c r="DD128" s="1069"/>
      <c r="DE128" s="1069"/>
      <c r="DF128" s="1070"/>
      <c r="DG128" s="1071">
        <v>7770</v>
      </c>
      <c r="DH128" s="1072"/>
      <c r="DI128" s="1072"/>
      <c r="DJ128" s="1072"/>
      <c r="DK128" s="1072"/>
      <c r="DL128" s="1072">
        <v>5245</v>
      </c>
      <c r="DM128" s="1072"/>
      <c r="DN128" s="1072"/>
      <c r="DO128" s="1072"/>
      <c r="DP128" s="1072"/>
      <c r="DQ128" s="1072">
        <v>2721</v>
      </c>
      <c r="DR128" s="1072"/>
      <c r="DS128" s="1072"/>
      <c r="DT128" s="1072"/>
      <c r="DU128" s="1072"/>
      <c r="DV128" s="1073">
        <v>0</v>
      </c>
      <c r="DW128" s="1073"/>
      <c r="DX128" s="1073"/>
      <c r="DY128" s="1073"/>
      <c r="DZ128" s="1074"/>
    </row>
    <row r="129" spans="1:131" s="226" customFormat="1" ht="26.25" customHeight="1">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485</v>
      </c>
      <c r="X129" s="1106"/>
      <c r="Y129" s="1106"/>
      <c r="Z129" s="1107"/>
      <c r="AA129" s="990">
        <v>18134608</v>
      </c>
      <c r="AB129" s="991"/>
      <c r="AC129" s="991"/>
      <c r="AD129" s="991"/>
      <c r="AE129" s="992"/>
      <c r="AF129" s="993">
        <v>17678464</v>
      </c>
      <c r="AG129" s="991"/>
      <c r="AH129" s="991"/>
      <c r="AI129" s="991"/>
      <c r="AJ129" s="992"/>
      <c r="AK129" s="993">
        <v>16864184</v>
      </c>
      <c r="AL129" s="991"/>
      <c r="AM129" s="991"/>
      <c r="AN129" s="991"/>
      <c r="AO129" s="992"/>
      <c r="AP129" s="1108"/>
      <c r="AQ129" s="1109"/>
      <c r="AR129" s="1109"/>
      <c r="AS129" s="1109"/>
      <c r="AT129" s="1110"/>
      <c r="AU129" s="264"/>
      <c r="AV129" s="264"/>
      <c r="AW129" s="264"/>
      <c r="AX129" s="1099" t="s">
        <v>486</v>
      </c>
      <c r="AY129" s="982"/>
      <c r="AZ129" s="982"/>
      <c r="BA129" s="982"/>
      <c r="BB129" s="982"/>
      <c r="BC129" s="982"/>
      <c r="BD129" s="982"/>
      <c r="BE129" s="983"/>
      <c r="BF129" s="1100" t="s">
        <v>123</v>
      </c>
      <c r="BG129" s="1101"/>
      <c r="BH129" s="1101"/>
      <c r="BI129" s="1101"/>
      <c r="BJ129" s="1101"/>
      <c r="BK129" s="1101"/>
      <c r="BL129" s="1102"/>
      <c r="BM129" s="1100">
        <v>17.649999999999999</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487</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488</v>
      </c>
      <c r="X130" s="1106"/>
      <c r="Y130" s="1106"/>
      <c r="Z130" s="1107"/>
      <c r="AA130" s="990">
        <v>3546629</v>
      </c>
      <c r="AB130" s="991"/>
      <c r="AC130" s="991"/>
      <c r="AD130" s="991"/>
      <c r="AE130" s="992"/>
      <c r="AF130" s="993">
        <v>3512346</v>
      </c>
      <c r="AG130" s="991"/>
      <c r="AH130" s="991"/>
      <c r="AI130" s="991"/>
      <c r="AJ130" s="992"/>
      <c r="AK130" s="993">
        <v>3073842</v>
      </c>
      <c r="AL130" s="991"/>
      <c r="AM130" s="991"/>
      <c r="AN130" s="991"/>
      <c r="AO130" s="992"/>
      <c r="AP130" s="1108"/>
      <c r="AQ130" s="1109"/>
      <c r="AR130" s="1109"/>
      <c r="AS130" s="1109"/>
      <c r="AT130" s="1110"/>
      <c r="AU130" s="264"/>
      <c r="AV130" s="264"/>
      <c r="AW130" s="264"/>
      <c r="AX130" s="1099" t="s">
        <v>489</v>
      </c>
      <c r="AY130" s="982"/>
      <c r="AZ130" s="982"/>
      <c r="BA130" s="982"/>
      <c r="BB130" s="982"/>
      <c r="BC130" s="982"/>
      <c r="BD130" s="982"/>
      <c r="BE130" s="983"/>
      <c r="BF130" s="1136">
        <v>10.5</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490</v>
      </c>
      <c r="X131" s="1144"/>
      <c r="Y131" s="1144"/>
      <c r="Z131" s="1145"/>
      <c r="AA131" s="1037">
        <v>14587979</v>
      </c>
      <c r="AB131" s="1016"/>
      <c r="AC131" s="1016"/>
      <c r="AD131" s="1016"/>
      <c r="AE131" s="1017"/>
      <c r="AF131" s="1015">
        <v>14166118</v>
      </c>
      <c r="AG131" s="1016"/>
      <c r="AH131" s="1016"/>
      <c r="AI131" s="1016"/>
      <c r="AJ131" s="1017"/>
      <c r="AK131" s="1015">
        <v>13790342</v>
      </c>
      <c r="AL131" s="1016"/>
      <c r="AM131" s="1016"/>
      <c r="AN131" s="1016"/>
      <c r="AO131" s="1017"/>
      <c r="AP131" s="1146"/>
      <c r="AQ131" s="1147"/>
      <c r="AR131" s="1147"/>
      <c r="AS131" s="1147"/>
      <c r="AT131" s="1148"/>
      <c r="AU131" s="264"/>
      <c r="AV131" s="264"/>
      <c r="AW131" s="264"/>
      <c r="AX131" s="1118" t="s">
        <v>491</v>
      </c>
      <c r="AY131" s="1069"/>
      <c r="AZ131" s="1069"/>
      <c r="BA131" s="1069"/>
      <c r="BB131" s="1069"/>
      <c r="BC131" s="1069"/>
      <c r="BD131" s="1069"/>
      <c r="BE131" s="1070"/>
      <c r="BF131" s="1119">
        <v>43.6</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492</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493</v>
      </c>
      <c r="W132" s="1129"/>
      <c r="X132" s="1129"/>
      <c r="Y132" s="1129"/>
      <c r="Z132" s="1130"/>
      <c r="AA132" s="1131">
        <v>10.96591241</v>
      </c>
      <c r="AB132" s="1132"/>
      <c r="AC132" s="1132"/>
      <c r="AD132" s="1132"/>
      <c r="AE132" s="1133"/>
      <c r="AF132" s="1134">
        <v>10.917211050000001</v>
      </c>
      <c r="AG132" s="1132"/>
      <c r="AH132" s="1132"/>
      <c r="AI132" s="1132"/>
      <c r="AJ132" s="1133"/>
      <c r="AK132" s="1134">
        <v>9.7303025549999997</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494</v>
      </c>
      <c r="W133" s="1112"/>
      <c r="X133" s="1112"/>
      <c r="Y133" s="1112"/>
      <c r="Z133" s="1113"/>
      <c r="AA133" s="1114">
        <v>11.3</v>
      </c>
      <c r="AB133" s="1115"/>
      <c r="AC133" s="1115"/>
      <c r="AD133" s="1115"/>
      <c r="AE133" s="1116"/>
      <c r="AF133" s="1114">
        <v>10.8</v>
      </c>
      <c r="AG133" s="1115"/>
      <c r="AH133" s="1115"/>
      <c r="AI133" s="1115"/>
      <c r="AJ133" s="1116"/>
      <c r="AK133" s="1114">
        <v>10.5</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v5buoBgKXyG0YXGueF2XI8EBt39Tsebj2BJQKyxuLE6Zwfy/NbTEdSsTuT4d4O05Uo2CPDW0wCLHVOXxn7NKDg==" saltValue="E6tnimYBKMjjU7uhOd8pD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69:P69"/>
    <mergeCell ref="B71:P71"/>
    <mergeCell ref="B72:P72"/>
    <mergeCell ref="B73:P73"/>
    <mergeCell ref="B68:P68"/>
    <mergeCell ref="B70:P70"/>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s>
  <phoneticPr fontId="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vyfak4ckB5dwi3IudJEVUganCRVP+3ihhBILJEL7etRX/3Aovtss4W2vtvRmHCdUSFe3VU6yVHLK2T3aPTvHwA==" saltValue="E7UKJ1ZNuSE6NlkvDR+Syg==" spinCount="100000" sheet="1" objects="1" scenarios="1"/>
  <dataConsolidate/>
  <phoneticPr fontId="3"/>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bzO6QxV4Jcdyqd0+b/WYygTkoPbslIoA/uMETjNlOIqSOeYGwYaaPk7ENVyFd0YVukYE9NNrKtbld4TrqgdnA==" saltValue="fV2qol4nlCeNfdfzaxk4PQ==" spinCount="100000" sheet="1" objects="1" scenarios="1"/>
  <dataConsolidate/>
  <phoneticPr fontId="3"/>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498</v>
      </c>
      <c r="AP7" s="283"/>
      <c r="AQ7" s="284" t="s">
        <v>499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500</v>
      </c>
      <c r="AQ8" s="290" t="s">
        <v>501</v>
      </c>
      <c r="AR8" s="291" t="s">
        <v>502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503</v>
      </c>
      <c r="AL9" s="1155"/>
      <c r="AM9" s="1155"/>
      <c r="AN9" s="1156"/>
      <c r="AO9" s="292">
        <v>4426919</v>
      </c>
      <c r="AP9" s="292">
        <v>89202</v>
      </c>
      <c r="AQ9" s="293">
        <v>61846</v>
      </c>
      <c r="AR9" s="294">
        <v>44.2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504</v>
      </c>
      <c r="AL10" s="1155"/>
      <c r="AM10" s="1155"/>
      <c r="AN10" s="1156"/>
      <c r="AO10" s="295">
        <v>887710</v>
      </c>
      <c r="AP10" s="295">
        <v>17887</v>
      </c>
      <c r="AQ10" s="296">
        <v>5819</v>
      </c>
      <c r="AR10" s="297">
        <v>207.4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505</v>
      </c>
      <c r="AL11" s="1155"/>
      <c r="AM11" s="1155"/>
      <c r="AN11" s="1156"/>
      <c r="AO11" s="295">
        <v>815</v>
      </c>
      <c r="AP11" s="295">
        <v>16</v>
      </c>
      <c r="AQ11" s="296">
        <v>5868</v>
      </c>
      <c r="AR11" s="297">
        <v>-99.7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506</v>
      </c>
      <c r="AL12" s="1155"/>
      <c r="AM12" s="1155"/>
      <c r="AN12" s="1156"/>
      <c r="AO12" s="295">
        <v>461430</v>
      </c>
      <c r="AP12" s="295">
        <v>9298</v>
      </c>
      <c r="AQ12" s="296">
        <v>1247</v>
      </c>
      <c r="AR12" s="297">
        <v>645.6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507</v>
      </c>
      <c r="AL13" s="1155"/>
      <c r="AM13" s="1155"/>
      <c r="AN13" s="1156"/>
      <c r="AO13" s="295" t="s">
        <v>508</v>
      </c>
      <c r="AP13" s="295" t="s">
        <v>508</v>
      </c>
      <c r="AQ13" s="296">
        <v>0</v>
      </c>
      <c r="AR13" s="297" t="s">
        <v>508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509</v>
      </c>
      <c r="AL14" s="1155"/>
      <c r="AM14" s="1155"/>
      <c r="AN14" s="1156"/>
      <c r="AO14" s="295">
        <v>110730</v>
      </c>
      <c r="AP14" s="295">
        <v>2231</v>
      </c>
      <c r="AQ14" s="296">
        <v>2376</v>
      </c>
      <c r="AR14" s="297">
        <v>-6.1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510</v>
      </c>
      <c r="AL15" s="1155"/>
      <c r="AM15" s="1155"/>
      <c r="AN15" s="1156"/>
      <c r="AO15" s="295">
        <v>61362</v>
      </c>
      <c r="AP15" s="295">
        <v>1236</v>
      </c>
      <c r="AQ15" s="296">
        <v>1663</v>
      </c>
      <c r="AR15" s="297">
        <v>-25.7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511</v>
      </c>
      <c r="AL16" s="1158"/>
      <c r="AM16" s="1158"/>
      <c r="AN16" s="1159"/>
      <c r="AO16" s="295">
        <v>-341283</v>
      </c>
      <c r="AP16" s="295">
        <v>-6877</v>
      </c>
      <c r="AQ16" s="296">
        <v>-5271</v>
      </c>
      <c r="AR16" s="297">
        <v>30.5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180</v>
      </c>
      <c r="AL17" s="1158"/>
      <c r="AM17" s="1158"/>
      <c r="AN17" s="1159"/>
      <c r="AO17" s="295">
        <v>5607683</v>
      </c>
      <c r="AP17" s="295">
        <v>112994</v>
      </c>
      <c r="AQ17" s="296">
        <v>73548</v>
      </c>
      <c r="AR17" s="297">
        <v>53.6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516</v>
      </c>
      <c r="AL21" s="1150"/>
      <c r="AM21" s="1150"/>
      <c r="AN21" s="1151"/>
      <c r="AO21" s="307">
        <v>11.99</v>
      </c>
      <c r="AP21" s="308">
        <v>7.24</v>
      </c>
      <c r="AQ21" s="309">
        <v>4.75</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517</v>
      </c>
      <c r="AL22" s="1150"/>
      <c r="AM22" s="1150"/>
      <c r="AN22" s="1151"/>
      <c r="AO22" s="312">
        <v>97.2</v>
      </c>
      <c r="AP22" s="313">
        <v>98.4</v>
      </c>
      <c r="AQ22" s="314">
        <v>-1.2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519</v>
      </c>
      <c r="AO27" s="273"/>
      <c r="AP27" s="273"/>
      <c r="AQ27" s="273"/>
      <c r="AR27" s="273"/>
      <c r="AS27" s="273"/>
      <c r="AT27" s="273"/>
    </row>
    <row r="28" spans="1:46" ht="17.2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498</v>
      </c>
      <c r="AP30" s="283"/>
      <c r="AQ30" s="284" t="s">
        <v>499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500</v>
      </c>
      <c r="AQ31" s="290" t="s">
        <v>501</v>
      </c>
      <c r="AR31" s="291" t="s">
        <v>502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522</v>
      </c>
      <c r="AL32" s="1166"/>
      <c r="AM32" s="1166"/>
      <c r="AN32" s="1167"/>
      <c r="AO32" s="322">
        <v>2935142</v>
      </c>
      <c r="AP32" s="322">
        <v>59143</v>
      </c>
      <c r="AQ32" s="323">
        <v>39633</v>
      </c>
      <c r="AR32" s="324">
        <v>49.2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523</v>
      </c>
      <c r="AL33" s="1166"/>
      <c r="AM33" s="1166"/>
      <c r="AN33" s="1167"/>
      <c r="AO33" s="322" t="s">
        <v>508</v>
      </c>
      <c r="AP33" s="322" t="s">
        <v>508</v>
      </c>
      <c r="AQ33" s="323" t="s">
        <v>508</v>
      </c>
      <c r="AR33" s="324" t="s">
        <v>508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524</v>
      </c>
      <c r="AL34" s="1166"/>
      <c r="AM34" s="1166"/>
      <c r="AN34" s="1167"/>
      <c r="AO34" s="322" t="s">
        <v>508</v>
      </c>
      <c r="AP34" s="322" t="s">
        <v>508</v>
      </c>
      <c r="AQ34" s="323">
        <v>58</v>
      </c>
      <c r="AR34" s="324" t="s">
        <v>508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525</v>
      </c>
      <c r="AL35" s="1166"/>
      <c r="AM35" s="1166"/>
      <c r="AN35" s="1167"/>
      <c r="AO35" s="322">
        <v>1563819</v>
      </c>
      <c r="AP35" s="322">
        <v>31511</v>
      </c>
      <c r="AQ35" s="323">
        <v>13693</v>
      </c>
      <c r="AR35" s="324">
        <v>130.1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526</v>
      </c>
      <c r="AL36" s="1166"/>
      <c r="AM36" s="1166"/>
      <c r="AN36" s="1167"/>
      <c r="AO36" s="322" t="s">
        <v>508</v>
      </c>
      <c r="AP36" s="322" t="s">
        <v>508</v>
      </c>
      <c r="AQ36" s="323">
        <v>1763</v>
      </c>
      <c r="AR36" s="324" t="s">
        <v>508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527</v>
      </c>
      <c r="AL37" s="1166"/>
      <c r="AM37" s="1166"/>
      <c r="AN37" s="1167"/>
      <c r="AO37" s="322">
        <v>4000</v>
      </c>
      <c r="AP37" s="322">
        <v>81</v>
      </c>
      <c r="AQ37" s="323">
        <v>897</v>
      </c>
      <c r="AR37" s="324">
        <v>-91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528</v>
      </c>
      <c r="AL38" s="1169"/>
      <c r="AM38" s="1169"/>
      <c r="AN38" s="1170"/>
      <c r="AO38" s="325">
        <v>1</v>
      </c>
      <c r="AP38" s="325">
        <v>0</v>
      </c>
      <c r="AQ38" s="326">
        <v>1</v>
      </c>
      <c r="AR38" s="314">
        <v>-100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529</v>
      </c>
      <c r="AL39" s="1169"/>
      <c r="AM39" s="1169"/>
      <c r="AN39" s="1170"/>
      <c r="AO39" s="322">
        <v>-87278</v>
      </c>
      <c r="AP39" s="322">
        <v>-1759</v>
      </c>
      <c r="AQ39" s="323">
        <v>-5566</v>
      </c>
      <c r="AR39" s="324">
        <v>-68.400000000000006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530</v>
      </c>
      <c r="AL40" s="1166"/>
      <c r="AM40" s="1166"/>
      <c r="AN40" s="1167"/>
      <c r="AO40" s="322">
        <v>-3073842</v>
      </c>
      <c r="AP40" s="322">
        <v>-61938</v>
      </c>
      <c r="AQ40" s="323">
        <v>-36175</v>
      </c>
      <c r="AR40" s="324">
        <v>71.2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295</v>
      </c>
      <c r="AL41" s="1172"/>
      <c r="AM41" s="1172"/>
      <c r="AN41" s="1173"/>
      <c r="AO41" s="322">
        <v>1341842</v>
      </c>
      <c r="AP41" s="322">
        <v>27038</v>
      </c>
      <c r="AQ41" s="323">
        <v>14303</v>
      </c>
      <c r="AR41" s="324">
        <v>89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498</v>
      </c>
      <c r="AN49" s="1162" t="s">
        <v>534</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535</v>
      </c>
      <c r="AO50" s="339" t="s">
        <v>536</v>
      </c>
      <c r="AP50" s="340" t="s">
        <v>537</v>
      </c>
      <c r="AQ50" s="341" t="s">
        <v>538</v>
      </c>
      <c r="AR50" s="342" t="s">
        <v>539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2755482</v>
      </c>
      <c r="AN51" s="344">
        <v>52872</v>
      </c>
      <c r="AO51" s="345">
        <v>-26.3</v>
      </c>
      <c r="AP51" s="346">
        <v>63956</v>
      </c>
      <c r="AQ51" s="347">
        <v>25.7</v>
      </c>
      <c r="AR51" s="348">
        <v>-52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1209133</v>
      </c>
      <c r="AN52" s="352">
        <v>23201</v>
      </c>
      <c r="AO52" s="353">
        <v>-52.2</v>
      </c>
      <c r="AP52" s="354">
        <v>29239</v>
      </c>
      <c r="AQ52" s="355">
        <v>8.8000000000000007</v>
      </c>
      <c r="AR52" s="356">
        <v>-61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3703160</v>
      </c>
      <c r="AN53" s="344">
        <v>71769</v>
      </c>
      <c r="AO53" s="345">
        <v>35.700000000000003</v>
      </c>
      <c r="AP53" s="346">
        <v>66255</v>
      </c>
      <c r="AQ53" s="347">
        <v>3.6</v>
      </c>
      <c r="AR53" s="348">
        <v>32.1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1463008</v>
      </c>
      <c r="AN54" s="352">
        <v>28354</v>
      </c>
      <c r="AO54" s="353">
        <v>22.2</v>
      </c>
      <c r="AP54" s="354">
        <v>31822</v>
      </c>
      <c r="AQ54" s="355">
        <v>8.8000000000000007</v>
      </c>
      <c r="AR54" s="356">
        <v>13.4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2875175</v>
      </c>
      <c r="AN55" s="344">
        <v>56368</v>
      </c>
      <c r="AO55" s="345">
        <v>-21.5</v>
      </c>
      <c r="AP55" s="346">
        <v>54227</v>
      </c>
      <c r="AQ55" s="347">
        <v>-18.2</v>
      </c>
      <c r="AR55" s="348">
        <v>-3.3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1697127</v>
      </c>
      <c r="AN56" s="352">
        <v>33272</v>
      </c>
      <c r="AO56" s="353">
        <v>17.3</v>
      </c>
      <c r="AP56" s="354">
        <v>29694</v>
      </c>
      <c r="AQ56" s="355">
        <v>-6.7</v>
      </c>
      <c r="AR56" s="356">
        <v>24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4075293</v>
      </c>
      <c r="AN57" s="344">
        <v>80994</v>
      </c>
      <c r="AO57" s="345">
        <v>43.7</v>
      </c>
      <c r="AP57" s="346">
        <v>57295</v>
      </c>
      <c r="AQ57" s="347">
        <v>5.7</v>
      </c>
      <c r="AR57" s="348">
        <v>38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1770983</v>
      </c>
      <c r="AN58" s="352">
        <v>35197</v>
      </c>
      <c r="AO58" s="353">
        <v>5.8</v>
      </c>
      <c r="AP58" s="354">
        <v>32771</v>
      </c>
      <c r="AQ58" s="355">
        <v>10.4</v>
      </c>
      <c r="AR58" s="356">
        <v>-4.5999999999999996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4586966</v>
      </c>
      <c r="AN59" s="344">
        <v>92427</v>
      </c>
      <c r="AO59" s="345">
        <v>14.1</v>
      </c>
      <c r="AP59" s="346">
        <v>54110</v>
      </c>
      <c r="AQ59" s="347">
        <v>-5.6</v>
      </c>
      <c r="AR59" s="348">
        <v>19.7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2913383</v>
      </c>
      <c r="AN60" s="352">
        <v>58704</v>
      </c>
      <c r="AO60" s="353">
        <v>66.8</v>
      </c>
      <c r="AP60" s="354">
        <v>30620</v>
      </c>
      <c r="AQ60" s="355">
        <v>-6.6</v>
      </c>
      <c r="AR60" s="356">
        <v>73.400000000000006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3599215</v>
      </c>
      <c r="AN61" s="359">
        <v>70886</v>
      </c>
      <c r="AO61" s="360">
        <v>9.1</v>
      </c>
      <c r="AP61" s="361">
        <v>59169</v>
      </c>
      <c r="AQ61" s="362">
        <v>2.2000000000000002</v>
      </c>
      <c r="AR61" s="348">
        <v>6.9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1810727</v>
      </c>
      <c r="AN62" s="352">
        <v>35746</v>
      </c>
      <c r="AO62" s="353">
        <v>12</v>
      </c>
      <c r="AP62" s="354">
        <v>30829</v>
      </c>
      <c r="AQ62" s="355">
        <v>2.9</v>
      </c>
      <c r="AR62" s="356">
        <v>9.1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nbCSWkDUamJb4hq3UfA6DaswcYernl0dhghIL1T93Gq+u54JxoBNCLwp5/F7z5X8bx3OED6qcNVwEU3hDvMhHA==" saltValue="YiELEHITJFnvzMquiq6Cz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3"/>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eJCrfUd4S58OkweUkixwpetwJgT+SYdSBCmPBmH7jU+TftSAB2frWgzaouLMBplSvlB7t58/o4KqXy5sybPGw==" saltValue="WsU35uijCUe2MQI/e7jMyA==" spinCount="100000" sheet="1" objects="1" scenarios="1"/>
  <dataConsolidate/>
  <phoneticPr fontId="3"/>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1kh7LWOgH3DwlQDUeYQFVL+EPI3Y53XeBx3Cm8uPhj4/I/1njc69VSs5GT2BLxlKCMYqgo6cyyTyHKbYZf7Yw==" saltValue="uk1STtX8QR4OdZkdmgkv6Q==" spinCount="100000" sheet="1" objects="1" scenarios="1"/>
  <dataConsolidate/>
  <phoneticPr fontId="3"/>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174" t="s">
        <v>3</v>
      </c>
      <c r="D47" s="1174"/>
      <c r="E47" s="1175"/>
      <c r="F47" s="11">
        <v>24.39</v>
      </c>
      <c r="G47" s="12">
        <v>31.22</v>
      </c>
      <c r="H47" s="12">
        <v>32.69</v>
      </c>
      <c r="I47" s="12">
        <v>38.909999999999997</v>
      </c>
      <c r="J47" s="13">
        <v>38.89</v>
      </c>
    </row>
    <row r="48" spans="2:10" ht="57.75" customHeight="1">
      <c r="B48" s="14"/>
      <c r="C48" s="1176" t="s">
        <v>4</v>
      </c>
      <c r="D48" s="1176"/>
      <c r="E48" s="1177"/>
      <c r="F48" s="15">
        <v>5.01</v>
      </c>
      <c r="G48" s="16">
        <v>5.0199999999999996</v>
      </c>
      <c r="H48" s="16">
        <v>6.89</v>
      </c>
      <c r="I48" s="16">
        <v>4.5199999999999996</v>
      </c>
      <c r="J48" s="17">
        <v>5.42</v>
      </c>
    </row>
    <row r="49" spans="2:10" ht="57.75" customHeight="1" thickBot="1">
      <c r="B49" s="18"/>
      <c r="C49" s="1178" t="s">
        <v>5</v>
      </c>
      <c r="D49" s="1178"/>
      <c r="E49" s="1179"/>
      <c r="F49" s="19">
        <v>12.63</v>
      </c>
      <c r="G49" s="20">
        <v>7.43</v>
      </c>
      <c r="H49" s="20">
        <v>4.1500000000000004</v>
      </c>
      <c r="I49" s="20">
        <v>2.83</v>
      </c>
      <c r="J49" s="21" t="s">
        <v>555</v>
      </c>
    </row>
    <row r="50" spans="2:10" ht="13.5" customHeight="1"/>
    <row r="51" spans="2:10" ht="13.5" hidden="1" customHeight="1"/>
    <row r="52" spans="2:10" ht="13.5" hidden="1" customHeight="1"/>
    <row r="53" spans="2:10" ht="13.5" hidden="1" customHeight="1"/>
  </sheetData>
  <sheetProtection algorithmName="SHA-512" hashValue="l8HnVyTz8kM8JVMMcGoIBoTdgVu4Nnc2DJilZCCweiLMzamyj7/boZkN/KimyJAvzxHloxvdjf6r7PmXV1VOdg==" saltValue="6cDgv+fNfyUBHgLRelh1Hg==" spinCount="100000" sheet="1" objects="1" scenarios="1"/>
  <mergeCells count="3">
    <mergeCell ref="C47:E47"/>
    <mergeCell ref="C48:E48"/>
    <mergeCell ref="C49:E49"/>
  </mergeCells>
  <phoneticPr fontId="3"/>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駒井　直樹</cp:lastModifiedBy>
  <cp:lastPrinted>2019-03-27T07:54:21Z</cp:lastPrinted>
  <dcterms:created xsi:type="dcterms:W3CDTF">2019-02-14T03:32:30Z</dcterms:created>
  <dcterms:modified xsi:type="dcterms:W3CDTF">2019-10-23T08:19:26Z</dcterms:modified>
  <cp:category/>
</cp:coreProperties>
</file>