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0110" windowHeight="8340" activeTab="0"/>
  </bookViews>
  <sheets>
    <sheet name="その１" sheetId="1" r:id="rId1"/>
    <sheet name="その２" sheetId="2" r:id="rId2"/>
    <sheet name="その３" sheetId="3" r:id="rId3"/>
    <sheet name="その４" sheetId="4" r:id="rId4"/>
  </sheets>
  <definedNames>
    <definedName name="_xlnm.Print_Area" localSheetId="0">'その１'!$A$1:$I$34</definedName>
    <definedName name="_xlnm.Print_Area" localSheetId="1">'その２'!$A$1:$I$34</definedName>
    <definedName name="_xlnm.Print_Area" localSheetId="2">'その３'!$A$1:$I$34</definedName>
    <definedName name="_xlnm.Print_Area" localSheetId="3">'その４'!$A$1:$I$34</definedName>
  </definedNames>
  <calcPr fullCalcOnLoad="1"/>
</workbook>
</file>

<file path=xl/sharedStrings.xml><?xml version="1.0" encoding="utf-8"?>
<sst xmlns="http://schemas.openxmlformats.org/spreadsheetml/2006/main" count="159" uniqueCount="47">
  <si>
    <t>第２８表　　積　　　　　立　　　　　金</t>
  </si>
  <si>
    <t>１　財 政 調 整 基 金</t>
  </si>
  <si>
    <t>（単位：千円）</t>
  </si>
  <si>
    <t>調　　整　　額</t>
  </si>
  <si>
    <t>現　　在　　高</t>
  </si>
  <si>
    <t>歳出決算額</t>
  </si>
  <si>
    <t>取 り 崩 し 額</t>
  </si>
  <si>
    <t>歳 計 剰 余 金</t>
  </si>
  <si>
    <t>処分によるもの</t>
  </si>
  <si>
    <t>Ａ　</t>
  </si>
  <si>
    <t>Ｂ　</t>
  </si>
  <si>
    <t>Ｃ　</t>
  </si>
  <si>
    <t>Ｄ　</t>
  </si>
  <si>
    <t>Ｅ　</t>
  </si>
  <si>
    <t>A+B-C+D+E</t>
  </si>
  <si>
    <t>大　津　市</t>
  </si>
  <si>
    <t>彦　根　市</t>
  </si>
  <si>
    <t>長　浜　市</t>
  </si>
  <si>
    <t>近江八幡市</t>
  </si>
  <si>
    <t>草　津　市</t>
  </si>
  <si>
    <t>守　山　市</t>
  </si>
  <si>
    <t>日　野　町</t>
  </si>
  <si>
    <t>竜　王　町</t>
  </si>
  <si>
    <t>豊　郷　町</t>
  </si>
  <si>
    <t>甲　良　町</t>
  </si>
  <si>
    <t>多　賀　町</t>
  </si>
  <si>
    <t>２　減　 債　 基　 金</t>
  </si>
  <si>
    <t>第２８表　　積　　　　　立　　　　　金　　（つづき）</t>
  </si>
  <si>
    <t>３　そ の 他 特 定 目 的 基 金</t>
  </si>
  <si>
    <t>合　　　　　　　　　計　　（ １ ～ ３ ）</t>
  </si>
  <si>
    <t>第２　　　13　積立金、貸付金、投資および出資金の状況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</si>
  <si>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</si>
  <si>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</si>
  <si>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</si>
  <si>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</si>
  <si>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</si>
  <si>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</si>
  <si>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</si>
  <si>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県　　計</t>
  </si>
  <si>
    <t>市町名</t>
  </si>
  <si>
    <t>愛　荘　町</t>
  </si>
  <si>
    <t>市町名</t>
  </si>
  <si>
    <t>市　　計</t>
  </si>
  <si>
    <t>町　　計</t>
  </si>
  <si>
    <t>平成28年度末</t>
  </si>
  <si>
    <t>平　　　成　　　29　　　年　　　度</t>
  </si>
  <si>
    <t>平成29年度末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</si>
</sst>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 &quot;#,##0"/>
    <numFmt numFmtId="178" formatCode="_ * #,##0_ ;_ * &quot;△&quot;#,##0_ ;_ * &quot;-&quot;_ ;_ @_ "/>
  </numFmts>
  <fonts count="4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6"/>
      <name val="ＭＳ Ｐゴシック"/>
      <family val="3"/>
    </font>
    <font>
      <sz val="2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7">
    <xf numFmtId="0" fontId="0" fillId="0" borderId="0" xfId="0" applyAlignment="1">
      <alignment/>
    </xf>
    <xf numFmtId="38" fontId="6" fillId="0" borderId="0" xfId="48" applyFont="1" applyFill="1" applyAlignment="1">
      <alignment horizontal="right"/>
    </xf>
    <xf numFmtId="38" fontId="6" fillId="0" borderId="0" xfId="48" applyFont="1" applyFill="1" applyBorder="1" applyAlignment="1">
      <alignment/>
    </xf>
    <xf numFmtId="38" fontId="6" fillId="0" borderId="10" xfId="48" applyFont="1" applyFill="1" applyBorder="1" applyAlignment="1">
      <alignment/>
    </xf>
    <xf numFmtId="38" fontId="6" fillId="0" borderId="11" xfId="48" applyFont="1" applyFill="1" applyBorder="1" applyAlignment="1">
      <alignment horizontal="centerContinuous"/>
    </xf>
    <xf numFmtId="38" fontId="6" fillId="0" borderId="12" xfId="48" applyFont="1" applyFill="1" applyBorder="1" applyAlignment="1">
      <alignment horizontal="centerContinuous"/>
    </xf>
    <xf numFmtId="38" fontId="6" fillId="0" borderId="10" xfId="48" applyFont="1" applyFill="1" applyBorder="1" applyAlignment="1">
      <alignment horizontal="center"/>
    </xf>
    <xf numFmtId="38" fontId="6" fillId="0" borderId="0" xfId="48" applyFont="1" applyFill="1" applyAlignment="1">
      <alignment/>
    </xf>
    <xf numFmtId="38" fontId="6" fillId="0" borderId="13" xfId="48" applyFont="1" applyFill="1" applyBorder="1" applyAlignment="1">
      <alignment horizontal="right"/>
    </xf>
    <xf numFmtId="38" fontId="6" fillId="0" borderId="13" xfId="48" applyFont="1" applyFill="1" applyBorder="1" applyAlignment="1">
      <alignment/>
    </xf>
    <xf numFmtId="38" fontId="6" fillId="0" borderId="14" xfId="48" applyFont="1" applyFill="1" applyBorder="1" applyAlignment="1">
      <alignment/>
    </xf>
    <xf numFmtId="38" fontId="6" fillId="0" borderId="14" xfId="48" applyFont="1" applyFill="1" applyBorder="1" applyAlignment="1">
      <alignment horizontal="right"/>
    </xf>
    <xf numFmtId="38" fontId="6" fillId="0" borderId="14" xfId="48" applyFont="1" applyFill="1" applyBorder="1" applyAlignment="1">
      <alignment horizontal="center"/>
    </xf>
    <xf numFmtId="38" fontId="6" fillId="0" borderId="0" xfId="48" applyFont="1" applyFill="1" applyBorder="1" applyAlignment="1">
      <alignment horizontal="distributed"/>
    </xf>
    <xf numFmtId="3" fontId="6" fillId="0" borderId="10" xfId="48" applyNumberFormat="1" applyFont="1" applyFill="1" applyBorder="1" applyAlignment="1">
      <alignment/>
    </xf>
    <xf numFmtId="3" fontId="6" fillId="0" borderId="10" xfId="48" applyNumberFormat="1" applyFont="1" applyFill="1" applyBorder="1" applyAlignment="1">
      <alignment horizontal="center"/>
    </xf>
    <xf numFmtId="3" fontId="6" fillId="0" borderId="14" xfId="48" applyNumberFormat="1" applyFont="1" applyFill="1" applyBorder="1" applyAlignment="1">
      <alignment horizontal="right"/>
    </xf>
    <xf numFmtId="38" fontId="6" fillId="0" borderId="15" xfId="48" applyFont="1" applyFill="1" applyBorder="1" applyAlignment="1">
      <alignment/>
    </xf>
    <xf numFmtId="38" fontId="0" fillId="0" borderId="0" xfId="48" applyFont="1" applyFill="1" applyAlignment="1">
      <alignment horizontal="right"/>
    </xf>
    <xf numFmtId="38" fontId="0" fillId="0" borderId="0" xfId="48" applyFont="1" applyFill="1" applyAlignment="1">
      <alignment/>
    </xf>
    <xf numFmtId="38" fontId="0" fillId="0" borderId="0" xfId="48" applyFont="1" applyFill="1" applyAlignment="1">
      <alignment horizontal="right"/>
    </xf>
    <xf numFmtId="38" fontId="0" fillId="0" borderId="0" xfId="48" applyFont="1" applyFill="1" applyAlignment="1">
      <alignment horizontal="right"/>
    </xf>
    <xf numFmtId="38" fontId="4" fillId="0" borderId="0" xfId="48" applyFont="1" applyFill="1" applyAlignment="1">
      <alignment/>
    </xf>
    <xf numFmtId="3" fontId="0" fillId="0" borderId="0" xfId="48" applyNumberFormat="1" applyFont="1" applyFill="1" applyAlignment="1">
      <alignment horizontal="right"/>
    </xf>
    <xf numFmtId="38" fontId="5" fillId="0" borderId="0" xfId="48" applyFont="1" applyFill="1" applyAlignment="1">
      <alignment/>
    </xf>
    <xf numFmtId="38" fontId="8" fillId="0" borderId="0" xfId="48" applyFont="1" applyFill="1" applyAlignment="1">
      <alignment/>
    </xf>
    <xf numFmtId="3" fontId="6" fillId="0" borderId="0" xfId="48" applyNumberFormat="1" applyFont="1" applyFill="1" applyAlignment="1">
      <alignment horizontal="right"/>
    </xf>
    <xf numFmtId="38" fontId="0" fillId="0" borderId="13" xfId="48" applyFont="1" applyFill="1" applyBorder="1" applyAlignment="1">
      <alignment horizontal="right"/>
    </xf>
    <xf numFmtId="38" fontId="4" fillId="0" borderId="13" xfId="48" applyFont="1" applyFill="1" applyBorder="1" applyAlignment="1">
      <alignment/>
    </xf>
    <xf numFmtId="38" fontId="0" fillId="0" borderId="13" xfId="48" applyFont="1" applyFill="1" applyBorder="1" applyAlignment="1">
      <alignment/>
    </xf>
    <xf numFmtId="38" fontId="4" fillId="0" borderId="13" xfId="48" applyFont="1" applyFill="1" applyBorder="1" applyAlignment="1">
      <alignment horizontal="right"/>
    </xf>
    <xf numFmtId="3" fontId="4" fillId="0" borderId="13" xfId="48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38" fontId="6" fillId="0" borderId="10" xfId="48" applyFont="1" applyFill="1" applyBorder="1" applyAlignment="1">
      <alignment horizontal="distributed"/>
    </xf>
    <xf numFmtId="178" fontId="4" fillId="0" borderId="0" xfId="48" applyNumberFormat="1" applyFont="1" applyFill="1" applyAlignment="1">
      <alignment horizontal="right"/>
    </xf>
    <xf numFmtId="3" fontId="6" fillId="0" borderId="0" xfId="48" applyNumberFormat="1" applyFont="1" applyFill="1" applyBorder="1" applyAlignment="1">
      <alignment horizontal="distributed"/>
    </xf>
    <xf numFmtId="38" fontId="0" fillId="0" borderId="10" xfId="48" applyFont="1" applyFill="1" applyBorder="1" applyAlignment="1">
      <alignment/>
    </xf>
    <xf numFmtId="3" fontId="6" fillId="0" borderId="0" xfId="48" applyNumberFormat="1" applyFont="1" applyFill="1" applyBorder="1" applyAlignment="1">
      <alignment horizontal="center"/>
    </xf>
    <xf numFmtId="3" fontId="6" fillId="0" borderId="13" xfId="48" applyNumberFormat="1" applyFont="1" applyFill="1" applyBorder="1" applyAlignment="1">
      <alignment/>
    </xf>
    <xf numFmtId="38" fontId="0" fillId="0" borderId="14" xfId="48" applyFont="1" applyFill="1" applyBorder="1" applyAlignment="1">
      <alignment/>
    </xf>
    <xf numFmtId="41" fontId="4" fillId="0" borderId="13" xfId="48" applyNumberFormat="1" applyFont="1" applyFill="1" applyBorder="1" applyAlignment="1">
      <alignment horizontal="right"/>
    </xf>
    <xf numFmtId="38" fontId="0" fillId="0" borderId="0" xfId="48" applyFont="1" applyFill="1" applyAlignment="1">
      <alignment/>
    </xf>
    <xf numFmtId="38" fontId="4" fillId="0" borderId="0" xfId="48" applyFont="1" applyFill="1" applyAlignment="1">
      <alignment/>
    </xf>
    <xf numFmtId="3" fontId="0" fillId="0" borderId="0" xfId="48" applyNumberFormat="1" applyFont="1" applyFill="1" applyAlignment="1">
      <alignment/>
    </xf>
    <xf numFmtId="38" fontId="5" fillId="0" borderId="0" xfId="48" applyFont="1" applyFill="1" applyAlignment="1">
      <alignment/>
    </xf>
    <xf numFmtId="38" fontId="8" fillId="0" borderId="0" xfId="48" applyFont="1" applyFill="1" applyAlignment="1">
      <alignment/>
    </xf>
    <xf numFmtId="38" fontId="6" fillId="0" borderId="0" xfId="48" applyFont="1" applyFill="1" applyAlignment="1">
      <alignment/>
    </xf>
    <xf numFmtId="3" fontId="6" fillId="0" borderId="0" xfId="48" applyNumberFormat="1" applyFont="1" applyFill="1" applyAlignment="1">
      <alignment/>
    </xf>
    <xf numFmtId="38" fontId="0" fillId="0" borderId="13" xfId="48" applyFont="1" applyFill="1" applyBorder="1" applyAlignment="1">
      <alignment/>
    </xf>
    <xf numFmtId="38" fontId="4" fillId="0" borderId="13" xfId="48" applyFont="1" applyFill="1" applyBorder="1" applyAlignment="1">
      <alignment/>
    </xf>
    <xf numFmtId="3" fontId="4" fillId="0" borderId="13" xfId="48" applyNumberFormat="1" applyFont="1" applyFill="1" applyBorder="1" applyAlignment="1">
      <alignment/>
    </xf>
    <xf numFmtId="3" fontId="4" fillId="0" borderId="0" xfId="0" applyNumberFormat="1" applyFont="1" applyFill="1" applyAlignment="1">
      <alignment horizontal="right"/>
    </xf>
    <xf numFmtId="38" fontId="0" fillId="0" borderId="10" xfId="48" applyFont="1" applyFill="1" applyBorder="1" applyAlignment="1">
      <alignment/>
    </xf>
    <xf numFmtId="178" fontId="4" fillId="0" borderId="0" xfId="48" applyNumberFormat="1" applyFont="1" applyFill="1" applyAlignment="1">
      <alignment/>
    </xf>
    <xf numFmtId="38" fontId="0" fillId="0" borderId="14" xfId="48" applyFont="1" applyFill="1" applyBorder="1" applyAlignment="1">
      <alignment/>
    </xf>
    <xf numFmtId="178" fontId="4" fillId="0" borderId="13" xfId="48" applyNumberFormat="1" applyFont="1" applyFill="1" applyBorder="1" applyAlignment="1">
      <alignment/>
    </xf>
    <xf numFmtId="3" fontId="0" fillId="0" borderId="0" xfId="48" applyNumberFormat="1" applyFont="1" applyFill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view="pageBreakPreview" zoomScale="70" zoomScaleNormal="75" zoomScaleSheetLayoutView="70" zoomScalePageLayoutView="0" workbookViewId="0" topLeftCell="A1">
      <pane xSplit="3" ySplit="11" topLeftCell="D12" activePane="bottomRight" state="frozen"/>
      <selection pane="topLeft" activeCell="E8" sqref="E8"/>
      <selection pane="topRight" activeCell="E8" sqref="E8"/>
      <selection pane="bottomLeft" activeCell="E8" sqref="E8"/>
      <selection pane="bottomRight" activeCell="B1" sqref="B1"/>
    </sheetView>
  </sheetViews>
  <sheetFormatPr defaultColWidth="9.00390625" defaultRowHeight="13.5"/>
  <cols>
    <col min="1" max="1" width="1.75390625" style="18" customWidth="1"/>
    <col min="2" max="2" width="13.375" style="19" customWidth="1"/>
    <col min="3" max="3" width="1.75390625" style="19" customWidth="1"/>
    <col min="4" max="7" width="15.25390625" style="18" customWidth="1"/>
    <col min="8" max="8" width="15.25390625" style="23" customWidth="1"/>
    <col min="9" max="9" width="15.25390625" style="18" customWidth="1"/>
    <col min="10" max="10" width="9.00390625" style="18" customWidth="1"/>
    <col min="11" max="12" width="15.00390625" style="18" customWidth="1"/>
    <col min="13" max="16384" width="9.00390625" style="18" customWidth="1"/>
  </cols>
  <sheetData>
    <row r="1" spans="1:2" ht="14.25">
      <c r="A1" s="21"/>
      <c r="B1" s="22" t="s">
        <v>30</v>
      </c>
    </row>
    <row r="4" spans="1:9" ht="24">
      <c r="A4" s="24"/>
      <c r="B4" s="25" t="s">
        <v>0</v>
      </c>
      <c r="C4" s="24"/>
      <c r="D4" s="1"/>
      <c r="E4" s="1"/>
      <c r="F4" s="1"/>
      <c r="G4" s="1"/>
      <c r="H4" s="26"/>
      <c r="I4" s="1"/>
    </row>
    <row r="5" spans="1:9" ht="17.25">
      <c r="A5" s="24"/>
      <c r="B5" s="24"/>
      <c r="C5" s="24"/>
      <c r="D5" s="1"/>
      <c r="E5" s="1"/>
      <c r="F5" s="1"/>
      <c r="G5" s="1"/>
      <c r="H5" s="26"/>
      <c r="I5" s="1"/>
    </row>
    <row r="6" spans="1:9" ht="15" thickBot="1">
      <c r="A6" s="27"/>
      <c r="B6" s="28" t="s">
        <v>1</v>
      </c>
      <c r="C6" s="29"/>
      <c r="D6" s="28"/>
      <c r="E6" s="30"/>
      <c r="F6" s="30"/>
      <c r="G6" s="30"/>
      <c r="H6" s="31"/>
      <c r="I6" s="27" t="s">
        <v>2</v>
      </c>
    </row>
    <row r="7" spans="1:9" ht="13.5">
      <c r="A7" s="1"/>
      <c r="B7" s="2"/>
      <c r="C7" s="17"/>
      <c r="D7" s="3"/>
      <c r="E7" s="4" t="s">
        <v>45</v>
      </c>
      <c r="F7" s="4"/>
      <c r="G7" s="5"/>
      <c r="H7" s="14"/>
      <c r="I7" s="3"/>
    </row>
    <row r="8" spans="1:9" ht="13.5">
      <c r="A8" s="1"/>
      <c r="B8" s="2"/>
      <c r="C8" s="3"/>
      <c r="D8" s="6" t="s">
        <v>44</v>
      </c>
      <c r="E8" s="6"/>
      <c r="F8" s="6"/>
      <c r="G8" s="6"/>
      <c r="H8" s="15" t="s">
        <v>3</v>
      </c>
      <c r="I8" s="6" t="s">
        <v>46</v>
      </c>
    </row>
    <row r="9" spans="1:9" ht="13.5">
      <c r="A9" s="1"/>
      <c r="B9" s="13" t="s">
        <v>41</v>
      </c>
      <c r="C9" s="6"/>
      <c r="D9" s="6" t="s">
        <v>4</v>
      </c>
      <c r="E9" s="6" t="s">
        <v>5</v>
      </c>
      <c r="F9" s="6" t="s">
        <v>6</v>
      </c>
      <c r="G9" s="6" t="s">
        <v>7</v>
      </c>
      <c r="H9" s="15"/>
      <c r="I9" s="6" t="s">
        <v>4</v>
      </c>
    </row>
    <row r="10" spans="1:9" s="19" customFormat="1" ht="13.5">
      <c r="A10" s="7"/>
      <c r="B10" s="2"/>
      <c r="C10" s="3"/>
      <c r="D10" s="6"/>
      <c r="E10" s="6"/>
      <c r="F10" s="6"/>
      <c r="G10" s="6" t="s">
        <v>8</v>
      </c>
      <c r="H10" s="15"/>
      <c r="I10" s="6"/>
    </row>
    <row r="11" spans="1:11" ht="14.25" thickBot="1">
      <c r="A11" s="8"/>
      <c r="B11" s="9"/>
      <c r="C11" s="10"/>
      <c r="D11" s="11" t="s">
        <v>9</v>
      </c>
      <c r="E11" s="11" t="s">
        <v>10</v>
      </c>
      <c r="F11" s="11" t="s">
        <v>11</v>
      </c>
      <c r="G11" s="11" t="s">
        <v>12</v>
      </c>
      <c r="H11" s="16" t="s">
        <v>13</v>
      </c>
      <c r="I11" s="12" t="s">
        <v>14</v>
      </c>
      <c r="K11" s="32"/>
    </row>
    <row r="12" spans="1:11" ht="52.5" customHeight="1">
      <c r="A12" s="1"/>
      <c r="B12" s="13" t="s">
        <v>15</v>
      </c>
      <c r="C12" s="33"/>
      <c r="D12" s="34">
        <v>3362263</v>
      </c>
      <c r="E12" s="34">
        <v>4681</v>
      </c>
      <c r="F12" s="34">
        <v>0</v>
      </c>
      <c r="G12" s="34">
        <v>0</v>
      </c>
      <c r="H12" s="34">
        <v>0</v>
      </c>
      <c r="I12" s="34">
        <f>D12+E12-F12+G12+H12</f>
        <v>3366944</v>
      </c>
      <c r="K12" s="32"/>
    </row>
    <row r="13" spans="2:11" ht="35.25" customHeight="1">
      <c r="B13" s="35" t="s">
        <v>16</v>
      </c>
      <c r="C13" s="36"/>
      <c r="D13" s="34">
        <v>4388488</v>
      </c>
      <c r="E13" s="34">
        <v>795</v>
      </c>
      <c r="F13" s="34">
        <v>530000</v>
      </c>
      <c r="G13" s="34">
        <v>0</v>
      </c>
      <c r="H13" s="34">
        <v>-1</v>
      </c>
      <c r="I13" s="34">
        <f aca="true" t="shared" si="0" ref="I13:I33">D13+E13-F13+G13+H13</f>
        <v>3859282</v>
      </c>
      <c r="K13" s="32"/>
    </row>
    <row r="14" spans="2:11" ht="35.25" customHeight="1">
      <c r="B14" s="35" t="s">
        <v>17</v>
      </c>
      <c r="C14" s="36"/>
      <c r="D14" s="34">
        <v>5846667</v>
      </c>
      <c r="E14" s="34">
        <v>14430</v>
      </c>
      <c r="F14" s="34">
        <v>0</v>
      </c>
      <c r="G14" s="34">
        <v>0</v>
      </c>
      <c r="H14" s="34">
        <v>0</v>
      </c>
      <c r="I14" s="34">
        <f t="shared" si="0"/>
        <v>5861097</v>
      </c>
      <c r="K14" s="32"/>
    </row>
    <row r="15" spans="2:11" ht="35.25" customHeight="1">
      <c r="B15" s="35" t="s">
        <v>18</v>
      </c>
      <c r="C15" s="36"/>
      <c r="D15" s="34">
        <v>3706786</v>
      </c>
      <c r="E15" s="34">
        <v>367253</v>
      </c>
      <c r="F15" s="34">
        <v>250000</v>
      </c>
      <c r="G15" s="34">
        <v>0</v>
      </c>
      <c r="H15" s="34">
        <v>0</v>
      </c>
      <c r="I15" s="34">
        <f t="shared" si="0"/>
        <v>3824039</v>
      </c>
      <c r="K15" s="32"/>
    </row>
    <row r="16" spans="2:11" ht="35.25" customHeight="1">
      <c r="B16" s="35" t="s">
        <v>19</v>
      </c>
      <c r="C16" s="36"/>
      <c r="D16" s="34">
        <v>4597854</v>
      </c>
      <c r="E16" s="34">
        <v>640179</v>
      </c>
      <c r="F16" s="34">
        <v>200000</v>
      </c>
      <c r="G16" s="34">
        <v>0</v>
      </c>
      <c r="H16" s="34">
        <v>163</v>
      </c>
      <c r="I16" s="34">
        <f t="shared" si="0"/>
        <v>5038196</v>
      </c>
      <c r="K16" s="32"/>
    </row>
    <row r="17" spans="2:11" ht="35.25" customHeight="1">
      <c r="B17" s="35" t="s">
        <v>20</v>
      </c>
      <c r="C17" s="36"/>
      <c r="D17" s="34">
        <v>2003813</v>
      </c>
      <c r="E17" s="34">
        <v>3640</v>
      </c>
      <c r="F17" s="34">
        <v>0</v>
      </c>
      <c r="G17" s="34">
        <v>0</v>
      </c>
      <c r="H17" s="34">
        <v>0</v>
      </c>
      <c r="I17" s="34">
        <f t="shared" si="0"/>
        <v>2007453</v>
      </c>
      <c r="K17" s="32"/>
    </row>
    <row r="18" spans="2:11" ht="35.25" customHeight="1">
      <c r="B18" s="35" t="s">
        <v>31</v>
      </c>
      <c r="C18" s="36"/>
      <c r="D18" s="34">
        <v>1118318</v>
      </c>
      <c r="E18" s="34">
        <v>20770</v>
      </c>
      <c r="F18" s="34">
        <v>64120</v>
      </c>
      <c r="G18" s="34">
        <v>0</v>
      </c>
      <c r="H18" s="34">
        <v>0</v>
      </c>
      <c r="I18" s="34">
        <f t="shared" si="0"/>
        <v>1074968</v>
      </c>
      <c r="K18" s="32"/>
    </row>
    <row r="19" spans="2:11" ht="35.25" customHeight="1">
      <c r="B19" s="35" t="s">
        <v>32</v>
      </c>
      <c r="C19" s="36"/>
      <c r="D19" s="34">
        <v>2271494</v>
      </c>
      <c r="E19" s="34">
        <v>464858</v>
      </c>
      <c r="F19" s="34">
        <v>708535</v>
      </c>
      <c r="G19" s="34">
        <v>0</v>
      </c>
      <c r="H19" s="34">
        <v>0</v>
      </c>
      <c r="I19" s="34">
        <f t="shared" si="0"/>
        <v>2027817</v>
      </c>
      <c r="K19" s="32"/>
    </row>
    <row r="20" spans="2:11" ht="35.25" customHeight="1">
      <c r="B20" s="35" t="s">
        <v>33</v>
      </c>
      <c r="C20" s="36"/>
      <c r="D20" s="34">
        <v>1882581</v>
      </c>
      <c r="E20" s="34">
        <v>265017</v>
      </c>
      <c r="F20" s="34">
        <v>26830</v>
      </c>
      <c r="G20" s="34">
        <v>0</v>
      </c>
      <c r="H20" s="34">
        <v>0</v>
      </c>
      <c r="I20" s="34">
        <f t="shared" si="0"/>
        <v>2120768</v>
      </c>
      <c r="K20" s="32"/>
    </row>
    <row r="21" spans="2:11" ht="35.25" customHeight="1">
      <c r="B21" s="35" t="s">
        <v>34</v>
      </c>
      <c r="C21" s="36"/>
      <c r="D21" s="34">
        <v>1309218</v>
      </c>
      <c r="E21" s="34">
        <v>251350</v>
      </c>
      <c r="F21" s="34">
        <v>360000</v>
      </c>
      <c r="G21" s="34">
        <v>0</v>
      </c>
      <c r="H21" s="34">
        <v>0</v>
      </c>
      <c r="I21" s="34">
        <f t="shared" si="0"/>
        <v>1200568</v>
      </c>
      <c r="K21" s="32"/>
    </row>
    <row r="22" spans="2:11" ht="35.25" customHeight="1">
      <c r="B22" s="35" t="s">
        <v>35</v>
      </c>
      <c r="C22" s="36"/>
      <c r="D22" s="34">
        <v>6878799</v>
      </c>
      <c r="E22" s="34">
        <v>7090</v>
      </c>
      <c r="F22" s="34">
        <v>327373</v>
      </c>
      <c r="G22" s="34">
        <v>0</v>
      </c>
      <c r="H22" s="34">
        <v>0</v>
      </c>
      <c r="I22" s="34">
        <f t="shared" si="0"/>
        <v>6558516</v>
      </c>
      <c r="K22" s="32"/>
    </row>
    <row r="23" spans="2:11" ht="35.25" customHeight="1">
      <c r="B23" s="35" t="s">
        <v>36</v>
      </c>
      <c r="C23" s="36"/>
      <c r="D23" s="34">
        <v>5834276</v>
      </c>
      <c r="E23" s="34">
        <v>13129</v>
      </c>
      <c r="F23" s="34">
        <v>0</v>
      </c>
      <c r="G23" s="34">
        <v>0</v>
      </c>
      <c r="H23" s="34">
        <v>0</v>
      </c>
      <c r="I23" s="34">
        <f t="shared" si="0"/>
        <v>5847405</v>
      </c>
      <c r="K23" s="32"/>
    </row>
    <row r="24" spans="2:11" ht="35.25" customHeight="1">
      <c r="B24" s="35" t="s">
        <v>37</v>
      </c>
      <c r="C24" s="36"/>
      <c r="D24" s="34">
        <v>2748924</v>
      </c>
      <c r="E24" s="34">
        <v>7102</v>
      </c>
      <c r="F24" s="34">
        <v>0</v>
      </c>
      <c r="G24" s="34">
        <v>0</v>
      </c>
      <c r="H24" s="34">
        <v>6</v>
      </c>
      <c r="I24" s="34">
        <f>D24+E24-F24+G24+H24</f>
        <v>2756032</v>
      </c>
      <c r="K24" s="32"/>
    </row>
    <row r="25" spans="2:11" ht="52.5" customHeight="1">
      <c r="B25" s="37" t="s">
        <v>42</v>
      </c>
      <c r="C25" s="36"/>
      <c r="D25" s="34">
        <f>SUM(D12:D24)</f>
        <v>45949481</v>
      </c>
      <c r="E25" s="34">
        <f>SUM(E12:E24)</f>
        <v>2060294</v>
      </c>
      <c r="F25" s="34">
        <f>SUM(F12:F24)</f>
        <v>2466858</v>
      </c>
      <c r="G25" s="34">
        <f>SUM(G12:G24)</f>
        <v>0</v>
      </c>
      <c r="H25" s="34">
        <f>SUM(H12:H24)</f>
        <v>168</v>
      </c>
      <c r="I25" s="34">
        <f t="shared" si="0"/>
        <v>45543085</v>
      </c>
      <c r="K25" s="32"/>
    </row>
    <row r="26" spans="2:11" ht="52.5" customHeight="1">
      <c r="B26" s="35" t="s">
        <v>21</v>
      </c>
      <c r="C26" s="36"/>
      <c r="D26" s="34">
        <v>1064433</v>
      </c>
      <c r="E26" s="34">
        <v>600</v>
      </c>
      <c r="F26" s="34">
        <v>93612</v>
      </c>
      <c r="G26" s="34">
        <v>0</v>
      </c>
      <c r="H26" s="34">
        <v>0</v>
      </c>
      <c r="I26" s="34">
        <f t="shared" si="0"/>
        <v>971421</v>
      </c>
      <c r="K26" s="32"/>
    </row>
    <row r="27" spans="2:11" ht="35.25" customHeight="1">
      <c r="B27" s="35" t="s">
        <v>22</v>
      </c>
      <c r="C27" s="36"/>
      <c r="D27" s="34">
        <v>308410</v>
      </c>
      <c r="E27" s="34">
        <v>718334</v>
      </c>
      <c r="F27" s="34">
        <v>0</v>
      </c>
      <c r="G27" s="34">
        <v>0</v>
      </c>
      <c r="H27" s="34">
        <v>-1</v>
      </c>
      <c r="I27" s="34">
        <f t="shared" si="0"/>
        <v>1026743</v>
      </c>
      <c r="K27" s="32"/>
    </row>
    <row r="28" spans="2:11" ht="35.25" customHeight="1">
      <c r="B28" s="35" t="s">
        <v>40</v>
      </c>
      <c r="C28" s="36"/>
      <c r="D28" s="34">
        <v>2173095</v>
      </c>
      <c r="E28" s="34">
        <v>1697</v>
      </c>
      <c r="F28" s="34">
        <v>0</v>
      </c>
      <c r="G28" s="34">
        <v>0</v>
      </c>
      <c r="H28" s="34">
        <v>0</v>
      </c>
      <c r="I28" s="34">
        <f t="shared" si="0"/>
        <v>2174792</v>
      </c>
      <c r="K28" s="32"/>
    </row>
    <row r="29" spans="2:11" ht="35.25" customHeight="1">
      <c r="B29" s="35" t="s">
        <v>23</v>
      </c>
      <c r="C29" s="36"/>
      <c r="D29" s="34">
        <v>1416489</v>
      </c>
      <c r="E29" s="34">
        <v>24475</v>
      </c>
      <c r="F29" s="34">
        <v>59387</v>
      </c>
      <c r="G29" s="34">
        <v>0</v>
      </c>
      <c r="H29" s="34">
        <v>0</v>
      </c>
      <c r="I29" s="34">
        <f t="shared" si="0"/>
        <v>1381577</v>
      </c>
      <c r="K29" s="32"/>
    </row>
    <row r="30" spans="2:11" ht="35.25" customHeight="1">
      <c r="B30" s="35" t="s">
        <v>24</v>
      </c>
      <c r="C30" s="36"/>
      <c r="D30" s="34">
        <v>671727</v>
      </c>
      <c r="E30" s="34">
        <v>67139</v>
      </c>
      <c r="F30" s="34">
        <v>98275</v>
      </c>
      <c r="G30" s="34">
        <v>0</v>
      </c>
      <c r="H30" s="34">
        <v>0</v>
      </c>
      <c r="I30" s="34">
        <f t="shared" si="0"/>
        <v>640591</v>
      </c>
      <c r="K30" s="32"/>
    </row>
    <row r="31" spans="2:11" ht="35.25" customHeight="1">
      <c r="B31" s="35" t="s">
        <v>25</v>
      </c>
      <c r="C31" s="36"/>
      <c r="D31" s="34">
        <v>977607</v>
      </c>
      <c r="E31" s="34">
        <v>27656</v>
      </c>
      <c r="F31" s="34">
        <v>100000</v>
      </c>
      <c r="G31" s="34">
        <v>0</v>
      </c>
      <c r="H31" s="34">
        <v>0</v>
      </c>
      <c r="I31" s="34">
        <f t="shared" si="0"/>
        <v>905263</v>
      </c>
      <c r="K31" s="32"/>
    </row>
    <row r="32" spans="2:11" ht="52.5" customHeight="1">
      <c r="B32" s="37" t="s">
        <v>43</v>
      </c>
      <c r="C32" s="36"/>
      <c r="D32" s="34">
        <f>SUM(D26:D31)</f>
        <v>6611761</v>
      </c>
      <c r="E32" s="34">
        <f>SUM(E26:E31)</f>
        <v>839901</v>
      </c>
      <c r="F32" s="34">
        <f>SUM(F26:F31)</f>
        <v>351274</v>
      </c>
      <c r="G32" s="34">
        <f>SUM(G26:G31)</f>
        <v>0</v>
      </c>
      <c r="H32" s="34">
        <f>SUM(H26:H31)</f>
        <v>-1</v>
      </c>
      <c r="I32" s="34">
        <f t="shared" si="0"/>
        <v>7100387</v>
      </c>
      <c r="K32" s="32"/>
    </row>
    <row r="33" spans="2:11" ht="52.5" customHeight="1">
      <c r="B33" s="37" t="s">
        <v>38</v>
      </c>
      <c r="C33" s="36"/>
      <c r="D33" s="34">
        <f>D25+D32</f>
        <v>52561242</v>
      </c>
      <c r="E33" s="34">
        <f>E25+E32</f>
        <v>2900195</v>
      </c>
      <c r="F33" s="34">
        <f>F25+F32</f>
        <v>2818132</v>
      </c>
      <c r="G33" s="34">
        <f>G25+G32</f>
        <v>0</v>
      </c>
      <c r="H33" s="34">
        <f>H25+H32</f>
        <v>167</v>
      </c>
      <c r="I33" s="34">
        <f t="shared" si="0"/>
        <v>52643472</v>
      </c>
      <c r="K33" s="32"/>
    </row>
    <row r="34" spans="1:9" ht="25.5" customHeight="1" thickBot="1">
      <c r="A34" s="27"/>
      <c r="B34" s="38"/>
      <c r="C34" s="39"/>
      <c r="D34" s="40"/>
      <c r="E34" s="40"/>
      <c r="F34" s="40"/>
      <c r="G34" s="40"/>
      <c r="H34" s="40"/>
      <c r="I34" s="40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view="pageBreakPreview" zoomScale="70" zoomScaleNormal="75" zoomScaleSheetLayoutView="70" zoomScalePageLayoutView="0" workbookViewId="0" topLeftCell="A1">
      <pane xSplit="3" ySplit="11" topLeftCell="D12" activePane="bottomRight" state="frozen"/>
      <selection pane="topLeft" activeCell="K12" sqref="K12"/>
      <selection pane="topRight" activeCell="K12" sqref="K12"/>
      <selection pane="bottomLeft" activeCell="K12" sqref="K12"/>
      <selection pane="bottomRight" activeCell="B1" sqref="B1"/>
    </sheetView>
  </sheetViews>
  <sheetFormatPr defaultColWidth="9.00390625" defaultRowHeight="13.5"/>
  <cols>
    <col min="1" max="1" width="1.75390625" style="41" customWidth="1"/>
    <col min="2" max="2" width="13.375" style="41" customWidth="1"/>
    <col min="3" max="3" width="1.75390625" style="41" customWidth="1"/>
    <col min="4" max="6" width="15.25390625" style="41" customWidth="1"/>
    <col min="7" max="8" width="15.25390625" style="43" customWidth="1"/>
    <col min="9" max="9" width="15.25390625" style="41" customWidth="1"/>
    <col min="10" max="10" width="10.125" style="41" bestFit="1" customWidth="1"/>
    <col min="11" max="12" width="15.125" style="41" customWidth="1"/>
    <col min="13" max="16384" width="9.00390625" style="41" customWidth="1"/>
  </cols>
  <sheetData>
    <row r="1" ht="14.25">
      <c r="B1" s="42"/>
    </row>
    <row r="4" spans="1:9" ht="24">
      <c r="A4" s="44"/>
      <c r="B4" s="45"/>
      <c r="C4" s="44"/>
      <c r="D4" s="46"/>
      <c r="E4" s="46"/>
      <c r="F4" s="46"/>
      <c r="G4" s="47"/>
      <c r="H4" s="47"/>
      <c r="I4" s="46"/>
    </row>
    <row r="5" spans="1:9" ht="17.25">
      <c r="A5" s="44"/>
      <c r="B5" s="44"/>
      <c r="C5" s="44"/>
      <c r="D5" s="46"/>
      <c r="E5" s="46"/>
      <c r="F5" s="46"/>
      <c r="G5" s="47"/>
      <c r="H5" s="47"/>
      <c r="I5" s="46"/>
    </row>
    <row r="6" spans="1:9" ht="15" thickBot="1">
      <c r="A6" s="48"/>
      <c r="B6" s="49" t="s">
        <v>26</v>
      </c>
      <c r="C6" s="48"/>
      <c r="D6" s="49"/>
      <c r="E6" s="49"/>
      <c r="F6" s="49"/>
      <c r="G6" s="50"/>
      <c r="H6" s="50"/>
      <c r="I6" s="27" t="s">
        <v>2</v>
      </c>
    </row>
    <row r="7" spans="1:9" s="18" customFormat="1" ht="13.5">
      <c r="A7" s="1"/>
      <c r="B7" s="2"/>
      <c r="C7" s="17"/>
      <c r="D7" s="3"/>
      <c r="E7" s="4" t="str">
        <f>その１!E7</f>
        <v>平　　　成　　　29　　　年　　　度</v>
      </c>
      <c r="F7" s="4"/>
      <c r="G7" s="5"/>
      <c r="H7" s="14"/>
      <c r="I7" s="3"/>
    </row>
    <row r="8" spans="1:9" s="18" customFormat="1" ht="13.5">
      <c r="A8" s="1"/>
      <c r="B8" s="2"/>
      <c r="C8" s="3"/>
      <c r="D8" s="6" t="str">
        <f>その１!D8</f>
        <v>平成28年度末</v>
      </c>
      <c r="E8" s="6"/>
      <c r="F8" s="6"/>
      <c r="G8" s="6"/>
      <c r="H8" s="15" t="s">
        <v>3</v>
      </c>
      <c r="I8" s="6" t="str">
        <f>その１!I8</f>
        <v>平成29年度末</v>
      </c>
    </row>
    <row r="9" spans="1:9" s="18" customFormat="1" ht="13.5">
      <c r="A9" s="1"/>
      <c r="B9" s="13" t="s">
        <v>41</v>
      </c>
      <c r="C9" s="6"/>
      <c r="D9" s="6" t="s">
        <v>4</v>
      </c>
      <c r="E9" s="6" t="s">
        <v>5</v>
      </c>
      <c r="F9" s="6" t="s">
        <v>6</v>
      </c>
      <c r="G9" s="6" t="s">
        <v>7</v>
      </c>
      <c r="H9" s="15"/>
      <c r="I9" s="6" t="s">
        <v>4</v>
      </c>
    </row>
    <row r="10" spans="1:9" s="19" customFormat="1" ht="13.5">
      <c r="A10" s="7"/>
      <c r="B10" s="2"/>
      <c r="C10" s="3"/>
      <c r="D10" s="6"/>
      <c r="E10" s="6"/>
      <c r="F10" s="6"/>
      <c r="G10" s="6" t="s">
        <v>8</v>
      </c>
      <c r="H10" s="15"/>
      <c r="I10" s="6"/>
    </row>
    <row r="11" spans="1:11" s="18" customFormat="1" ht="14.25" thickBot="1">
      <c r="A11" s="8"/>
      <c r="B11" s="9"/>
      <c r="C11" s="10"/>
      <c r="D11" s="11" t="s">
        <v>9</v>
      </c>
      <c r="E11" s="11" t="s">
        <v>10</v>
      </c>
      <c r="F11" s="11" t="s">
        <v>11</v>
      </c>
      <c r="G11" s="11" t="s">
        <v>12</v>
      </c>
      <c r="H11" s="16" t="s">
        <v>13</v>
      </c>
      <c r="I11" s="12" t="s">
        <v>14</v>
      </c>
      <c r="K11" s="20"/>
    </row>
    <row r="12" spans="1:10" ht="52.5" customHeight="1">
      <c r="A12" s="46"/>
      <c r="B12" s="13" t="s">
        <v>15</v>
      </c>
      <c r="C12" s="33"/>
      <c r="D12" s="34">
        <v>608266</v>
      </c>
      <c r="E12" s="34">
        <v>96025</v>
      </c>
      <c r="F12" s="34">
        <v>44904</v>
      </c>
      <c r="G12" s="34">
        <v>0</v>
      </c>
      <c r="H12" s="34">
        <v>0</v>
      </c>
      <c r="I12" s="34">
        <f>D12+E12-F12+G12+H12</f>
        <v>659387</v>
      </c>
      <c r="J12" s="51"/>
    </row>
    <row r="13" spans="2:9" ht="35.25" customHeight="1">
      <c r="B13" s="35" t="s">
        <v>16</v>
      </c>
      <c r="C13" s="52"/>
      <c r="D13" s="53">
        <v>154712</v>
      </c>
      <c r="E13" s="53">
        <v>16</v>
      </c>
      <c r="F13" s="53">
        <v>0</v>
      </c>
      <c r="G13" s="53">
        <v>0</v>
      </c>
      <c r="H13" s="53">
        <v>0</v>
      </c>
      <c r="I13" s="53">
        <f aca="true" t="shared" si="0" ref="I13:I33">D13+E13-F13+G13+H13</f>
        <v>154728</v>
      </c>
    </row>
    <row r="14" spans="2:9" ht="35.25" customHeight="1">
      <c r="B14" s="35" t="s">
        <v>17</v>
      </c>
      <c r="C14" s="52"/>
      <c r="D14" s="53">
        <v>11817981</v>
      </c>
      <c r="E14" s="53">
        <v>19416</v>
      </c>
      <c r="F14" s="53">
        <v>1631055</v>
      </c>
      <c r="G14" s="53">
        <v>0</v>
      </c>
      <c r="H14" s="53">
        <v>0</v>
      </c>
      <c r="I14" s="53">
        <f t="shared" si="0"/>
        <v>10206342</v>
      </c>
    </row>
    <row r="15" spans="2:9" ht="35.25" customHeight="1">
      <c r="B15" s="35" t="s">
        <v>18</v>
      </c>
      <c r="C15" s="52"/>
      <c r="D15" s="53">
        <v>3020072</v>
      </c>
      <c r="E15" s="53">
        <v>5756</v>
      </c>
      <c r="F15" s="53">
        <v>0</v>
      </c>
      <c r="G15" s="53">
        <v>0</v>
      </c>
      <c r="H15" s="53">
        <v>0</v>
      </c>
      <c r="I15" s="53">
        <f t="shared" si="0"/>
        <v>3025828</v>
      </c>
    </row>
    <row r="16" spans="2:9" ht="35.25" customHeight="1">
      <c r="B16" s="35" t="s">
        <v>19</v>
      </c>
      <c r="C16" s="52"/>
      <c r="D16" s="53">
        <v>2924786</v>
      </c>
      <c r="E16" s="53">
        <v>2028</v>
      </c>
      <c r="F16" s="53">
        <v>400000</v>
      </c>
      <c r="G16" s="53">
        <v>0</v>
      </c>
      <c r="H16" s="53">
        <v>123</v>
      </c>
      <c r="I16" s="53">
        <f t="shared" si="0"/>
        <v>2526937</v>
      </c>
    </row>
    <row r="17" spans="2:9" ht="35.25" customHeight="1">
      <c r="B17" s="35" t="s">
        <v>20</v>
      </c>
      <c r="C17" s="52"/>
      <c r="D17" s="53">
        <v>1373953</v>
      </c>
      <c r="E17" s="53">
        <v>2496</v>
      </c>
      <c r="F17" s="53">
        <v>0</v>
      </c>
      <c r="G17" s="53">
        <v>0</v>
      </c>
      <c r="H17" s="53">
        <v>0</v>
      </c>
      <c r="I17" s="53">
        <f t="shared" si="0"/>
        <v>1376449</v>
      </c>
    </row>
    <row r="18" spans="2:9" ht="35.25" customHeight="1">
      <c r="B18" s="35" t="s">
        <v>31</v>
      </c>
      <c r="C18" s="52"/>
      <c r="D18" s="53">
        <v>1378464</v>
      </c>
      <c r="E18" s="53">
        <v>1254969</v>
      </c>
      <c r="F18" s="53">
        <v>112570</v>
      </c>
      <c r="G18" s="53">
        <v>0</v>
      </c>
      <c r="H18" s="53">
        <v>0</v>
      </c>
      <c r="I18" s="53">
        <f t="shared" si="0"/>
        <v>2520863</v>
      </c>
    </row>
    <row r="19" spans="2:9" ht="35.25" customHeight="1">
      <c r="B19" s="35" t="s">
        <v>32</v>
      </c>
      <c r="C19" s="52"/>
      <c r="D19" s="53">
        <v>536931</v>
      </c>
      <c r="E19" s="53">
        <v>0</v>
      </c>
      <c r="F19" s="53">
        <v>0</v>
      </c>
      <c r="G19" s="53">
        <v>0</v>
      </c>
      <c r="H19" s="53">
        <v>0</v>
      </c>
      <c r="I19" s="53">
        <f t="shared" si="0"/>
        <v>536931</v>
      </c>
    </row>
    <row r="20" spans="2:9" ht="35.25" customHeight="1">
      <c r="B20" s="35" t="s">
        <v>33</v>
      </c>
      <c r="C20" s="52"/>
      <c r="D20" s="53">
        <v>334292</v>
      </c>
      <c r="E20" s="53">
        <v>153</v>
      </c>
      <c r="F20" s="53">
        <v>30000</v>
      </c>
      <c r="G20" s="53">
        <v>0</v>
      </c>
      <c r="H20" s="53">
        <v>0</v>
      </c>
      <c r="I20" s="53">
        <f t="shared" si="0"/>
        <v>304445</v>
      </c>
    </row>
    <row r="21" spans="2:9" ht="35.25" customHeight="1">
      <c r="B21" s="35" t="s">
        <v>34</v>
      </c>
      <c r="C21" s="52"/>
      <c r="D21" s="53">
        <v>190369</v>
      </c>
      <c r="E21" s="53">
        <v>174</v>
      </c>
      <c r="F21" s="53">
        <v>0</v>
      </c>
      <c r="G21" s="53">
        <v>0</v>
      </c>
      <c r="H21" s="53">
        <v>0</v>
      </c>
      <c r="I21" s="53">
        <f t="shared" si="0"/>
        <v>190543</v>
      </c>
    </row>
    <row r="22" spans="2:9" ht="35.25" customHeight="1">
      <c r="B22" s="35" t="s">
        <v>35</v>
      </c>
      <c r="C22" s="52"/>
      <c r="D22" s="53">
        <v>1052669</v>
      </c>
      <c r="E22" s="53">
        <v>1283</v>
      </c>
      <c r="F22" s="53">
        <v>10916</v>
      </c>
      <c r="G22" s="53">
        <v>0</v>
      </c>
      <c r="H22" s="53">
        <v>0</v>
      </c>
      <c r="I22" s="53">
        <f t="shared" si="0"/>
        <v>1043036</v>
      </c>
    </row>
    <row r="23" spans="2:9" ht="35.25" customHeight="1">
      <c r="B23" s="35" t="s">
        <v>36</v>
      </c>
      <c r="C23" s="52"/>
      <c r="D23" s="53">
        <v>6163667</v>
      </c>
      <c r="E23" s="53">
        <v>17761</v>
      </c>
      <c r="F23" s="53">
        <v>0</v>
      </c>
      <c r="G23" s="53">
        <v>0</v>
      </c>
      <c r="H23" s="53">
        <v>0</v>
      </c>
      <c r="I23" s="53">
        <f t="shared" si="0"/>
        <v>6181428</v>
      </c>
    </row>
    <row r="24" spans="2:9" ht="35.25" customHeight="1">
      <c r="B24" s="35" t="s">
        <v>37</v>
      </c>
      <c r="C24" s="52"/>
      <c r="D24" s="53">
        <v>3996865</v>
      </c>
      <c r="E24" s="53">
        <v>18404</v>
      </c>
      <c r="F24" s="53">
        <v>381608</v>
      </c>
      <c r="G24" s="53">
        <v>0</v>
      </c>
      <c r="H24" s="53">
        <v>1</v>
      </c>
      <c r="I24" s="53">
        <f t="shared" si="0"/>
        <v>3633662</v>
      </c>
    </row>
    <row r="25" spans="2:9" ht="52.5" customHeight="1">
      <c r="B25" s="37" t="s">
        <v>42</v>
      </c>
      <c r="C25" s="52"/>
      <c r="D25" s="53">
        <f>SUM(D12:D24)</f>
        <v>33553027</v>
      </c>
      <c r="E25" s="53">
        <f>SUM(E12:E24)</f>
        <v>1418481</v>
      </c>
      <c r="F25" s="53">
        <f>SUM(F12:F24)</f>
        <v>2611053</v>
      </c>
      <c r="G25" s="53">
        <f>SUM(G12:G24)</f>
        <v>0</v>
      </c>
      <c r="H25" s="53">
        <f>SUM(H12:H24)</f>
        <v>124</v>
      </c>
      <c r="I25" s="53">
        <f t="shared" si="0"/>
        <v>32360579</v>
      </c>
    </row>
    <row r="26" spans="2:9" ht="52.5" customHeight="1">
      <c r="B26" s="35" t="s">
        <v>21</v>
      </c>
      <c r="C26" s="52"/>
      <c r="D26" s="53">
        <v>411766</v>
      </c>
      <c r="E26" s="53">
        <v>546</v>
      </c>
      <c r="F26" s="53">
        <v>80000</v>
      </c>
      <c r="G26" s="53">
        <v>0</v>
      </c>
      <c r="H26" s="53">
        <v>0</v>
      </c>
      <c r="I26" s="53">
        <f t="shared" si="0"/>
        <v>332312</v>
      </c>
    </row>
    <row r="27" spans="2:9" ht="35.25" customHeight="1">
      <c r="B27" s="35" t="s">
        <v>22</v>
      </c>
      <c r="C27" s="52"/>
      <c r="D27" s="53">
        <v>304701</v>
      </c>
      <c r="E27" s="53">
        <v>212470</v>
      </c>
      <c r="F27" s="53">
        <v>0</v>
      </c>
      <c r="G27" s="53">
        <v>0</v>
      </c>
      <c r="H27" s="53">
        <v>1</v>
      </c>
      <c r="I27" s="53">
        <f t="shared" si="0"/>
        <v>517172</v>
      </c>
    </row>
    <row r="28" spans="2:9" ht="35.25" customHeight="1">
      <c r="B28" s="35" t="s">
        <v>40</v>
      </c>
      <c r="C28" s="52"/>
      <c r="D28" s="53">
        <v>14518</v>
      </c>
      <c r="E28" s="53">
        <v>20</v>
      </c>
      <c r="F28" s="53">
        <v>0</v>
      </c>
      <c r="G28" s="53">
        <v>0</v>
      </c>
      <c r="H28" s="53">
        <v>0</v>
      </c>
      <c r="I28" s="53">
        <f t="shared" si="0"/>
        <v>14538</v>
      </c>
    </row>
    <row r="29" spans="2:9" ht="35.25" customHeight="1">
      <c r="B29" s="35" t="s">
        <v>23</v>
      </c>
      <c r="C29" s="52"/>
      <c r="D29" s="53">
        <v>204484</v>
      </c>
      <c r="E29" s="53">
        <v>33212</v>
      </c>
      <c r="F29" s="53">
        <v>0</v>
      </c>
      <c r="G29" s="53">
        <v>0</v>
      </c>
      <c r="H29" s="53">
        <v>0</v>
      </c>
      <c r="I29" s="53">
        <f t="shared" si="0"/>
        <v>237696</v>
      </c>
    </row>
    <row r="30" spans="2:9" ht="35.25" customHeight="1">
      <c r="B30" s="35" t="s">
        <v>24</v>
      </c>
      <c r="C30" s="52"/>
      <c r="D30" s="53">
        <v>44623</v>
      </c>
      <c r="E30" s="53">
        <v>7</v>
      </c>
      <c r="F30" s="53">
        <v>0</v>
      </c>
      <c r="G30" s="53">
        <v>0</v>
      </c>
      <c r="H30" s="53">
        <v>-1</v>
      </c>
      <c r="I30" s="53">
        <f t="shared" si="0"/>
        <v>44629</v>
      </c>
    </row>
    <row r="31" spans="2:9" ht="35.25" customHeight="1">
      <c r="B31" s="35" t="s">
        <v>25</v>
      </c>
      <c r="C31" s="52"/>
      <c r="D31" s="53">
        <v>205896</v>
      </c>
      <c r="E31" s="53">
        <v>50246</v>
      </c>
      <c r="F31" s="53">
        <v>183936</v>
      </c>
      <c r="G31" s="53">
        <v>0</v>
      </c>
      <c r="H31" s="53">
        <v>0</v>
      </c>
      <c r="I31" s="53">
        <f t="shared" si="0"/>
        <v>72206</v>
      </c>
    </row>
    <row r="32" spans="2:9" ht="52.5" customHeight="1">
      <c r="B32" s="37" t="s">
        <v>43</v>
      </c>
      <c r="C32" s="52"/>
      <c r="D32" s="53">
        <f>SUM(D26:D31)</f>
        <v>1185988</v>
      </c>
      <c r="E32" s="53">
        <f>SUM(E26:E31)</f>
        <v>296501</v>
      </c>
      <c r="F32" s="53">
        <f>SUM(F26:F31)</f>
        <v>263936</v>
      </c>
      <c r="G32" s="53">
        <f>SUM(G26:G31)</f>
        <v>0</v>
      </c>
      <c r="H32" s="53">
        <f>SUM(H26:H31)</f>
        <v>0</v>
      </c>
      <c r="I32" s="53">
        <f t="shared" si="0"/>
        <v>1218553</v>
      </c>
    </row>
    <row r="33" spans="2:9" ht="52.5" customHeight="1">
      <c r="B33" s="37" t="s">
        <v>38</v>
      </c>
      <c r="C33" s="52"/>
      <c r="D33" s="53">
        <f>D25+D32</f>
        <v>34739015</v>
      </c>
      <c r="E33" s="53">
        <f>E25+E32</f>
        <v>1714982</v>
      </c>
      <c r="F33" s="53">
        <f>F25+F32</f>
        <v>2874989</v>
      </c>
      <c r="G33" s="53">
        <f>G25+G32</f>
        <v>0</v>
      </c>
      <c r="H33" s="53">
        <f>H25+H32</f>
        <v>124</v>
      </c>
      <c r="I33" s="53">
        <f t="shared" si="0"/>
        <v>33579132</v>
      </c>
    </row>
    <row r="34" spans="1:9" ht="25.5" customHeight="1" thickBot="1">
      <c r="A34" s="48"/>
      <c r="B34" s="38"/>
      <c r="C34" s="54"/>
      <c r="D34" s="55"/>
      <c r="E34" s="55"/>
      <c r="F34" s="55"/>
      <c r="G34" s="55"/>
      <c r="H34" s="55"/>
      <c r="I34" s="55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4"/>
  <sheetViews>
    <sheetView view="pageBreakPreview" zoomScale="70" zoomScaleNormal="75" zoomScaleSheetLayoutView="70" zoomScalePageLayoutView="0" workbookViewId="0" topLeftCell="A1">
      <pane xSplit="3" ySplit="11" topLeftCell="D12" activePane="bottomRight" state="frozen"/>
      <selection pane="topLeft" activeCell="K12" sqref="K12"/>
      <selection pane="topRight" activeCell="K12" sqref="K12"/>
      <selection pane="bottomLeft" activeCell="K12" sqref="K12"/>
      <selection pane="bottomRight" activeCell="B1" sqref="B1"/>
    </sheetView>
  </sheetViews>
  <sheetFormatPr defaultColWidth="9.00390625" defaultRowHeight="13.5"/>
  <cols>
    <col min="1" max="1" width="1.75390625" style="41" customWidth="1"/>
    <col min="2" max="2" width="13.375" style="41" customWidth="1"/>
    <col min="3" max="3" width="1.75390625" style="41" customWidth="1"/>
    <col min="4" max="7" width="15.25390625" style="41" customWidth="1"/>
    <col min="8" max="8" width="15.25390625" style="56" customWidth="1"/>
    <col min="9" max="9" width="15.25390625" style="41" customWidth="1"/>
    <col min="10" max="10" width="9.00390625" style="41" customWidth="1"/>
    <col min="11" max="12" width="15.125" style="41" customWidth="1"/>
    <col min="13" max="13" width="9.00390625" style="41" customWidth="1"/>
    <col min="14" max="14" width="11.625" style="41" bestFit="1" customWidth="1"/>
    <col min="15" max="16384" width="9.00390625" style="41" customWidth="1"/>
  </cols>
  <sheetData>
    <row r="1" ht="14.25">
      <c r="B1" s="42" t="s">
        <v>30</v>
      </c>
    </row>
    <row r="4" spans="1:9" ht="24">
      <c r="A4" s="44"/>
      <c r="B4" s="45" t="s">
        <v>27</v>
      </c>
      <c r="C4" s="44"/>
      <c r="D4" s="46"/>
      <c r="E4" s="46"/>
      <c r="F4" s="46"/>
      <c r="G4" s="46"/>
      <c r="H4" s="47"/>
      <c r="I4" s="46"/>
    </row>
    <row r="5" spans="1:9" ht="17.25">
      <c r="A5" s="44"/>
      <c r="B5" s="44"/>
      <c r="C5" s="44"/>
      <c r="D5" s="46"/>
      <c r="E5" s="46"/>
      <c r="F5" s="46"/>
      <c r="G5" s="46"/>
      <c r="H5" s="47"/>
      <c r="I5" s="46"/>
    </row>
    <row r="6" spans="1:9" ht="15" thickBot="1">
      <c r="A6" s="48"/>
      <c r="B6" s="49" t="s">
        <v>28</v>
      </c>
      <c r="C6" s="48"/>
      <c r="D6" s="49"/>
      <c r="E6" s="49"/>
      <c r="F6" s="49"/>
      <c r="G6" s="49"/>
      <c r="H6" s="50"/>
      <c r="I6" s="27" t="s">
        <v>2</v>
      </c>
    </row>
    <row r="7" spans="1:9" s="18" customFormat="1" ht="13.5">
      <c r="A7" s="1"/>
      <c r="B7" s="2"/>
      <c r="C7" s="17"/>
      <c r="D7" s="3"/>
      <c r="E7" s="4" t="str">
        <f>その１!E7</f>
        <v>平　　　成　　　29　　　年　　　度</v>
      </c>
      <c r="F7" s="4"/>
      <c r="G7" s="5"/>
      <c r="H7" s="14"/>
      <c r="I7" s="3"/>
    </row>
    <row r="8" spans="1:9" s="18" customFormat="1" ht="13.5">
      <c r="A8" s="1"/>
      <c r="B8" s="2"/>
      <c r="C8" s="3"/>
      <c r="D8" s="6" t="str">
        <f>その１!D8</f>
        <v>平成28年度末</v>
      </c>
      <c r="E8" s="6"/>
      <c r="F8" s="6"/>
      <c r="G8" s="6"/>
      <c r="H8" s="15" t="s">
        <v>3</v>
      </c>
      <c r="I8" s="6" t="str">
        <f>その１!I8</f>
        <v>平成29年度末</v>
      </c>
    </row>
    <row r="9" spans="1:9" s="18" customFormat="1" ht="13.5">
      <c r="A9" s="1"/>
      <c r="B9" s="13" t="s">
        <v>41</v>
      </c>
      <c r="C9" s="6"/>
      <c r="D9" s="6" t="s">
        <v>4</v>
      </c>
      <c r="E9" s="6" t="s">
        <v>5</v>
      </c>
      <c r="F9" s="6" t="s">
        <v>6</v>
      </c>
      <c r="G9" s="6" t="s">
        <v>7</v>
      </c>
      <c r="H9" s="15"/>
      <c r="I9" s="6" t="s">
        <v>4</v>
      </c>
    </row>
    <row r="10" spans="1:9" s="19" customFormat="1" ht="13.5">
      <c r="A10" s="7"/>
      <c r="B10" s="2"/>
      <c r="C10" s="3"/>
      <c r="D10" s="6"/>
      <c r="E10" s="6"/>
      <c r="F10" s="6"/>
      <c r="G10" s="6" t="s">
        <v>8</v>
      </c>
      <c r="H10" s="15"/>
      <c r="I10" s="6"/>
    </row>
    <row r="11" spans="1:11" s="18" customFormat="1" ht="14.25" thickBot="1">
      <c r="A11" s="8"/>
      <c r="B11" s="9"/>
      <c r="C11" s="10"/>
      <c r="D11" s="11" t="s">
        <v>9</v>
      </c>
      <c r="E11" s="11" t="s">
        <v>10</v>
      </c>
      <c r="F11" s="11" t="s">
        <v>11</v>
      </c>
      <c r="G11" s="11" t="s">
        <v>12</v>
      </c>
      <c r="H11" s="16" t="s">
        <v>13</v>
      </c>
      <c r="I11" s="12" t="s">
        <v>14</v>
      </c>
      <c r="K11" s="20"/>
    </row>
    <row r="12" spans="1:9" ht="52.5" customHeight="1">
      <c r="A12" s="46"/>
      <c r="B12" s="13" t="s">
        <v>15</v>
      </c>
      <c r="C12" s="33"/>
      <c r="D12" s="34">
        <v>9237112</v>
      </c>
      <c r="E12" s="34">
        <v>49245</v>
      </c>
      <c r="F12" s="34">
        <v>167885</v>
      </c>
      <c r="G12" s="34">
        <v>0</v>
      </c>
      <c r="H12" s="34">
        <v>800</v>
      </c>
      <c r="I12" s="34">
        <f>D12+E12-F12+G12+H12</f>
        <v>9119272</v>
      </c>
    </row>
    <row r="13" spans="2:9" ht="35.25" customHeight="1">
      <c r="B13" s="35" t="s">
        <v>16</v>
      </c>
      <c r="C13" s="52"/>
      <c r="D13" s="53">
        <v>4419653</v>
      </c>
      <c r="E13" s="53">
        <v>378536</v>
      </c>
      <c r="F13" s="53">
        <v>711350</v>
      </c>
      <c r="G13" s="53">
        <v>0</v>
      </c>
      <c r="H13" s="53">
        <v>0</v>
      </c>
      <c r="I13" s="53">
        <f aca="true" t="shared" si="0" ref="I13:I33">D13+E13-F13+G13+H13</f>
        <v>4086839</v>
      </c>
    </row>
    <row r="14" spans="2:9" ht="35.25" customHeight="1">
      <c r="B14" s="35" t="s">
        <v>17</v>
      </c>
      <c r="C14" s="52"/>
      <c r="D14" s="53">
        <v>19777075</v>
      </c>
      <c r="E14" s="53">
        <v>2466043</v>
      </c>
      <c r="F14" s="53">
        <v>1542137</v>
      </c>
      <c r="G14" s="53">
        <v>0</v>
      </c>
      <c r="H14" s="53">
        <v>0</v>
      </c>
      <c r="I14" s="53">
        <f t="shared" si="0"/>
        <v>20700981</v>
      </c>
    </row>
    <row r="15" spans="2:9" ht="35.25" customHeight="1">
      <c r="B15" s="35" t="s">
        <v>18</v>
      </c>
      <c r="C15" s="52"/>
      <c r="D15" s="53">
        <v>7186255</v>
      </c>
      <c r="E15" s="53">
        <v>1859377</v>
      </c>
      <c r="F15" s="53">
        <v>1576583</v>
      </c>
      <c r="G15" s="53">
        <v>0</v>
      </c>
      <c r="H15" s="53">
        <v>0</v>
      </c>
      <c r="I15" s="53">
        <f t="shared" si="0"/>
        <v>7469049</v>
      </c>
    </row>
    <row r="16" spans="2:9" ht="35.25" customHeight="1">
      <c r="B16" s="35" t="s">
        <v>19</v>
      </c>
      <c r="C16" s="52"/>
      <c r="D16" s="53">
        <v>6790073</v>
      </c>
      <c r="E16" s="53">
        <v>931401</v>
      </c>
      <c r="F16" s="53">
        <v>745806</v>
      </c>
      <c r="G16" s="53">
        <v>0</v>
      </c>
      <c r="H16" s="53">
        <v>-1</v>
      </c>
      <c r="I16" s="53">
        <f t="shared" si="0"/>
        <v>6975667</v>
      </c>
    </row>
    <row r="17" spans="2:9" ht="35.25" customHeight="1">
      <c r="B17" s="35" t="s">
        <v>20</v>
      </c>
      <c r="C17" s="52"/>
      <c r="D17" s="53">
        <v>6810574</v>
      </c>
      <c r="E17" s="53">
        <v>831270</v>
      </c>
      <c r="F17" s="53">
        <v>52958</v>
      </c>
      <c r="G17" s="53">
        <v>0</v>
      </c>
      <c r="H17" s="53">
        <v>0</v>
      </c>
      <c r="I17" s="53">
        <f t="shared" si="0"/>
        <v>7588886</v>
      </c>
    </row>
    <row r="18" spans="2:9" ht="35.25" customHeight="1">
      <c r="B18" s="35" t="s">
        <v>31</v>
      </c>
      <c r="C18" s="52"/>
      <c r="D18" s="53">
        <v>1775551</v>
      </c>
      <c r="E18" s="53">
        <v>109573</v>
      </c>
      <c r="F18" s="53">
        <v>384838</v>
      </c>
      <c r="G18" s="53">
        <v>0</v>
      </c>
      <c r="H18" s="53">
        <v>0</v>
      </c>
      <c r="I18" s="53">
        <f t="shared" si="0"/>
        <v>1500286</v>
      </c>
    </row>
    <row r="19" spans="2:9" ht="35.25" customHeight="1">
      <c r="B19" s="35" t="s">
        <v>32</v>
      </c>
      <c r="C19" s="52"/>
      <c r="D19" s="53">
        <v>7521606</v>
      </c>
      <c r="E19" s="53">
        <v>211335</v>
      </c>
      <c r="F19" s="53">
        <v>1512276</v>
      </c>
      <c r="G19" s="53">
        <v>0</v>
      </c>
      <c r="H19" s="53">
        <v>0</v>
      </c>
      <c r="I19" s="53">
        <f t="shared" si="0"/>
        <v>6220665</v>
      </c>
    </row>
    <row r="20" spans="2:9" ht="35.25" customHeight="1">
      <c r="B20" s="35" t="s">
        <v>33</v>
      </c>
      <c r="C20" s="52"/>
      <c r="D20" s="53">
        <v>1326605</v>
      </c>
      <c r="E20" s="53">
        <v>68845</v>
      </c>
      <c r="F20" s="53">
        <v>425970</v>
      </c>
      <c r="G20" s="53">
        <v>0</v>
      </c>
      <c r="H20" s="53">
        <v>0</v>
      </c>
      <c r="I20" s="53">
        <f t="shared" si="0"/>
        <v>969480</v>
      </c>
    </row>
    <row r="21" spans="2:9" ht="35.25" customHeight="1">
      <c r="B21" s="35" t="s">
        <v>34</v>
      </c>
      <c r="C21" s="52"/>
      <c r="D21" s="53">
        <v>2071208</v>
      </c>
      <c r="E21" s="53">
        <v>218181</v>
      </c>
      <c r="F21" s="53">
        <v>181224</v>
      </c>
      <c r="G21" s="53">
        <v>0</v>
      </c>
      <c r="H21" s="53">
        <v>0</v>
      </c>
      <c r="I21" s="53">
        <f>D21+E21-F21+G21+H21</f>
        <v>2108165</v>
      </c>
    </row>
    <row r="22" spans="2:9" ht="35.25" customHeight="1">
      <c r="B22" s="35" t="s">
        <v>35</v>
      </c>
      <c r="C22" s="52"/>
      <c r="D22" s="53">
        <v>4371974</v>
      </c>
      <c r="E22" s="53">
        <v>906666</v>
      </c>
      <c r="F22" s="53">
        <v>672359</v>
      </c>
      <c r="G22" s="53">
        <v>0</v>
      </c>
      <c r="H22" s="53">
        <v>0</v>
      </c>
      <c r="I22" s="53">
        <f t="shared" si="0"/>
        <v>4606281</v>
      </c>
    </row>
    <row r="23" spans="2:9" ht="35.25" customHeight="1">
      <c r="B23" s="35" t="s">
        <v>36</v>
      </c>
      <c r="C23" s="52"/>
      <c r="D23" s="53">
        <v>13649837</v>
      </c>
      <c r="E23" s="53">
        <v>584576</v>
      </c>
      <c r="F23" s="53">
        <v>405349</v>
      </c>
      <c r="G23" s="53">
        <v>0</v>
      </c>
      <c r="H23" s="53">
        <v>0</v>
      </c>
      <c r="I23" s="53">
        <f t="shared" si="0"/>
        <v>13829064</v>
      </c>
    </row>
    <row r="24" spans="2:9" ht="35.25" customHeight="1">
      <c r="B24" s="35" t="s">
        <v>37</v>
      </c>
      <c r="C24" s="52"/>
      <c r="D24" s="53">
        <v>7885988</v>
      </c>
      <c r="E24" s="53">
        <v>167505</v>
      </c>
      <c r="F24" s="53">
        <v>303512</v>
      </c>
      <c r="G24" s="53">
        <v>0</v>
      </c>
      <c r="H24" s="53">
        <v>0</v>
      </c>
      <c r="I24" s="53">
        <f t="shared" si="0"/>
        <v>7749981</v>
      </c>
    </row>
    <row r="25" spans="2:9" ht="52.5" customHeight="1">
      <c r="B25" s="37" t="s">
        <v>42</v>
      </c>
      <c r="C25" s="52"/>
      <c r="D25" s="53">
        <f>SUM(D12:D24)</f>
        <v>92823511</v>
      </c>
      <c r="E25" s="53">
        <f>SUM(E12:E24)</f>
        <v>8782553</v>
      </c>
      <c r="F25" s="53">
        <f>SUM(F12:F24)</f>
        <v>8682247</v>
      </c>
      <c r="G25" s="53">
        <f>SUM(G12:G24)</f>
        <v>0</v>
      </c>
      <c r="H25" s="53">
        <f>SUM(H12:H24)</f>
        <v>799</v>
      </c>
      <c r="I25" s="53">
        <f t="shared" si="0"/>
        <v>92924616</v>
      </c>
    </row>
    <row r="26" spans="2:9" ht="52.5" customHeight="1">
      <c r="B26" s="35" t="s">
        <v>21</v>
      </c>
      <c r="C26" s="52"/>
      <c r="D26" s="53">
        <v>786901</v>
      </c>
      <c r="E26" s="53">
        <v>52159</v>
      </c>
      <c r="F26" s="53">
        <v>120968</v>
      </c>
      <c r="G26" s="53">
        <v>0</v>
      </c>
      <c r="H26" s="53">
        <v>0</v>
      </c>
      <c r="I26" s="53">
        <f t="shared" si="0"/>
        <v>718092</v>
      </c>
    </row>
    <row r="27" spans="2:9" ht="35.25" customHeight="1">
      <c r="B27" s="35" t="s">
        <v>22</v>
      </c>
      <c r="C27" s="52"/>
      <c r="D27" s="53">
        <v>987616</v>
      </c>
      <c r="E27" s="53">
        <v>432202</v>
      </c>
      <c r="F27" s="53">
        <v>58292</v>
      </c>
      <c r="G27" s="53">
        <v>0</v>
      </c>
      <c r="H27" s="53">
        <v>0</v>
      </c>
      <c r="I27" s="53">
        <f t="shared" si="0"/>
        <v>1361526</v>
      </c>
    </row>
    <row r="28" spans="2:9" ht="35.25" customHeight="1">
      <c r="B28" s="35" t="s">
        <v>40</v>
      </c>
      <c r="C28" s="52"/>
      <c r="D28" s="53">
        <v>2746856</v>
      </c>
      <c r="E28" s="53">
        <v>353102</v>
      </c>
      <c r="F28" s="53">
        <v>457800</v>
      </c>
      <c r="G28" s="53">
        <v>0</v>
      </c>
      <c r="H28" s="53">
        <v>0</v>
      </c>
      <c r="I28" s="53">
        <f t="shared" si="0"/>
        <v>2642158</v>
      </c>
    </row>
    <row r="29" spans="2:9" ht="35.25" customHeight="1">
      <c r="B29" s="35" t="s">
        <v>23</v>
      </c>
      <c r="C29" s="52"/>
      <c r="D29" s="53">
        <v>888931</v>
      </c>
      <c r="E29" s="53">
        <v>106070</v>
      </c>
      <c r="F29" s="53">
        <v>114531</v>
      </c>
      <c r="G29" s="53">
        <v>0</v>
      </c>
      <c r="H29" s="53">
        <v>0</v>
      </c>
      <c r="I29" s="53">
        <f t="shared" si="0"/>
        <v>880470</v>
      </c>
    </row>
    <row r="30" spans="2:9" ht="35.25" customHeight="1">
      <c r="B30" s="35" t="s">
        <v>24</v>
      </c>
      <c r="C30" s="52"/>
      <c r="D30" s="53">
        <v>322151</v>
      </c>
      <c r="E30" s="53">
        <v>35131</v>
      </c>
      <c r="F30" s="53">
        <v>50280</v>
      </c>
      <c r="G30" s="53">
        <v>0</v>
      </c>
      <c r="H30" s="53">
        <v>-1</v>
      </c>
      <c r="I30" s="53">
        <f t="shared" si="0"/>
        <v>307001</v>
      </c>
    </row>
    <row r="31" spans="2:9" ht="35.25" customHeight="1">
      <c r="B31" s="35" t="s">
        <v>25</v>
      </c>
      <c r="C31" s="52"/>
      <c r="D31" s="53">
        <v>1438259</v>
      </c>
      <c r="E31" s="53">
        <v>28639</v>
      </c>
      <c r="F31" s="53">
        <v>233731</v>
      </c>
      <c r="G31" s="53">
        <v>0</v>
      </c>
      <c r="H31" s="53">
        <v>0</v>
      </c>
      <c r="I31" s="53">
        <f t="shared" si="0"/>
        <v>1233167</v>
      </c>
    </row>
    <row r="32" spans="2:9" ht="52.5" customHeight="1">
      <c r="B32" s="37" t="s">
        <v>43</v>
      </c>
      <c r="C32" s="52"/>
      <c r="D32" s="53">
        <f>SUM(D26:D31)</f>
        <v>7170714</v>
      </c>
      <c r="E32" s="53">
        <f>SUM(E26:E31)</f>
        <v>1007303</v>
      </c>
      <c r="F32" s="53">
        <f>SUM(F26:F31)</f>
        <v>1035602</v>
      </c>
      <c r="G32" s="53">
        <f>SUM(G26:G31)</f>
        <v>0</v>
      </c>
      <c r="H32" s="53">
        <f>SUM(H26:H31)</f>
        <v>-1</v>
      </c>
      <c r="I32" s="53">
        <f t="shared" si="0"/>
        <v>7142414</v>
      </c>
    </row>
    <row r="33" spans="2:9" ht="52.5" customHeight="1">
      <c r="B33" s="37" t="s">
        <v>38</v>
      </c>
      <c r="C33" s="52"/>
      <c r="D33" s="53">
        <f>D25+D32</f>
        <v>99994225</v>
      </c>
      <c r="E33" s="53">
        <f>E25+E32</f>
        <v>9789856</v>
      </c>
      <c r="F33" s="53">
        <f>F25+F32</f>
        <v>9717849</v>
      </c>
      <c r="G33" s="53">
        <f>G25+G32</f>
        <v>0</v>
      </c>
      <c r="H33" s="53">
        <f>H25+H32</f>
        <v>798</v>
      </c>
      <c r="I33" s="53">
        <f t="shared" si="0"/>
        <v>100067030</v>
      </c>
    </row>
    <row r="34" spans="1:9" ht="25.5" customHeight="1" thickBot="1">
      <c r="A34" s="48"/>
      <c r="B34" s="38"/>
      <c r="C34" s="54"/>
      <c r="D34" s="55"/>
      <c r="E34" s="55"/>
      <c r="F34" s="55"/>
      <c r="G34" s="55"/>
      <c r="H34" s="55"/>
      <c r="I34" s="55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4"/>
  <sheetViews>
    <sheetView view="pageBreakPreview" zoomScale="70" zoomScaleNormal="75" zoomScaleSheetLayoutView="70" zoomScalePageLayoutView="0" workbookViewId="0" topLeftCell="A1">
      <pane xSplit="3" ySplit="11" topLeftCell="D12" activePane="bottomRight" state="frozen"/>
      <selection pane="topLeft" activeCell="K12" sqref="K12"/>
      <selection pane="topRight" activeCell="K12" sqref="K12"/>
      <selection pane="bottomLeft" activeCell="K12" sqref="K12"/>
      <selection pane="bottomRight" activeCell="B1" sqref="B1"/>
    </sheetView>
  </sheetViews>
  <sheetFormatPr defaultColWidth="9.00390625" defaultRowHeight="13.5"/>
  <cols>
    <col min="1" max="1" width="1.75390625" style="41" customWidth="1"/>
    <col min="2" max="2" width="13.375" style="41" customWidth="1"/>
    <col min="3" max="3" width="1.75390625" style="41" customWidth="1"/>
    <col min="4" max="7" width="15.25390625" style="41" customWidth="1"/>
    <col min="8" max="8" width="15.25390625" style="56" customWidth="1"/>
    <col min="9" max="9" width="15.25390625" style="41" customWidth="1"/>
    <col min="10" max="10" width="9.00390625" style="41" customWidth="1"/>
    <col min="11" max="12" width="15.125" style="41" customWidth="1"/>
    <col min="13" max="16384" width="9.00390625" style="41" customWidth="1"/>
  </cols>
  <sheetData>
    <row r="1" ht="14.25">
      <c r="B1" s="42"/>
    </row>
    <row r="4" spans="1:9" ht="24">
      <c r="A4" s="44"/>
      <c r="B4" s="45"/>
      <c r="C4" s="44"/>
      <c r="D4" s="46"/>
      <c r="E4" s="46"/>
      <c r="F4" s="46"/>
      <c r="G4" s="46"/>
      <c r="H4" s="47"/>
      <c r="I4" s="46"/>
    </row>
    <row r="5" spans="1:9" ht="17.25">
      <c r="A5" s="44"/>
      <c r="B5" s="44"/>
      <c r="C5" s="44"/>
      <c r="D5" s="46"/>
      <c r="E5" s="46"/>
      <c r="F5" s="46"/>
      <c r="G5" s="46"/>
      <c r="H5" s="47"/>
      <c r="I5" s="46"/>
    </row>
    <row r="6" spans="1:9" ht="15" thickBot="1">
      <c r="A6" s="48"/>
      <c r="B6" s="49" t="s">
        <v>29</v>
      </c>
      <c r="C6" s="48"/>
      <c r="D6" s="49"/>
      <c r="E6" s="49"/>
      <c r="F6" s="49"/>
      <c r="G6" s="49"/>
      <c r="H6" s="50"/>
      <c r="I6" s="27" t="s">
        <v>2</v>
      </c>
    </row>
    <row r="7" spans="1:9" s="18" customFormat="1" ht="13.5">
      <c r="A7" s="1"/>
      <c r="B7" s="2"/>
      <c r="C7" s="17"/>
      <c r="D7" s="3"/>
      <c r="E7" s="4" t="str">
        <f>その１!E7</f>
        <v>平　　　成　　　29　　　年　　　度</v>
      </c>
      <c r="F7" s="4"/>
      <c r="G7" s="5"/>
      <c r="H7" s="14"/>
      <c r="I7" s="3"/>
    </row>
    <row r="8" spans="1:9" s="18" customFormat="1" ht="13.5">
      <c r="A8" s="1"/>
      <c r="B8" s="2"/>
      <c r="C8" s="3"/>
      <c r="D8" s="6" t="str">
        <f>その１!D8</f>
        <v>平成28年度末</v>
      </c>
      <c r="E8" s="6"/>
      <c r="F8" s="6"/>
      <c r="G8" s="6"/>
      <c r="H8" s="15" t="s">
        <v>3</v>
      </c>
      <c r="I8" s="6" t="str">
        <f>その１!I8</f>
        <v>平成29年度末</v>
      </c>
    </row>
    <row r="9" spans="1:9" s="18" customFormat="1" ht="13.5">
      <c r="A9" s="1"/>
      <c r="B9" s="13" t="s">
        <v>39</v>
      </c>
      <c r="C9" s="6"/>
      <c r="D9" s="6" t="s">
        <v>4</v>
      </c>
      <c r="E9" s="6" t="s">
        <v>5</v>
      </c>
      <c r="F9" s="6" t="s">
        <v>6</v>
      </c>
      <c r="G9" s="6" t="s">
        <v>7</v>
      </c>
      <c r="H9" s="15"/>
      <c r="I9" s="6" t="s">
        <v>4</v>
      </c>
    </row>
    <row r="10" spans="1:9" s="19" customFormat="1" ht="13.5">
      <c r="A10" s="7"/>
      <c r="B10" s="2"/>
      <c r="C10" s="3"/>
      <c r="D10" s="6"/>
      <c r="E10" s="6"/>
      <c r="F10" s="6"/>
      <c r="G10" s="6" t="s">
        <v>8</v>
      </c>
      <c r="H10" s="15"/>
      <c r="I10" s="6"/>
    </row>
    <row r="11" spans="1:11" s="18" customFormat="1" ht="14.25" thickBot="1">
      <c r="A11" s="8"/>
      <c r="B11" s="9"/>
      <c r="C11" s="10"/>
      <c r="D11" s="11" t="s">
        <v>9</v>
      </c>
      <c r="E11" s="11" t="s">
        <v>10</v>
      </c>
      <c r="F11" s="11" t="s">
        <v>11</v>
      </c>
      <c r="G11" s="11" t="s">
        <v>12</v>
      </c>
      <c r="H11" s="16" t="s">
        <v>13</v>
      </c>
      <c r="I11" s="12" t="s">
        <v>14</v>
      </c>
      <c r="K11" s="20"/>
    </row>
    <row r="12" spans="1:9" ht="52.5" customHeight="1">
      <c r="A12" s="46"/>
      <c r="B12" s="13" t="s">
        <v>15</v>
      </c>
      <c r="C12" s="33"/>
      <c r="D12" s="34">
        <f>その１!D12+その２!D12+その３!D12</f>
        <v>13207641</v>
      </c>
      <c r="E12" s="34">
        <f>その１!E12+その２!E12+その３!E12</f>
        <v>149951</v>
      </c>
      <c r="F12" s="34">
        <f>その１!F12+その２!F12+その３!F12</f>
        <v>212789</v>
      </c>
      <c r="G12" s="34">
        <f>その１!G12+その２!G12+その３!G12</f>
        <v>0</v>
      </c>
      <c r="H12" s="34">
        <f>その１!H12+その２!H12+その３!H12</f>
        <v>800</v>
      </c>
      <c r="I12" s="34">
        <f>D12+E12-F12+G12+H12</f>
        <v>13145603</v>
      </c>
    </row>
    <row r="13" spans="2:9" ht="35.25" customHeight="1">
      <c r="B13" s="35" t="s">
        <v>16</v>
      </c>
      <c r="C13" s="52"/>
      <c r="D13" s="34">
        <f>その１!D13+その２!D13+その３!D13</f>
        <v>8962853</v>
      </c>
      <c r="E13" s="34">
        <f>その１!E13+その２!E13+その３!E13</f>
        <v>379347</v>
      </c>
      <c r="F13" s="34">
        <f>その１!F13+その２!F13+その３!F13</f>
        <v>1241350</v>
      </c>
      <c r="G13" s="34">
        <f>その１!G13+その２!G13+その３!G13</f>
        <v>0</v>
      </c>
      <c r="H13" s="34">
        <f>その１!H13+その２!H13+その３!H13</f>
        <v>-1</v>
      </c>
      <c r="I13" s="53">
        <f aca="true" t="shared" si="0" ref="I13:I33">D13+E13-F13+G13+H13</f>
        <v>8100849</v>
      </c>
    </row>
    <row r="14" spans="2:9" ht="35.25" customHeight="1">
      <c r="B14" s="35" t="s">
        <v>17</v>
      </c>
      <c r="C14" s="52"/>
      <c r="D14" s="34">
        <f>その１!D14+その２!D14+その３!D14</f>
        <v>37441723</v>
      </c>
      <c r="E14" s="34">
        <f>その１!E14+その２!E14+その３!E14</f>
        <v>2499889</v>
      </c>
      <c r="F14" s="34">
        <f>その１!F14+その２!F14+その３!F14</f>
        <v>3173192</v>
      </c>
      <c r="G14" s="34">
        <f>その１!G14+その２!G14+その３!G14</f>
        <v>0</v>
      </c>
      <c r="H14" s="34">
        <f>その１!H14+その２!H14+その３!H14</f>
        <v>0</v>
      </c>
      <c r="I14" s="53">
        <f t="shared" si="0"/>
        <v>36768420</v>
      </c>
    </row>
    <row r="15" spans="2:9" ht="35.25" customHeight="1">
      <c r="B15" s="35" t="s">
        <v>18</v>
      </c>
      <c r="C15" s="52"/>
      <c r="D15" s="34">
        <f>その１!D15+その２!D15+その３!D15</f>
        <v>13913113</v>
      </c>
      <c r="E15" s="34">
        <f>その１!E15+その２!E15+その３!E15</f>
        <v>2232386</v>
      </c>
      <c r="F15" s="34">
        <f>その１!F15+その２!F15+その３!F15</f>
        <v>1826583</v>
      </c>
      <c r="G15" s="34">
        <f>その１!G15+その２!G15+その３!G15</f>
        <v>0</v>
      </c>
      <c r="H15" s="34">
        <f>その１!H15+その２!H15+その３!H15</f>
        <v>0</v>
      </c>
      <c r="I15" s="53">
        <f t="shared" si="0"/>
        <v>14318916</v>
      </c>
    </row>
    <row r="16" spans="2:9" ht="35.25" customHeight="1">
      <c r="B16" s="35" t="s">
        <v>19</v>
      </c>
      <c r="C16" s="52"/>
      <c r="D16" s="34">
        <f>その１!D16+その２!D16+その３!D16</f>
        <v>14312713</v>
      </c>
      <c r="E16" s="34">
        <f>その１!E16+その２!E16+その３!E16</f>
        <v>1573608</v>
      </c>
      <c r="F16" s="34">
        <f>その１!F16+その２!F16+その３!F16</f>
        <v>1345806</v>
      </c>
      <c r="G16" s="34">
        <f>その１!G16+その２!G16+その３!G16</f>
        <v>0</v>
      </c>
      <c r="H16" s="34">
        <f>その１!H16+その２!H16+その３!H16</f>
        <v>285</v>
      </c>
      <c r="I16" s="53">
        <f t="shared" si="0"/>
        <v>14540800</v>
      </c>
    </row>
    <row r="17" spans="2:9" ht="35.25" customHeight="1">
      <c r="B17" s="35" t="s">
        <v>20</v>
      </c>
      <c r="C17" s="52"/>
      <c r="D17" s="34">
        <f>その１!D17+その２!D17+その３!D17</f>
        <v>10188340</v>
      </c>
      <c r="E17" s="34">
        <f>その１!E17+その２!E17+その３!E17</f>
        <v>837406</v>
      </c>
      <c r="F17" s="34">
        <f>その１!F17+その２!F17+その３!F17</f>
        <v>52958</v>
      </c>
      <c r="G17" s="34">
        <f>その１!G17+その２!G17+その３!G17</f>
        <v>0</v>
      </c>
      <c r="H17" s="34">
        <f>その１!H17+その２!H17+その３!H17</f>
        <v>0</v>
      </c>
      <c r="I17" s="53">
        <f t="shared" si="0"/>
        <v>10972788</v>
      </c>
    </row>
    <row r="18" spans="2:9" ht="35.25" customHeight="1">
      <c r="B18" s="35" t="s">
        <v>31</v>
      </c>
      <c r="C18" s="52"/>
      <c r="D18" s="34">
        <f>その１!D18+その２!D18+その３!D18</f>
        <v>4272333</v>
      </c>
      <c r="E18" s="34">
        <f>その１!E18+その２!E18+その３!E18</f>
        <v>1385312</v>
      </c>
      <c r="F18" s="34">
        <f>その１!F18+その２!F18+その３!F18</f>
        <v>561528</v>
      </c>
      <c r="G18" s="34">
        <f>その１!G18+その２!G18+その３!G18</f>
        <v>0</v>
      </c>
      <c r="H18" s="34">
        <f>その１!H18+その２!H18+その３!H18</f>
        <v>0</v>
      </c>
      <c r="I18" s="53">
        <f t="shared" si="0"/>
        <v>5096117</v>
      </c>
    </row>
    <row r="19" spans="2:9" ht="35.25" customHeight="1">
      <c r="B19" s="35" t="s">
        <v>32</v>
      </c>
      <c r="C19" s="52"/>
      <c r="D19" s="34">
        <f>その１!D19+その２!D19+その３!D19</f>
        <v>10330031</v>
      </c>
      <c r="E19" s="34">
        <f>その１!E19+その２!E19+その３!E19</f>
        <v>676193</v>
      </c>
      <c r="F19" s="34">
        <f>その１!F19+その２!F19+その３!F19</f>
        <v>2220811</v>
      </c>
      <c r="G19" s="34">
        <f>その１!G19+その２!G19+その３!G19</f>
        <v>0</v>
      </c>
      <c r="H19" s="34">
        <f>その１!H19+その２!H19+その３!H19</f>
        <v>0</v>
      </c>
      <c r="I19" s="53">
        <f t="shared" si="0"/>
        <v>8785413</v>
      </c>
    </row>
    <row r="20" spans="2:9" ht="35.25" customHeight="1">
      <c r="B20" s="35" t="s">
        <v>33</v>
      </c>
      <c r="C20" s="52"/>
      <c r="D20" s="34">
        <f>その１!D20+その２!D20+その３!D20</f>
        <v>3543478</v>
      </c>
      <c r="E20" s="34">
        <f>その１!E20+その２!E20+その３!E20</f>
        <v>334015</v>
      </c>
      <c r="F20" s="34">
        <f>その１!F20+その２!F20+その３!F20</f>
        <v>482800</v>
      </c>
      <c r="G20" s="34">
        <f>その１!G20+その２!G20+その３!G20</f>
        <v>0</v>
      </c>
      <c r="H20" s="34">
        <f>その１!H20+その２!H20+その３!H20</f>
        <v>0</v>
      </c>
      <c r="I20" s="53">
        <f t="shared" si="0"/>
        <v>3394693</v>
      </c>
    </row>
    <row r="21" spans="2:9" ht="35.25" customHeight="1">
      <c r="B21" s="35" t="s">
        <v>34</v>
      </c>
      <c r="C21" s="52"/>
      <c r="D21" s="34">
        <f>その１!D21+その２!D21+その３!D21</f>
        <v>3570795</v>
      </c>
      <c r="E21" s="34">
        <f>その１!E21+その２!E21+その３!E21</f>
        <v>469705</v>
      </c>
      <c r="F21" s="34">
        <f>その１!F21+その２!F21+その３!F21</f>
        <v>541224</v>
      </c>
      <c r="G21" s="34">
        <f>その１!G21+その２!G21+その３!G21</f>
        <v>0</v>
      </c>
      <c r="H21" s="34">
        <f>その１!H21+その２!H21+その３!H21</f>
        <v>0</v>
      </c>
      <c r="I21" s="53">
        <f t="shared" si="0"/>
        <v>3499276</v>
      </c>
    </row>
    <row r="22" spans="2:9" ht="35.25" customHeight="1">
      <c r="B22" s="35" t="s">
        <v>35</v>
      </c>
      <c r="C22" s="52"/>
      <c r="D22" s="34">
        <f>その１!D22+その２!D22+その３!D22</f>
        <v>12303442</v>
      </c>
      <c r="E22" s="34">
        <f>その１!E22+その２!E22+その３!E22</f>
        <v>915039</v>
      </c>
      <c r="F22" s="34">
        <f>その１!F22+その２!F22+その３!F22</f>
        <v>1010648</v>
      </c>
      <c r="G22" s="34">
        <f>その１!G22+その２!G22+その３!G22</f>
        <v>0</v>
      </c>
      <c r="H22" s="34">
        <f>その１!H22+その２!H22+その３!H22</f>
        <v>0</v>
      </c>
      <c r="I22" s="53">
        <f t="shared" si="0"/>
        <v>12207833</v>
      </c>
    </row>
    <row r="23" spans="2:9" ht="35.25" customHeight="1">
      <c r="B23" s="35" t="s">
        <v>36</v>
      </c>
      <c r="C23" s="52"/>
      <c r="D23" s="34">
        <f>その１!D23+その２!D23+その３!D23</f>
        <v>25647780</v>
      </c>
      <c r="E23" s="34">
        <f>その１!E23+その２!E23+その３!E23</f>
        <v>615466</v>
      </c>
      <c r="F23" s="34">
        <f>その１!F23+その２!F23+その３!F23</f>
        <v>405349</v>
      </c>
      <c r="G23" s="34">
        <f>その１!G23+その２!G23+その３!G23</f>
        <v>0</v>
      </c>
      <c r="H23" s="34">
        <f>その１!H23+その２!H23+その３!H23</f>
        <v>0</v>
      </c>
      <c r="I23" s="53">
        <f t="shared" si="0"/>
        <v>25857897</v>
      </c>
    </row>
    <row r="24" spans="2:9" ht="35.25" customHeight="1">
      <c r="B24" s="35" t="s">
        <v>37</v>
      </c>
      <c r="C24" s="52"/>
      <c r="D24" s="34">
        <f>その１!D24+その２!D24+その３!D24</f>
        <v>14631777</v>
      </c>
      <c r="E24" s="34">
        <f>その１!E24+その２!E24+その３!E24</f>
        <v>193011</v>
      </c>
      <c r="F24" s="34">
        <f>その１!F24+その２!F24+その３!F24</f>
        <v>685120</v>
      </c>
      <c r="G24" s="34">
        <f>その１!G24+その２!G24+その３!G24</f>
        <v>0</v>
      </c>
      <c r="H24" s="34">
        <f>その１!H24+その２!H24+その３!H24</f>
        <v>7</v>
      </c>
      <c r="I24" s="53">
        <f t="shared" si="0"/>
        <v>14139675</v>
      </c>
    </row>
    <row r="25" spans="2:9" ht="52.5" customHeight="1">
      <c r="B25" s="37" t="s">
        <v>42</v>
      </c>
      <c r="C25" s="52"/>
      <c r="D25" s="53">
        <f>SUM(D12:D24)</f>
        <v>172326019</v>
      </c>
      <c r="E25" s="53">
        <f>SUM(E12:E24)</f>
        <v>12261328</v>
      </c>
      <c r="F25" s="53">
        <f>SUM(F12:F24)</f>
        <v>13760158</v>
      </c>
      <c r="G25" s="53">
        <f>SUM(G12:G24)</f>
        <v>0</v>
      </c>
      <c r="H25" s="53">
        <f>SUM(H12:H24)</f>
        <v>1091</v>
      </c>
      <c r="I25" s="53">
        <f t="shared" si="0"/>
        <v>170828280</v>
      </c>
    </row>
    <row r="26" spans="2:9" ht="52.5" customHeight="1">
      <c r="B26" s="35" t="s">
        <v>21</v>
      </c>
      <c r="C26" s="52"/>
      <c r="D26" s="34">
        <f>その１!D26+その２!D26+その３!D26</f>
        <v>2263100</v>
      </c>
      <c r="E26" s="34">
        <f>その１!E26+その２!E26+その３!E26</f>
        <v>53305</v>
      </c>
      <c r="F26" s="34">
        <f>その１!F26+その２!F26+その３!F26</f>
        <v>294580</v>
      </c>
      <c r="G26" s="34">
        <f>その１!G26+その２!G26+その３!G26</f>
        <v>0</v>
      </c>
      <c r="H26" s="34">
        <f>その１!H26+その２!H26+その３!H26</f>
        <v>0</v>
      </c>
      <c r="I26" s="53">
        <f t="shared" si="0"/>
        <v>2021825</v>
      </c>
    </row>
    <row r="27" spans="2:9" ht="35.25" customHeight="1">
      <c r="B27" s="35" t="s">
        <v>22</v>
      </c>
      <c r="C27" s="52"/>
      <c r="D27" s="34">
        <f>その１!D27+その２!D27+その３!D27</f>
        <v>1600727</v>
      </c>
      <c r="E27" s="34">
        <f>その１!E27+その２!E27+その３!E27</f>
        <v>1363006</v>
      </c>
      <c r="F27" s="34">
        <f>その１!F27+その２!F27+その３!F27</f>
        <v>58292</v>
      </c>
      <c r="G27" s="34">
        <f>その１!G27+その２!G27+その３!G27</f>
        <v>0</v>
      </c>
      <c r="H27" s="34">
        <f>その１!H27+その２!H27+その３!H27</f>
        <v>0</v>
      </c>
      <c r="I27" s="53">
        <f t="shared" si="0"/>
        <v>2905441</v>
      </c>
    </row>
    <row r="28" spans="2:9" ht="35.25" customHeight="1">
      <c r="B28" s="35" t="s">
        <v>40</v>
      </c>
      <c r="C28" s="52"/>
      <c r="D28" s="34">
        <f>その１!D28+その２!D28+その３!D28</f>
        <v>4934469</v>
      </c>
      <c r="E28" s="34">
        <f>その１!E28+その２!E28+その３!E28</f>
        <v>354819</v>
      </c>
      <c r="F28" s="34">
        <f>その１!F28+その２!F28+その３!F28</f>
        <v>457800</v>
      </c>
      <c r="G28" s="34">
        <f>その１!G28+その２!G28+その３!G28</f>
        <v>0</v>
      </c>
      <c r="H28" s="34">
        <f>その１!H28+その２!H28+その３!H28</f>
        <v>0</v>
      </c>
      <c r="I28" s="53">
        <f t="shared" si="0"/>
        <v>4831488</v>
      </c>
    </row>
    <row r="29" spans="2:9" ht="35.25" customHeight="1">
      <c r="B29" s="35" t="s">
        <v>23</v>
      </c>
      <c r="C29" s="52"/>
      <c r="D29" s="34">
        <f>その１!D29+その２!D29+その３!D29</f>
        <v>2509904</v>
      </c>
      <c r="E29" s="34">
        <f>その１!E29+その２!E29+その３!E29</f>
        <v>163757</v>
      </c>
      <c r="F29" s="34">
        <f>その１!F29+その２!F29+その３!F29</f>
        <v>173918</v>
      </c>
      <c r="G29" s="34">
        <f>その１!G29+その２!G29+その３!G29</f>
        <v>0</v>
      </c>
      <c r="H29" s="34">
        <f>その１!H29+その２!H29+その３!H29</f>
        <v>0</v>
      </c>
      <c r="I29" s="53">
        <f t="shared" si="0"/>
        <v>2499743</v>
      </c>
    </row>
    <row r="30" spans="2:9" ht="35.25" customHeight="1">
      <c r="B30" s="35" t="s">
        <v>24</v>
      </c>
      <c r="C30" s="52"/>
      <c r="D30" s="34">
        <f>その１!D30+その２!D30+その３!D30</f>
        <v>1038501</v>
      </c>
      <c r="E30" s="34">
        <f>その１!E30+その２!E30+その３!E30</f>
        <v>102277</v>
      </c>
      <c r="F30" s="34">
        <f>その１!F30+その２!F30+その３!F30</f>
        <v>148555</v>
      </c>
      <c r="G30" s="34">
        <f>その１!G30+その２!G30+その３!G30</f>
        <v>0</v>
      </c>
      <c r="H30" s="34">
        <f>その１!H30+その２!H30+その３!H30</f>
        <v>-2</v>
      </c>
      <c r="I30" s="53">
        <f t="shared" si="0"/>
        <v>992221</v>
      </c>
    </row>
    <row r="31" spans="2:9" ht="35.25" customHeight="1">
      <c r="B31" s="35" t="s">
        <v>25</v>
      </c>
      <c r="C31" s="52"/>
      <c r="D31" s="34">
        <f>その１!D31+その２!D31+その３!D31</f>
        <v>2621762</v>
      </c>
      <c r="E31" s="34">
        <f>その１!E31+その２!E31+その３!E31</f>
        <v>106541</v>
      </c>
      <c r="F31" s="34">
        <f>その１!F31+その２!F31+その３!F31</f>
        <v>517667</v>
      </c>
      <c r="G31" s="34">
        <f>その１!G31+その２!G31+その３!G31</f>
        <v>0</v>
      </c>
      <c r="H31" s="34">
        <f>その１!H31+その２!H31+その３!H31</f>
        <v>0</v>
      </c>
      <c r="I31" s="53">
        <f t="shared" si="0"/>
        <v>2210636</v>
      </c>
    </row>
    <row r="32" spans="2:9" ht="52.5" customHeight="1">
      <c r="B32" s="37" t="s">
        <v>43</v>
      </c>
      <c r="C32" s="52"/>
      <c r="D32" s="53">
        <f>SUM(D26:D31)</f>
        <v>14968463</v>
      </c>
      <c r="E32" s="53">
        <f>SUM(E26:E31)</f>
        <v>2143705</v>
      </c>
      <c r="F32" s="53">
        <f>SUM(F26:F31)</f>
        <v>1650812</v>
      </c>
      <c r="G32" s="34">
        <f>その１!G32+その２!G32+その３!G32</f>
        <v>0</v>
      </c>
      <c r="H32" s="34">
        <f>その１!H32+その２!H32+その３!H32</f>
        <v>-2</v>
      </c>
      <c r="I32" s="53">
        <f t="shared" si="0"/>
        <v>15461354</v>
      </c>
    </row>
    <row r="33" spans="2:9" ht="52.5" customHeight="1">
      <c r="B33" s="37" t="s">
        <v>38</v>
      </c>
      <c r="C33" s="52"/>
      <c r="D33" s="53">
        <f>D25+D32</f>
        <v>187294482</v>
      </c>
      <c r="E33" s="53">
        <f>E25+E32</f>
        <v>14405033</v>
      </c>
      <c r="F33" s="53">
        <f>F25+F32</f>
        <v>15410970</v>
      </c>
      <c r="G33" s="53">
        <f>G25+G32</f>
        <v>0</v>
      </c>
      <c r="H33" s="53">
        <f>H25+H32</f>
        <v>1089</v>
      </c>
      <c r="I33" s="53">
        <f t="shared" si="0"/>
        <v>186289634</v>
      </c>
    </row>
    <row r="34" spans="1:9" ht="25.5" customHeight="1" thickBot="1">
      <c r="A34" s="48"/>
      <c r="B34" s="38"/>
      <c r="C34" s="54"/>
      <c r="D34" s="55"/>
      <c r="E34" s="55"/>
      <c r="F34" s="55"/>
      <c r="G34" s="55"/>
      <c r="H34" s="55"/>
      <c r="I34" s="55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小山　祐司</dc:creator>
  <cp:keywords/>
  <dc:description/>
  <cp:lastModifiedBy>w</cp:lastModifiedBy>
  <cp:lastPrinted>2019-02-28T11:28:58Z</cp:lastPrinted>
  <dcterms:created xsi:type="dcterms:W3CDTF">1996-12-27T11:06:01Z</dcterms:created>
  <dcterms:modified xsi:type="dcterms:W3CDTF">2019-03-08T08:06:59Z</dcterms:modified>
  <cp:category/>
  <cp:version/>
  <cp:contentType/>
  <cp:contentStatus/>
</cp:coreProperties>
</file>