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60" windowWidth="5250" windowHeight="4575" activeTab="0"/>
  </bookViews>
  <sheets>
    <sheet name="314" sheetId="1" r:id="rId1"/>
    <sheet name="315" sheetId="2" r:id="rId2"/>
    <sheet name="316" sheetId="3" r:id="rId3"/>
    <sheet name="317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localSheetId="0" hidden="1">'[3]310'!$E$3:$W$3</definedName>
    <definedName name="_Fill" localSheetId="1" hidden="1">'[3]310'!$E$3:$W$3</definedName>
    <definedName name="_Fill" localSheetId="2" hidden="1">'[9]228'!$C$5:$AC$5</definedName>
    <definedName name="_Fill" localSheetId="3" hidden="1">'[3]310'!$E$3:$W$3</definedName>
    <definedName name="_Fill" hidden="1">'[1]266'!$C$2:$M$2</definedName>
    <definedName name="_Key1" hidden="1">'[2]261'!$BC$195:$BC$264</definedName>
    <definedName name="_Key2" hidden="1">'[2]261'!$BE$195:$BE$264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3" hidden="1">1</definedName>
    <definedName name="_Sort" hidden="1">'[2]261'!$BA$194:$BT$264</definedName>
    <definedName name="Ⅰ期">'[6]4半原指数'!$C$4:$V$50</definedName>
    <definedName name="BASE">'[4]243'!$B$5:$B$57</definedName>
    <definedName name="_xlnm.Print_Area" localSheetId="2">'316'!$A$1:$W$65</definedName>
    <definedName name="_xlnm.Print_Area">'/WINDOWS\Temporary Internet Files\Content.IE5\MTR2XMKZ\[ca990009(1).xls]総計'!$A$1:$H$68</definedName>
    <definedName name="ｓｓｓ" hidden="1">'[7]179'!$H$4:$H$21</definedName>
    <definedName name="ふぇ" hidden="1">'[5]138'!$B$6:$R$6</definedName>
  </definedNames>
  <calcPr fullCalcOnLoad="1"/>
</workbook>
</file>

<file path=xl/sharedStrings.xml><?xml version="1.0" encoding="utf-8"?>
<sst xmlns="http://schemas.openxmlformats.org/spreadsheetml/2006/main" count="503" uniqueCount="410">
  <si>
    <t xml:space="preserve"> 平成９年（1997年）５月推計</t>
  </si>
  <si>
    <t>人            口</t>
  </si>
  <si>
    <t>（1,000人）</t>
  </si>
  <si>
    <t>指                     数</t>
  </si>
  <si>
    <t>平成７年</t>
  </si>
  <si>
    <t>平成17年</t>
  </si>
  <si>
    <t>平成22年</t>
  </si>
  <si>
    <t>平成27年</t>
  </si>
  <si>
    <t>平成37年</t>
  </si>
  <si>
    <t>(1995年)</t>
  </si>
  <si>
    <t>(2005年)</t>
  </si>
  <si>
    <t>(2010年)</t>
  </si>
  <si>
    <t>(2015年)</t>
  </si>
  <si>
    <t>(2025年)</t>
  </si>
  <si>
    <t xml:space="preserve">全国        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</si>
  <si>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</si>
  <si>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</si>
  <si>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</si>
  <si>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</si>
  <si>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</si>
  <si>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</si>
  <si>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</si>
  <si>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</si>
  <si>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</si>
  <si>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</si>
  <si>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</si>
  <si>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</si>
  <si>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</si>
  <si>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</si>
  <si>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</si>
  <si>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</si>
  <si>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</si>
  <si>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</si>
  <si>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</si>
  <si>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</si>
  <si>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</si>
  <si>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</si>
  <si>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</si>
  <si>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</si>
  <si>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</si>
  <si>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</si>
  <si>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</si>
  <si>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</si>
  <si>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</si>
  <si>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</si>
  <si>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</si>
  <si>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</si>
  <si>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</si>
  <si>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</si>
  <si>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</si>
  <si>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</si>
  <si>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</si>
  <si>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</si>
  <si>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</si>
  <si>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</si>
  <si>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</si>
  <si>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</si>
  <si>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</si>
  <si>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</si>
  <si>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</si>
  <si>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</si>
  <si>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</si>
  <si>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注　この推計の基準人口は、平成７年（1995年）10月１日現在国勢調査人口。</t>
  </si>
  <si>
    <t>３１７．</t>
  </si>
  <si>
    <r>
      <t xml:space="preserve">将 来 推 計 人 口 </t>
    </r>
    <r>
      <rPr>
        <sz val="12"/>
        <rFont val="ＤＦ平成ゴシック体W3"/>
        <family val="3"/>
      </rPr>
      <t>－ 都 道 府 県</t>
    </r>
    <r>
      <rPr>
        <sz val="16"/>
        <rFont val="ＤＦ平成ゴシック体W3"/>
        <family val="3"/>
      </rPr>
      <t>　</t>
    </r>
  </si>
  <si>
    <t>　資料　国立社会保障・人口問題研究所「都道府県別将来推計人口」</t>
  </si>
  <si>
    <t>滋　賀　県　職　員　数</t>
  </si>
  <si>
    <r>
      <t>（つづき）</t>
    </r>
    <r>
      <rPr>
        <sz val="16"/>
        <rFont val="ＤＦ平成ゴシック体W3"/>
        <family val="3"/>
      </rPr>
      <t>３１６．</t>
    </r>
  </si>
  <si>
    <t>平成12年（2000年）３月１日現在</t>
  </si>
  <si>
    <t>所　　　属　　　名</t>
  </si>
  <si>
    <t xml:space="preserve"> 現　員　数</t>
  </si>
  <si>
    <t>本庁計</t>
  </si>
  <si>
    <t>その他の機関計</t>
  </si>
  <si>
    <t>議会事務局</t>
  </si>
  <si>
    <t>直属</t>
  </si>
  <si>
    <t>土木部</t>
  </si>
  <si>
    <t>　政策研修センター</t>
  </si>
  <si>
    <t>選挙管理委員会事務局</t>
  </si>
  <si>
    <t>　秘書課</t>
  </si>
  <si>
    <t>　監理課</t>
  </si>
  <si>
    <t>　滋賀県立大学</t>
  </si>
  <si>
    <t>監査委員事務局</t>
  </si>
  <si>
    <t>　広報課</t>
  </si>
  <si>
    <t>　道路課</t>
  </si>
  <si>
    <t>　看護短期大学部</t>
  </si>
  <si>
    <t>教育委員会事務局</t>
  </si>
  <si>
    <t>総務部</t>
  </si>
  <si>
    <t>　河港課</t>
  </si>
  <si>
    <t>　東京事務所</t>
  </si>
  <si>
    <t>地方労働委員会事務局</t>
  </si>
  <si>
    <t>　総務課</t>
  </si>
  <si>
    <t>　河川開発課</t>
  </si>
  <si>
    <t>　交通事故相談所</t>
  </si>
  <si>
    <t>収用委員会事務局</t>
  </si>
  <si>
    <t>　人事課</t>
  </si>
  <si>
    <t>　都市計画課</t>
  </si>
  <si>
    <t>　空港整備事務所</t>
  </si>
  <si>
    <t>漁業調整委員会事務局</t>
  </si>
  <si>
    <t>　財政課</t>
  </si>
  <si>
    <t>　砂防課</t>
  </si>
  <si>
    <t>　女性センター</t>
  </si>
  <si>
    <t>人事委員会事務局</t>
  </si>
  <si>
    <t>　税務課</t>
  </si>
  <si>
    <t>　住宅課</t>
  </si>
  <si>
    <t>　消費生活センター</t>
  </si>
  <si>
    <t>企業庁</t>
  </si>
  <si>
    <t>　市町村振興課</t>
  </si>
  <si>
    <t>　建築課</t>
  </si>
  <si>
    <t>　近代美術館</t>
  </si>
  <si>
    <t>県立高校</t>
  </si>
  <si>
    <t>　国際課</t>
  </si>
  <si>
    <t>出納局</t>
  </si>
  <si>
    <t>　消防学校</t>
  </si>
  <si>
    <t>盲・ろう話・養護学校</t>
  </si>
  <si>
    <t>　検査課</t>
  </si>
  <si>
    <t>　管理課</t>
  </si>
  <si>
    <t>　琵琶湖研究所</t>
  </si>
  <si>
    <t>小学校（県費負担教職員）</t>
  </si>
  <si>
    <t>　事業課</t>
  </si>
  <si>
    <t>　出納課</t>
  </si>
  <si>
    <t>　琵琶湖博物館</t>
  </si>
  <si>
    <t>中学校（県費負担教職員）</t>
  </si>
  <si>
    <t>企画県民部</t>
  </si>
  <si>
    <t>　湖南中部流域下水道事務所</t>
  </si>
  <si>
    <t>警察本部</t>
  </si>
  <si>
    <t>　企画課</t>
  </si>
  <si>
    <t>地方行政機関計</t>
  </si>
  <si>
    <t>　東北部流域下水道事務所</t>
  </si>
  <si>
    <t>　交通政策課</t>
  </si>
  <si>
    <t>県事務所</t>
  </si>
  <si>
    <t>　高島流域下水道事務所</t>
  </si>
  <si>
    <t>合　　計</t>
  </si>
  <si>
    <t>　空港整備課</t>
  </si>
  <si>
    <t>　草津県事務所</t>
  </si>
  <si>
    <t>　森林センター</t>
  </si>
  <si>
    <t>　地域振興課</t>
  </si>
  <si>
    <t>　水口県事務所</t>
  </si>
  <si>
    <t>　衛生環境センター</t>
  </si>
  <si>
    <t>　土地対策課</t>
  </si>
  <si>
    <t>　八日市県事務所</t>
  </si>
  <si>
    <t>　成人病センター</t>
  </si>
  <si>
    <t>　情報統計課</t>
  </si>
  <si>
    <t>　彦根県事務所</t>
  </si>
  <si>
    <t>　小児保健医療センター</t>
  </si>
  <si>
    <t>　男女共同参画課</t>
  </si>
  <si>
    <t>　長浜県事務所</t>
  </si>
  <si>
    <t>　精神保健総合センター</t>
  </si>
  <si>
    <t>　県民生活課</t>
  </si>
  <si>
    <t>　今津県事務所</t>
  </si>
  <si>
    <t>　障害者更生相談所</t>
  </si>
  <si>
    <t>　同和対策課</t>
  </si>
  <si>
    <t>税事務所</t>
  </si>
  <si>
    <t>　しゃくなげ園</t>
  </si>
  <si>
    <t>　文化振興課</t>
  </si>
  <si>
    <t>　大津県税事務所</t>
  </si>
  <si>
    <t>　女性福祉相談センター</t>
  </si>
  <si>
    <t>　消防防災課</t>
  </si>
  <si>
    <t>　自動車税事務所</t>
  </si>
  <si>
    <t>　淡海学園</t>
  </si>
  <si>
    <t>琵琶湖環境部</t>
  </si>
  <si>
    <t>林業事務所</t>
  </si>
  <si>
    <t>　近江学園</t>
  </si>
  <si>
    <t>　水政課</t>
  </si>
  <si>
    <t>　大津林業事務所</t>
  </si>
  <si>
    <t>　信楽学園</t>
  </si>
  <si>
    <t>　環境政策課</t>
  </si>
  <si>
    <t>健康福祉センター（保健所）</t>
  </si>
  <si>
    <t>　総合保健専門学校</t>
  </si>
  <si>
    <t>　エコライフ推進課</t>
  </si>
  <si>
    <t>　大津健康福祉センター</t>
  </si>
  <si>
    <t>　看護専門学校</t>
  </si>
  <si>
    <t>　環境整備課</t>
  </si>
  <si>
    <t>　草津健康福祉センター</t>
  </si>
  <si>
    <t>　薬事指導所</t>
  </si>
  <si>
    <t>　下水道計画課</t>
  </si>
  <si>
    <t>　水口健康福祉センター</t>
  </si>
  <si>
    <t>　工業技術総合センター</t>
  </si>
  <si>
    <t>　下水道建設課</t>
  </si>
  <si>
    <t>　八日市健康福祉センター</t>
  </si>
  <si>
    <t>　東北部工業技術センター</t>
  </si>
  <si>
    <t>　林務緑政課</t>
  </si>
  <si>
    <t>　彦根健康福祉センター</t>
  </si>
  <si>
    <t>　草津高等技術専門校</t>
  </si>
  <si>
    <t>　森林保全課</t>
  </si>
  <si>
    <t>　長浜健康福祉センター</t>
  </si>
  <si>
    <t>　近江高等技術専門校</t>
  </si>
  <si>
    <t>　自然保護課</t>
  </si>
  <si>
    <t>　今津健康福祉センター</t>
  </si>
  <si>
    <t>　女性就業支援センター</t>
  </si>
  <si>
    <t>健康福祉部</t>
  </si>
  <si>
    <t>　農業試験場</t>
  </si>
  <si>
    <t>　健康福祉政策課</t>
  </si>
  <si>
    <t>　中央児童相談センター</t>
  </si>
  <si>
    <t>　農業大学校</t>
  </si>
  <si>
    <t>　健康対策課</t>
  </si>
  <si>
    <t xml:space="preserve">  彦根児童相談センター</t>
  </si>
  <si>
    <t>　大津滋賀地域農業改良普及センター</t>
  </si>
  <si>
    <t>　レイカディア推進課</t>
  </si>
  <si>
    <t>食肉衛生検査所</t>
  </si>
  <si>
    <t>　湖南地域農業改良普及センター</t>
  </si>
  <si>
    <t>　障害福祉課</t>
  </si>
  <si>
    <t>動物保護管理センター</t>
  </si>
  <si>
    <t>　甲賀地域農業改良普及センター</t>
  </si>
  <si>
    <t>　児童家庭課</t>
  </si>
  <si>
    <t>計量検定所</t>
  </si>
  <si>
    <t>　中部地域農業改良普及センター</t>
  </si>
  <si>
    <t>　医務薬務課</t>
  </si>
  <si>
    <t>病害虫防除所</t>
  </si>
  <si>
    <t>　湖東地域農業改良普及センター</t>
  </si>
  <si>
    <t>　生活衛生課</t>
  </si>
  <si>
    <t>家畜保健衛生所</t>
  </si>
  <si>
    <t>　湖北地域農業改良普及センター</t>
  </si>
  <si>
    <t>　保険課</t>
  </si>
  <si>
    <t>土木事務所</t>
  </si>
  <si>
    <t>　高島地域農業改良普及センター</t>
  </si>
  <si>
    <t>　国民年金課</t>
  </si>
  <si>
    <t>　大津土木事務所</t>
  </si>
  <si>
    <t>　茶業指導所</t>
  </si>
  <si>
    <t>商工労働部</t>
  </si>
  <si>
    <t>　草津土木事務所</t>
  </si>
  <si>
    <t>　畜産技術振興センター</t>
  </si>
  <si>
    <t>　商工観光政策課</t>
  </si>
  <si>
    <t>　水口土木事務所</t>
  </si>
  <si>
    <t>　水産試験場</t>
  </si>
  <si>
    <t>　中小企業振興課</t>
  </si>
  <si>
    <t>　八日市土木事務所</t>
  </si>
  <si>
    <t>　醒井養鱒場</t>
  </si>
  <si>
    <t>　新産業振興課</t>
  </si>
  <si>
    <t>　彦根土木事務所</t>
  </si>
  <si>
    <t>　愛知川土地改良事務所</t>
  </si>
  <si>
    <t>　労政能力開発課</t>
  </si>
  <si>
    <t>　長浜土木事務所</t>
  </si>
  <si>
    <t>　永源寺ダム管理事務所</t>
  </si>
  <si>
    <t>　職業安定課</t>
  </si>
  <si>
    <t>　木之本土木事務所</t>
  </si>
  <si>
    <t>　湖東ダム建設事務所</t>
  </si>
  <si>
    <t>　雇用保険課</t>
  </si>
  <si>
    <t>　今津土木事務所</t>
  </si>
  <si>
    <t>　北川ダム建設事務所</t>
  </si>
  <si>
    <t>農政水産部</t>
  </si>
  <si>
    <t>社会保険事務所</t>
  </si>
  <si>
    <t>　公園緑地事務所</t>
  </si>
  <si>
    <t>　農政課</t>
  </si>
  <si>
    <t>　大津社会保険事務所</t>
  </si>
  <si>
    <t>　注　（　）内は国家公務員数を示し、外数。　</t>
  </si>
  <si>
    <t>　農産普及課</t>
  </si>
  <si>
    <t>　草津社会保険事務所</t>
  </si>
  <si>
    <t>　資料 滋賀社会保険事務局,滋賀労働局職業安定部,滋賀県人事課,滋賀県教育委員会総務課・教職員課,滋賀県警察本部警務課</t>
  </si>
  <si>
    <t>　畜産課</t>
  </si>
  <si>
    <t>　彦根社会保険事務所</t>
  </si>
  <si>
    <t>　水産課</t>
  </si>
  <si>
    <t>　耕地課</t>
  </si>
  <si>
    <t>　農村整備課</t>
  </si>
  <si>
    <t>３１６．</t>
  </si>
  <si>
    <t>－</t>
  </si>
  <si>
    <t>児童相談センター</t>
  </si>
  <si>
    <t>市   町   村   職   員   数</t>
  </si>
  <si>
    <t xml:space="preserve"> 各年４月１日現在</t>
  </si>
  <si>
    <t>一                  般                     職                  員</t>
  </si>
  <si>
    <t>総　数</t>
  </si>
  <si>
    <t>計</t>
  </si>
  <si>
    <t>一　般</t>
  </si>
  <si>
    <t>税務職</t>
  </si>
  <si>
    <t>医　療</t>
  </si>
  <si>
    <t>福祉職</t>
  </si>
  <si>
    <t>消防職</t>
  </si>
  <si>
    <t>企業職</t>
  </si>
  <si>
    <t>技　能</t>
  </si>
  <si>
    <t>教育公務員</t>
  </si>
  <si>
    <t>行政職</t>
  </si>
  <si>
    <t>関係職</t>
  </si>
  <si>
    <t>労務職</t>
  </si>
  <si>
    <t>平成８年　1996</t>
  </si>
  <si>
    <t>…</t>
  </si>
  <si>
    <t>市計</t>
  </si>
  <si>
    <t>大津市</t>
  </si>
  <si>
    <t>彦根市</t>
  </si>
  <si>
    <t>長浜市</t>
  </si>
  <si>
    <t>－</t>
  </si>
  <si>
    <t>近江八幡市</t>
  </si>
  <si>
    <t>八日市市</t>
  </si>
  <si>
    <t>草津市</t>
  </si>
  <si>
    <t>守山市</t>
  </si>
  <si>
    <t>町村計</t>
  </si>
  <si>
    <t>志賀町</t>
  </si>
  <si>
    <t>栗東町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</si>
  <si>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</si>
  <si>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</si>
  <si>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</si>
  <si>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</si>
  <si>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</si>
  <si>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</si>
  <si>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</si>
  <si>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</si>
  <si>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</si>
  <si>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</si>
  <si>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</si>
  <si>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</si>
  <si>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</si>
  <si>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</si>
  <si>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</si>
  <si>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</si>
  <si>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</si>
  <si>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</si>
  <si>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</si>
  <si>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</si>
  <si>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</si>
  <si>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</si>
  <si>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</si>
  <si>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</si>
  <si>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</si>
  <si>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</si>
  <si>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</si>
  <si>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</si>
  <si>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</si>
  <si>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</si>
  <si>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</si>
  <si>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</si>
  <si>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</si>
  <si>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</si>
  <si>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</si>
  <si>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</si>
  <si>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</si>
  <si>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</si>
  <si>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</si>
  <si>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</si>
  <si>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</si>
  <si>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　注　「福祉職」（保育士等）は、平成12年（2000年）から「一般行政職」より分離されました。</t>
  </si>
  <si>
    <t>　資料　市町村振興課</t>
  </si>
  <si>
    <t>３１５．</t>
  </si>
  <si>
    <t>平成９年　1997</t>
  </si>
  <si>
    <t>平成10年　1998</t>
  </si>
  <si>
    <t>平成11年　1999</t>
  </si>
  <si>
    <t>平成12年　2000</t>
  </si>
  <si>
    <t>平成11年(1999年）９月２日現在</t>
  </si>
  <si>
    <t>平成10年(1998年)９月２日</t>
  </si>
  <si>
    <t xml:space="preserve"> 増  減</t>
  </si>
  <si>
    <t xml:space="preserve">増 減 率 </t>
  </si>
  <si>
    <t>現在選挙人名簿登録者数</t>
  </si>
  <si>
    <t>（％）</t>
  </si>
  <si>
    <t xml:space="preserve"> 総    数 (A)</t>
  </si>
  <si>
    <t>男</t>
  </si>
  <si>
    <t>女</t>
  </si>
  <si>
    <t>(A)-(B)=(C)</t>
  </si>
  <si>
    <t>(C)/(B)*100</t>
  </si>
  <si>
    <t>県計</t>
  </si>
  <si>
    <t xml:space="preserve">大津市　  </t>
  </si>
  <si>
    <t xml:space="preserve">彦根市    </t>
  </si>
  <si>
    <t xml:space="preserve">長浜市　  </t>
  </si>
  <si>
    <t>草津市　</t>
  </si>
  <si>
    <t>守山市　</t>
  </si>
  <si>
    <t>滋賀郡計</t>
  </si>
  <si>
    <t xml:space="preserve">志賀町　  </t>
  </si>
  <si>
    <t>栗太郡計</t>
  </si>
  <si>
    <t xml:space="preserve">栗東町　  </t>
  </si>
  <si>
    <t>野洲郡計</t>
  </si>
  <si>
    <t xml:space="preserve">中主町　  </t>
  </si>
  <si>
    <t xml:space="preserve">野洲町    </t>
  </si>
  <si>
    <t>甲賀郡計</t>
  </si>
  <si>
    <t xml:space="preserve">石部町    </t>
  </si>
  <si>
    <t xml:space="preserve">甲西町    </t>
  </si>
  <si>
    <t xml:space="preserve">水口町    </t>
  </si>
  <si>
    <t xml:space="preserve">土山町　  </t>
  </si>
  <si>
    <t xml:space="preserve">甲賀町　  </t>
  </si>
  <si>
    <t xml:space="preserve">甲南町　  </t>
  </si>
  <si>
    <t xml:space="preserve">信楽町　  </t>
  </si>
  <si>
    <t>蒲生郡計</t>
  </si>
  <si>
    <t xml:space="preserve">安土町　  </t>
  </si>
  <si>
    <t xml:space="preserve">蒲生町　  </t>
  </si>
  <si>
    <t xml:space="preserve">日野町　  </t>
  </si>
  <si>
    <t xml:space="preserve">竜王町　  </t>
  </si>
  <si>
    <t>神崎郡計</t>
  </si>
  <si>
    <t>永源寺町　</t>
  </si>
  <si>
    <t>五個荘町　</t>
  </si>
  <si>
    <t>能登川町　</t>
  </si>
  <si>
    <t>愛知郡計</t>
  </si>
  <si>
    <t xml:space="preserve">愛東町　  </t>
  </si>
  <si>
    <t xml:space="preserve">湖東町    </t>
  </si>
  <si>
    <t xml:space="preserve">秦荘町    </t>
  </si>
  <si>
    <t>愛知川町　</t>
  </si>
  <si>
    <t>犬上郡計</t>
  </si>
  <si>
    <t xml:space="preserve">豊郷町　  </t>
  </si>
  <si>
    <t xml:space="preserve">甲良町　  </t>
  </si>
  <si>
    <t xml:space="preserve">多賀町　  </t>
  </si>
  <si>
    <t>坂田郡計</t>
  </si>
  <si>
    <t xml:space="preserve">山東町　  </t>
  </si>
  <si>
    <t xml:space="preserve">伊吹町　  </t>
  </si>
  <si>
    <t xml:space="preserve">米原町　  </t>
  </si>
  <si>
    <t xml:space="preserve">近江町    </t>
  </si>
  <si>
    <t>東浅井郡計</t>
  </si>
  <si>
    <t xml:space="preserve">浅井町　  </t>
  </si>
  <si>
    <t xml:space="preserve">虎姫町　  </t>
  </si>
  <si>
    <t xml:space="preserve">湖北町　  </t>
  </si>
  <si>
    <t xml:space="preserve">びわ町    </t>
  </si>
  <si>
    <t>伊香郡計</t>
  </si>
  <si>
    <t xml:space="preserve">高月町    </t>
  </si>
  <si>
    <t xml:space="preserve">木之本町  </t>
  </si>
  <si>
    <t xml:space="preserve">余呉町    </t>
  </si>
  <si>
    <t xml:space="preserve">西浅井町  </t>
  </si>
  <si>
    <t>高島郡計</t>
  </si>
  <si>
    <t xml:space="preserve">マキノ町  </t>
  </si>
  <si>
    <t xml:space="preserve">今津町    </t>
  </si>
  <si>
    <t xml:space="preserve">朽木村    </t>
  </si>
  <si>
    <t xml:space="preserve">安曇川町  </t>
  </si>
  <si>
    <t xml:space="preserve">高島町    </t>
  </si>
  <si>
    <t xml:space="preserve">新旭町　  </t>
  </si>
  <si>
    <t>３１４．</t>
  </si>
  <si>
    <r>
      <t>選 挙 人 名 簿 登 録 者 数</t>
    </r>
    <r>
      <rPr>
        <sz val="12"/>
        <color indexed="8"/>
        <rFont val="ＤＦ平成ゴシック体W3"/>
        <family val="3"/>
      </rPr>
      <t xml:space="preserve"> － 市 町 村</t>
    </r>
  </si>
  <si>
    <t>選  挙  人  名  簿  登  録  者  数</t>
  </si>
  <si>
    <t xml:space="preserve">(B) 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</si>
</sst>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yy/mm"/>
    <numFmt numFmtId="181" formatCode="#,##0;&quot;△&quot;#,##0"/>
    <numFmt numFmtId="182" formatCode="#,##0.0;&quot;△&quot;#,##0.0"/>
    <numFmt numFmtId="183" formatCode="#,##0.0;[Red]\-#,##0.0"/>
    <numFmt numFmtId="184" formatCode="#,##0.00;&quot;△&quot;#,##0.00"/>
    <numFmt numFmtId="185" formatCode="#,##0.0;\-#,##0.0"/>
    <numFmt numFmtId="186" formatCode="0\=\-"/>
    <numFmt numFmtId="187" formatCode="#,##0;&quot;△ &quot;#,##0"/>
    <numFmt numFmtId="188" formatCode="0;&quot;△ &quot;0"/>
    <numFmt numFmtId="189" formatCode="0.0;&quot;△ &quot;0.0"/>
    <numFmt numFmtId="190" formatCode="#,##0_);[Red]\(#,##0\)"/>
    <numFmt numFmtId="191" formatCode="#,##0.0;&quot;△ &quot;#,##0.0"/>
    <numFmt numFmtId="192" formatCode="#,##0;&quot;▲ &quot;#,##0"/>
    <numFmt numFmtId="193" formatCode="#,##0_ ;[Red]\-#,##0\ "/>
    <numFmt numFmtId="194" formatCode="#,##0_ "/>
    <numFmt numFmtId="195" formatCode="0.0000000"/>
    <numFmt numFmtId="196" formatCode="0.00000000"/>
    <numFmt numFmtId="197" formatCode="0.000000"/>
    <numFmt numFmtId="198" formatCode="\(#,##0\)_);[Red]\(\$#,##0.00\)"/>
    <numFmt numFmtId="199" formatCode="0_ "/>
    <numFmt numFmtId="200" formatCode="#,##0.000;\-#,##0.000"/>
    <numFmt numFmtId="201" formatCode="#,##0.0000000;\-#,##0.0000000"/>
    <numFmt numFmtId="202" formatCode="#,##0.000000;\-#,##0.000000"/>
    <numFmt numFmtId="203" formatCode="#,##0.00000;\-#,##0.00000"/>
    <numFmt numFmtId="204" formatCode="#,##0.0000;\-#,##0.0000"/>
    <numFmt numFmtId="205" formatCode="#,##0.00000000;\-#,##0.00000000"/>
    <numFmt numFmtId="206" formatCode="#,##0.000000000;\-#,##0.000000000"/>
    <numFmt numFmtId="207" formatCode="0.0%"/>
    <numFmt numFmtId="208" formatCode="#,##0.0"/>
    <numFmt numFmtId="209" formatCode="0.0E+00"/>
    <numFmt numFmtId="210" formatCode="#,##0.00_ ;[Red]\-#,##0.00\ "/>
    <numFmt numFmtId="211" formatCode="0.0_ "/>
    <numFmt numFmtId="212" formatCode="0.0_);[Red]\(0.0\)"/>
    <numFmt numFmtId="213" formatCode="0.00_);[Red]\(0.00\)"/>
    <numFmt numFmtId="214" formatCode="0.0_);\(0.0\)"/>
    <numFmt numFmtId="215" formatCode="\(0\)"/>
    <numFmt numFmtId="216" formatCode="\(#,##0;\-#,##0\)"/>
    <numFmt numFmtId="217" formatCode="\(0"/>
    <numFmt numFmtId="218" formatCode="#0.0"/>
    <numFmt numFmtId="219" formatCode="0_);[Red]\(0\)"/>
    <numFmt numFmtId="220" formatCode="0.0E+0"/>
    <numFmt numFmtId="221" formatCode="#,##0.000;[Red]\-#,##0.000"/>
    <numFmt numFmtId="222" formatCode="#,##0;\-#,##0;&quot;-&quot;"/>
    <numFmt numFmtId="223" formatCode="#,###;&quot; &quot;#,###;#,###&quot;-&quot;"/>
    <numFmt numFmtId="224" formatCode="\(#,##0;\-#,##0"/>
    <numFmt numFmtId="225" formatCode="#,##0;\-#,##0\)"/>
    <numFmt numFmtId="226" formatCode="#,##0\);\-#,##0"/>
    <numFmt numFmtId="227" formatCode="\(General"/>
    <numFmt numFmtId="228" formatCode="General\)"/>
  </numFmts>
  <fonts count="29">
    <font>
      <sz val="10"/>
      <name val="MS UI Gothic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</font>
    <font>
      <u val="single"/>
      <sz val="10.45"/>
      <color indexed="12"/>
      <name val="ＭＳ 明朝"/>
      <family val="1"/>
    </font>
    <font>
      <sz val="14"/>
      <name val="Terminal"/>
      <family val="0"/>
    </font>
    <font>
      <u val="single"/>
      <sz val="10.45"/>
      <color indexed="36"/>
      <name val="ＭＳ 明朝"/>
      <family val="1"/>
    </font>
    <font>
      <sz val="6"/>
      <name val="明朝"/>
      <family val="3"/>
    </font>
    <font>
      <sz val="16"/>
      <name val="ＤＦ平成ゴシック体W3"/>
      <family val="3"/>
    </font>
    <font>
      <sz val="12"/>
      <name val="ＤＦ平成ゴシック体W3"/>
      <family val="3"/>
    </font>
    <font>
      <sz val="8"/>
      <name val="ＤＦ平成ゴシック体W3"/>
      <family val="3"/>
    </font>
    <font>
      <sz val="8"/>
      <name val="ＤＦ平成ゴシック体W7"/>
      <family val="3"/>
    </font>
    <font>
      <sz val="14"/>
      <name val="ＤＦ平成ゴシック体W3"/>
      <family val="3"/>
    </font>
    <font>
      <sz val="8"/>
      <name val="ＤＦ平成ゴシック体W5"/>
      <family val="0"/>
    </font>
    <font>
      <sz val="7.5"/>
      <name val="ＤＦ平成ゴシック体W3"/>
      <family val="3"/>
    </font>
    <font>
      <sz val="16"/>
      <color indexed="8"/>
      <name val="ＤＦ平成ゴシック体W3"/>
      <family val="3"/>
    </font>
    <font>
      <sz val="8"/>
      <color indexed="8"/>
      <name val="ＤＦ平成ゴシック体W3"/>
      <family val="3"/>
    </font>
    <font>
      <b/>
      <sz val="8"/>
      <color indexed="8"/>
      <name val="ＤＦ平成ゴシック体W3"/>
      <family val="3"/>
    </font>
    <font>
      <sz val="8"/>
      <color indexed="62"/>
      <name val="ＤＦ平成ゴシック体W3"/>
      <family val="3"/>
    </font>
    <font>
      <sz val="8"/>
      <color indexed="62"/>
      <name val="ＤＦ平成ゴシック体W7"/>
      <family val="3"/>
    </font>
    <font>
      <sz val="8"/>
      <color indexed="8"/>
      <name val="ＤＦ平成ゴシック体W7"/>
      <family val="3"/>
    </font>
    <font>
      <sz val="12"/>
      <color indexed="8"/>
      <name val="ＤＦ平成ゴシック体W3"/>
      <family val="3"/>
    </font>
    <font>
      <sz val="7.5"/>
      <color indexed="8"/>
      <name val="ＤＦ平成ゴシック体W3"/>
      <family val="3"/>
    </font>
    <font>
      <sz val="7"/>
      <color indexed="8"/>
      <name val="ＤＦ平成ゴシック体W3"/>
      <family val="3"/>
    </font>
    <font>
      <sz val="7.5"/>
      <color indexed="8"/>
      <name val="ＤＦ平成ゴシック体W7"/>
      <family val="3"/>
    </font>
    <font>
      <sz val="7.5"/>
      <name val="ＤＦ平成ゴシック体W7"/>
      <family val="3"/>
    </font>
    <font>
      <sz val="7.5"/>
      <color indexed="8"/>
      <name val="ＤＦ平成ゴシック体W5"/>
      <family val="0"/>
    </font>
    <font>
      <sz val="7.5"/>
      <name val="ＤＦ平成ゴシック体W5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259">
    <xf numFmtId="0" fontId="0" fillId="0" borderId="0" xfId="0" applyAlignment="1">
      <alignment vertical="center"/>
    </xf>
    <xf numFmtId="185" fontId="9" fillId="0" borderId="0" xfId="28" applyNumberFormat="1" applyFont="1" applyBorder="1" applyAlignment="1" quotePrefix="1">
      <alignment horizontal="left"/>
      <protection/>
    </xf>
    <xf numFmtId="185" fontId="9" fillId="0" borderId="0" xfId="28" applyNumberFormat="1" applyFont="1">
      <alignment/>
      <protection/>
    </xf>
    <xf numFmtId="185" fontId="9" fillId="0" borderId="0" xfId="28" applyNumberFormat="1" applyFont="1" applyBorder="1" applyAlignment="1" quotePrefix="1">
      <alignment horizontal="right"/>
      <protection/>
    </xf>
    <xf numFmtId="0" fontId="9" fillId="0" borderId="0" xfId="34" applyFont="1" quotePrefix="1">
      <alignment/>
      <protection/>
    </xf>
    <xf numFmtId="185" fontId="9" fillId="0" borderId="0" xfId="28" applyNumberFormat="1" applyFont="1" applyBorder="1">
      <alignment/>
      <protection/>
    </xf>
    <xf numFmtId="185" fontId="9" fillId="0" borderId="0" xfId="28" applyNumberFormat="1" applyFont="1" applyAlignment="1">
      <alignment horizontal="right"/>
      <protection/>
    </xf>
    <xf numFmtId="185" fontId="9" fillId="0" borderId="0" xfId="28" applyNumberFormat="1" applyFont="1" applyBorder="1" applyAlignment="1">
      <alignment horizontal="right"/>
      <protection/>
    </xf>
    <xf numFmtId="0" fontId="9" fillId="0" borderId="0" xfId="25" applyFont="1" applyFill="1">
      <alignment/>
      <protection/>
    </xf>
    <xf numFmtId="37" fontId="9" fillId="0" borderId="0" xfId="26" applyFont="1" applyFill="1">
      <alignment/>
      <protection/>
    </xf>
    <xf numFmtId="185" fontId="11" fillId="0" borderId="0" xfId="28" applyNumberFormat="1" applyFont="1" applyBorder="1" applyAlignment="1" quotePrefix="1">
      <alignment horizontal="left"/>
      <protection/>
    </xf>
    <xf numFmtId="185" fontId="11" fillId="0" borderId="0" xfId="28" applyNumberFormat="1" applyFont="1" applyBorder="1">
      <alignment/>
      <protection/>
    </xf>
    <xf numFmtId="0" fontId="11" fillId="0" borderId="0" xfId="34" applyFont="1">
      <alignment/>
      <protection/>
    </xf>
    <xf numFmtId="185" fontId="11" fillId="0" borderId="0" xfId="28" applyNumberFormat="1" applyFont="1">
      <alignment/>
      <protection/>
    </xf>
    <xf numFmtId="185" fontId="11" fillId="0" borderId="0" xfId="28" applyNumberFormat="1" applyFont="1" applyAlignment="1">
      <alignment horizontal="right"/>
      <protection/>
    </xf>
    <xf numFmtId="185" fontId="11" fillId="0" borderId="0" xfId="28" applyNumberFormat="1" applyFont="1" applyBorder="1" applyAlignment="1">
      <alignment horizontal="right"/>
      <protection/>
    </xf>
    <xf numFmtId="0" fontId="11" fillId="0" borderId="0" xfId="25" applyFont="1" applyFill="1">
      <alignment/>
      <protection/>
    </xf>
    <xf numFmtId="37" fontId="11" fillId="0" borderId="0" xfId="26" applyFont="1" applyFill="1">
      <alignment/>
      <protection/>
    </xf>
    <xf numFmtId="185" fontId="11" fillId="0" borderId="0" xfId="28" applyNumberFormat="1" applyFont="1" applyBorder="1" applyAlignment="1">
      <alignment vertical="center"/>
      <protection/>
    </xf>
    <xf numFmtId="185" fontId="11" fillId="0" borderId="0" xfId="28" applyNumberFormat="1" applyFont="1" applyAlignment="1">
      <alignment vertical="center"/>
      <protection/>
    </xf>
    <xf numFmtId="0" fontId="11" fillId="0" borderId="0" xfId="25" applyFont="1" applyAlignment="1">
      <alignment vertical="center"/>
      <protection/>
    </xf>
    <xf numFmtId="37" fontId="11" fillId="0" borderId="0" xfId="26" applyFont="1" applyAlignment="1">
      <alignment vertical="center"/>
      <protection/>
    </xf>
    <xf numFmtId="185" fontId="11" fillId="2" borderId="3" xfId="28" applyNumberFormat="1" applyFont="1" applyFill="1" applyBorder="1" applyAlignment="1">
      <alignment vertical="center"/>
      <protection/>
    </xf>
    <xf numFmtId="185" fontId="11" fillId="2" borderId="4" xfId="28" applyNumberFormat="1" applyFont="1" applyFill="1" applyBorder="1" applyAlignment="1">
      <alignment vertical="center"/>
      <protection/>
    </xf>
    <xf numFmtId="185" fontId="11" fillId="2" borderId="5" xfId="34" applyNumberFormat="1" applyFont="1" applyFill="1" applyBorder="1" applyAlignment="1">
      <alignment vertical="center"/>
      <protection/>
    </xf>
    <xf numFmtId="185" fontId="11" fillId="2" borderId="6" xfId="28" applyNumberFormat="1" applyFont="1" applyFill="1" applyBorder="1" applyAlignment="1" applyProtection="1">
      <alignment horizontal="right" vertical="center"/>
      <protection/>
    </xf>
    <xf numFmtId="185" fontId="11" fillId="2" borderId="5" xfId="28" applyNumberFormat="1" applyFont="1" applyFill="1" applyBorder="1" applyAlignment="1" applyProtection="1">
      <alignment horizontal="right" vertical="center"/>
      <protection/>
    </xf>
    <xf numFmtId="185" fontId="11" fillId="2" borderId="5" xfId="28" applyNumberFormat="1" applyFont="1" applyFill="1" applyBorder="1" applyAlignment="1">
      <alignment vertical="center"/>
      <protection/>
    </xf>
    <xf numFmtId="185" fontId="11" fillId="2" borderId="6" xfId="28" applyNumberFormat="1" applyFont="1" applyFill="1" applyBorder="1" applyAlignment="1">
      <alignment horizontal="center" vertical="center"/>
      <protection/>
    </xf>
    <xf numFmtId="185" fontId="11" fillId="2" borderId="5" xfId="28" applyNumberFormat="1" applyFont="1" applyFill="1" applyBorder="1" applyAlignment="1">
      <alignment horizontal="center" vertical="center"/>
      <protection/>
    </xf>
    <xf numFmtId="185" fontId="11" fillId="2" borderId="0" xfId="28" applyNumberFormat="1" applyFont="1" applyFill="1" applyBorder="1" applyAlignment="1">
      <alignment vertical="center"/>
      <protection/>
    </xf>
    <xf numFmtId="185" fontId="11" fillId="2" borderId="7" xfId="28" applyNumberFormat="1" applyFont="1" applyFill="1" applyBorder="1" applyAlignment="1">
      <alignment vertical="center"/>
      <protection/>
    </xf>
    <xf numFmtId="185" fontId="11" fillId="2" borderId="0" xfId="28" applyNumberFormat="1" applyFont="1" applyFill="1" applyBorder="1" applyAlignment="1" applyProtection="1">
      <alignment horizontal="center" vertical="center"/>
      <protection/>
    </xf>
    <xf numFmtId="185" fontId="11" fillId="2" borderId="8" xfId="28" applyNumberFormat="1" applyFont="1" applyFill="1" applyBorder="1" applyAlignment="1">
      <alignment horizontal="center" vertical="center"/>
      <protection/>
    </xf>
    <xf numFmtId="185" fontId="11" fillId="2" borderId="9" xfId="28" applyNumberFormat="1" applyFont="1" applyFill="1" applyBorder="1" applyAlignment="1">
      <alignment horizontal="center" vertical="center"/>
      <protection/>
    </xf>
    <xf numFmtId="185" fontId="11" fillId="2" borderId="0" xfId="28" applyNumberFormat="1" applyFont="1" applyFill="1" applyBorder="1" applyAlignment="1">
      <alignment horizontal="center" vertical="center"/>
      <protection/>
    </xf>
    <xf numFmtId="185" fontId="11" fillId="2" borderId="10" xfId="28" applyNumberFormat="1" applyFont="1" applyFill="1" applyBorder="1" applyAlignment="1">
      <alignment vertical="center"/>
      <protection/>
    </xf>
    <xf numFmtId="185" fontId="11" fillId="2" borderId="11" xfId="28" applyNumberFormat="1" applyFont="1" applyFill="1" applyBorder="1" applyAlignment="1">
      <alignment vertical="center"/>
      <protection/>
    </xf>
    <xf numFmtId="185" fontId="11" fillId="2" borderId="10" xfId="28" applyNumberFormat="1" applyFont="1" applyFill="1" applyBorder="1" applyAlignment="1" applyProtection="1" quotePrefix="1">
      <alignment horizontal="center" vertical="center"/>
      <protection/>
    </xf>
    <xf numFmtId="185" fontId="11" fillId="2" borderId="12" xfId="28" applyNumberFormat="1" applyFont="1" applyFill="1" applyBorder="1" applyAlignment="1" quotePrefix="1">
      <alignment horizontal="center" vertical="center"/>
      <protection/>
    </xf>
    <xf numFmtId="185" fontId="11" fillId="2" borderId="13" xfId="28" applyNumberFormat="1" applyFont="1" applyFill="1" applyBorder="1" applyAlignment="1" quotePrefix="1">
      <alignment horizontal="center" vertical="center"/>
      <protection/>
    </xf>
    <xf numFmtId="185" fontId="11" fillId="2" borderId="10" xfId="28" applyNumberFormat="1" applyFont="1" applyFill="1" applyBorder="1" applyAlignment="1" quotePrefix="1">
      <alignment horizontal="center" vertical="center"/>
      <protection/>
    </xf>
    <xf numFmtId="185" fontId="11" fillId="2" borderId="0" xfId="28" applyNumberFormat="1" applyFont="1" applyFill="1" applyBorder="1" applyAlignment="1" applyProtection="1">
      <alignment horizontal="distributed"/>
      <protection/>
    </xf>
    <xf numFmtId="185" fontId="11" fillId="2" borderId="7" xfId="28" applyNumberFormat="1" applyFont="1" applyFill="1" applyBorder="1" applyAlignment="1" applyProtection="1">
      <alignment horizontal="distributed"/>
      <protection/>
    </xf>
    <xf numFmtId="38" fontId="11" fillId="0" borderId="0" xfId="21" applyFont="1" applyAlignment="1" applyProtection="1">
      <alignment horizontal="right"/>
      <protection/>
    </xf>
    <xf numFmtId="37" fontId="11" fillId="0" borderId="0" xfId="28" applyNumberFormat="1" applyFont="1">
      <alignment/>
      <protection/>
    </xf>
    <xf numFmtId="37" fontId="11" fillId="0" borderId="0" xfId="21" applyNumberFormat="1" applyFont="1" applyAlignment="1">
      <alignment/>
    </xf>
    <xf numFmtId="37" fontId="11" fillId="0" borderId="0" xfId="21" applyNumberFormat="1" applyFont="1" applyBorder="1" applyAlignment="1">
      <alignment/>
    </xf>
    <xf numFmtId="38" fontId="11" fillId="0" borderId="0" xfId="21" applyFont="1" applyAlignment="1">
      <alignment/>
    </xf>
    <xf numFmtId="37" fontId="11" fillId="0" borderId="0" xfId="28" applyNumberFormat="1" applyFont="1" applyBorder="1">
      <alignment/>
      <protection/>
    </xf>
    <xf numFmtId="185" fontId="12" fillId="2" borderId="0" xfId="28" applyNumberFormat="1" applyFont="1" applyFill="1" applyBorder="1" applyAlignment="1" applyProtection="1">
      <alignment horizontal="distributed"/>
      <protection/>
    </xf>
    <xf numFmtId="185" fontId="12" fillId="2" borderId="7" xfId="28" applyNumberFormat="1" applyFont="1" applyFill="1" applyBorder="1" applyAlignment="1" applyProtection="1">
      <alignment horizontal="distributed"/>
      <protection/>
    </xf>
    <xf numFmtId="38" fontId="12" fillId="0" borderId="0" xfId="21" applyFont="1" applyAlignment="1" applyProtection="1">
      <alignment horizontal="right"/>
      <protection/>
    </xf>
    <xf numFmtId="38" fontId="12" fillId="0" borderId="0" xfId="21" applyFont="1" applyAlignment="1">
      <alignment/>
    </xf>
    <xf numFmtId="37" fontId="12" fillId="0" borderId="0" xfId="28" applyNumberFormat="1" applyFont="1">
      <alignment/>
      <protection/>
    </xf>
    <xf numFmtId="37" fontId="12" fillId="0" borderId="0" xfId="28" applyNumberFormat="1" applyFont="1" applyBorder="1">
      <alignment/>
      <protection/>
    </xf>
    <xf numFmtId="185" fontId="12" fillId="0" borderId="0" xfId="28" applyNumberFormat="1" applyFont="1">
      <alignment/>
      <protection/>
    </xf>
    <xf numFmtId="38" fontId="11" fillId="0" borderId="0" xfId="21" applyFont="1" applyBorder="1" applyAlignment="1" applyProtection="1">
      <alignment horizontal="right"/>
      <protection/>
    </xf>
    <xf numFmtId="38" fontId="11" fillId="0" borderId="0" xfId="21" applyFont="1" applyBorder="1" applyAlignment="1">
      <alignment/>
    </xf>
    <xf numFmtId="185" fontId="11" fillId="2" borderId="10" xfId="28" applyNumberFormat="1" applyFont="1" applyFill="1" applyBorder="1" applyAlignment="1" applyProtection="1">
      <alignment horizontal="distributed"/>
      <protection/>
    </xf>
    <xf numFmtId="185" fontId="11" fillId="2" borderId="11" xfId="28" applyNumberFormat="1" applyFont="1" applyFill="1" applyBorder="1" applyAlignment="1" applyProtection="1">
      <alignment horizontal="distributed"/>
      <protection/>
    </xf>
    <xf numFmtId="38" fontId="11" fillId="0" borderId="10" xfId="21" applyFont="1" applyBorder="1" applyAlignment="1" applyProtection="1">
      <alignment horizontal="right"/>
      <protection/>
    </xf>
    <xf numFmtId="38" fontId="11" fillId="0" borderId="10" xfId="21" applyFont="1" applyBorder="1" applyAlignment="1">
      <alignment/>
    </xf>
    <xf numFmtId="37" fontId="11" fillId="0" borderId="10" xfId="28" applyNumberFormat="1" applyFont="1" applyBorder="1">
      <alignment/>
      <protection/>
    </xf>
    <xf numFmtId="0" fontId="9" fillId="0" borderId="0" xfId="31" applyFont="1" applyFill="1" applyBorder="1" applyAlignment="1" applyProtection="1" quotePrefix="1">
      <alignment horizontal="left"/>
      <protection/>
    </xf>
    <xf numFmtId="0" fontId="9" fillId="0" borderId="0" xfId="31" applyFont="1" applyFill="1" applyBorder="1">
      <alignment/>
      <protection/>
    </xf>
    <xf numFmtId="0" fontId="9" fillId="0" borderId="0" xfId="31" applyFont="1" applyFill="1" applyBorder="1" applyAlignment="1" quotePrefix="1">
      <alignment horizontal="right"/>
      <protection/>
    </xf>
    <xf numFmtId="0" fontId="9" fillId="0" borderId="0" xfId="31" applyFont="1" applyFill="1" applyBorder="1" quotePrefix="1">
      <alignment/>
      <protection/>
    </xf>
    <xf numFmtId="0" fontId="9" fillId="0" borderId="0" xfId="31" applyFont="1" applyFill="1" applyBorder="1" applyAlignment="1">
      <alignment/>
      <protection/>
    </xf>
    <xf numFmtId="0" fontId="13" fillId="0" borderId="0" xfId="31" applyFont="1" applyFill="1" applyBorder="1" applyAlignment="1" applyProtection="1" quotePrefix="1">
      <alignment horizontal="right"/>
      <protection/>
    </xf>
    <xf numFmtId="0" fontId="9" fillId="0" borderId="0" xfId="31" applyFont="1" applyFill="1" applyBorder="1" applyAlignment="1" applyProtection="1">
      <alignment horizontal="left"/>
      <protection/>
    </xf>
    <xf numFmtId="0" fontId="11" fillId="0" borderId="0" xfId="31" applyFont="1" applyFill="1" applyBorder="1" applyAlignment="1" applyProtection="1" quotePrefix="1">
      <alignment horizontal="left"/>
      <protection/>
    </xf>
    <xf numFmtId="0" fontId="11" fillId="0" borderId="0" xfId="31" applyFont="1" applyFill="1" applyBorder="1" applyAlignment="1" applyProtection="1">
      <alignment horizontal="left"/>
      <protection/>
    </xf>
    <xf numFmtId="0" fontId="11" fillId="0" borderId="0" xfId="31" applyFont="1" applyFill="1" applyBorder="1">
      <alignment/>
      <protection/>
    </xf>
    <xf numFmtId="0" fontId="11" fillId="0" borderId="0" xfId="31" applyFont="1" applyFill="1" applyBorder="1" applyAlignment="1">
      <alignment/>
      <protection/>
    </xf>
    <xf numFmtId="0" fontId="11" fillId="0" borderId="0" xfId="31" applyFont="1" applyFill="1" applyBorder="1" applyAlignment="1">
      <alignment vertical="center"/>
      <protection/>
    </xf>
    <xf numFmtId="0" fontId="11" fillId="2" borderId="5" xfId="31" applyFont="1" applyFill="1" applyBorder="1" applyAlignment="1" applyProtection="1">
      <alignment horizontal="centerContinuous" vertical="center"/>
      <protection/>
    </xf>
    <xf numFmtId="0" fontId="11" fillId="2" borderId="14" xfId="31" applyFont="1" applyFill="1" applyBorder="1" applyAlignment="1" applyProtection="1">
      <alignment horizontal="centerContinuous" vertical="center"/>
      <protection/>
    </xf>
    <xf numFmtId="0" fontId="11" fillId="2" borderId="5" xfId="31" applyFont="1" applyFill="1" applyBorder="1" applyAlignment="1" applyProtection="1">
      <alignment horizontal="center" vertical="center"/>
      <protection/>
    </xf>
    <xf numFmtId="0" fontId="11" fillId="2" borderId="5" xfId="31" applyFont="1" applyFill="1" applyBorder="1" applyAlignment="1" applyProtection="1">
      <alignment vertical="center"/>
      <protection/>
    </xf>
    <xf numFmtId="0" fontId="11" fillId="0" borderId="0" xfId="31" applyFont="1" applyFill="1" applyBorder="1" applyAlignment="1" applyProtection="1">
      <alignment vertical="center"/>
      <protection/>
    </xf>
    <xf numFmtId="0" fontId="11" fillId="2" borderId="14" xfId="31" applyFont="1" applyFill="1" applyBorder="1" applyAlignment="1" applyProtection="1">
      <alignment horizontal="center" vertical="center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2" borderId="5" xfId="31" applyFont="1" applyFill="1" applyBorder="1" applyAlignment="1">
      <alignment vertical="center"/>
      <protection/>
    </xf>
    <xf numFmtId="0" fontId="11" fillId="2" borderId="15" xfId="31" applyFont="1" applyFill="1" applyBorder="1" applyAlignment="1" applyProtection="1">
      <alignment horizontal="left"/>
      <protection/>
    </xf>
    <xf numFmtId="0" fontId="14" fillId="2" borderId="16" xfId="31" applyFont="1" applyFill="1" applyBorder="1" applyAlignment="1" applyProtection="1">
      <alignment horizontal="left"/>
      <protection/>
    </xf>
    <xf numFmtId="215" fontId="14" fillId="0" borderId="0" xfId="31" applyNumberFormat="1" applyFont="1" applyFill="1" applyBorder="1" applyAlignment="1" applyProtection="1">
      <alignment/>
      <protection/>
    </xf>
    <xf numFmtId="38" fontId="14" fillId="0" borderId="15" xfId="21" applyFont="1" applyFill="1" applyBorder="1" applyAlignment="1" applyProtection="1">
      <alignment horizontal="right"/>
      <protection/>
    </xf>
    <xf numFmtId="38" fontId="11" fillId="0" borderId="15" xfId="21" applyFont="1" applyFill="1" applyBorder="1" applyAlignment="1" applyProtection="1">
      <alignment/>
      <protection/>
    </xf>
    <xf numFmtId="38" fontId="11" fillId="0" borderId="0" xfId="21" applyFont="1" applyFill="1" applyBorder="1" applyAlignment="1" applyProtection="1">
      <alignment/>
      <protection/>
    </xf>
    <xf numFmtId="0" fontId="11" fillId="2" borderId="0" xfId="31" applyFont="1" applyFill="1" applyBorder="1" applyAlignment="1" applyProtection="1">
      <alignment vertical="center"/>
      <protection/>
    </xf>
    <xf numFmtId="0" fontId="11" fillId="2" borderId="16" xfId="31" applyFont="1" applyFill="1" applyBorder="1" applyAlignment="1" applyProtection="1">
      <alignment horizontal="center" vertical="center"/>
      <protection/>
    </xf>
    <xf numFmtId="38" fontId="11" fillId="2" borderId="0" xfId="21" applyFont="1" applyFill="1" applyBorder="1" applyAlignment="1" applyProtection="1">
      <alignment/>
      <protection/>
    </xf>
    <xf numFmtId="0" fontId="14" fillId="0" borderId="15" xfId="31" applyFont="1" applyFill="1" applyBorder="1" applyAlignment="1" applyProtection="1">
      <alignment horizontal="left"/>
      <protection/>
    </xf>
    <xf numFmtId="38" fontId="14" fillId="0" borderId="15" xfId="21" applyFont="1" applyFill="1" applyBorder="1" applyAlignment="1">
      <alignment/>
    </xf>
    <xf numFmtId="38" fontId="11" fillId="0" borderId="0" xfId="21" applyFont="1" applyFill="1" applyBorder="1" applyAlignment="1">
      <alignment/>
    </xf>
    <xf numFmtId="38" fontId="11" fillId="2" borderId="15" xfId="21" applyFont="1" applyFill="1" applyBorder="1" applyAlignment="1" applyProtection="1">
      <alignment/>
      <protection/>
    </xf>
    <xf numFmtId="0" fontId="14" fillId="0" borderId="0" xfId="31" applyFont="1" applyFill="1" applyBorder="1" applyAlignment="1" applyProtection="1">
      <alignment horizontal="left"/>
      <protection/>
    </xf>
    <xf numFmtId="38" fontId="14" fillId="0" borderId="0" xfId="21" applyFont="1" applyFill="1" applyBorder="1" applyAlignment="1">
      <alignment/>
    </xf>
    <xf numFmtId="0" fontId="11" fillId="2" borderId="0" xfId="31" applyFont="1" applyFill="1" applyBorder="1" applyAlignment="1" applyProtection="1">
      <alignment horizontal="left"/>
      <protection/>
    </xf>
    <xf numFmtId="0" fontId="11" fillId="2" borderId="7" xfId="31" applyFont="1" applyFill="1" applyBorder="1" applyAlignment="1" applyProtection="1">
      <alignment horizontal="left"/>
      <protection/>
    </xf>
    <xf numFmtId="38" fontId="11" fillId="0" borderId="0" xfId="21" applyFont="1" applyFill="1" applyBorder="1" applyAlignment="1">
      <alignment/>
    </xf>
    <xf numFmtId="38" fontId="11" fillId="2" borderId="0" xfId="21" applyFont="1" applyFill="1" applyBorder="1" applyAlignment="1">
      <alignment/>
    </xf>
    <xf numFmtId="0" fontId="14" fillId="2" borderId="7" xfId="31" applyFont="1" applyFill="1" applyBorder="1" applyAlignment="1" applyProtection="1">
      <alignment horizontal="left"/>
      <protection/>
    </xf>
    <xf numFmtId="38" fontId="11" fillId="0" borderId="0" xfId="21" applyFont="1" applyFill="1" applyBorder="1" applyAlignment="1">
      <alignment horizontal="right"/>
    </xf>
    <xf numFmtId="38" fontId="11" fillId="0" borderId="0" xfId="21" applyFont="1" applyFill="1" applyBorder="1" applyAlignment="1" applyProtection="1">
      <alignment horizontal="right"/>
      <protection/>
    </xf>
    <xf numFmtId="38" fontId="14" fillId="0" borderId="0" xfId="21" applyFont="1" applyFill="1" applyBorder="1" applyAlignment="1" applyProtection="1">
      <alignment horizontal="right"/>
      <protection/>
    </xf>
    <xf numFmtId="38" fontId="14" fillId="0" borderId="0" xfId="21" applyFont="1" applyFill="1" applyBorder="1" applyAlignment="1" applyProtection="1">
      <alignment/>
      <protection/>
    </xf>
    <xf numFmtId="38" fontId="11" fillId="2" borderId="10" xfId="21" applyFont="1" applyFill="1" applyBorder="1" applyAlignment="1">
      <alignment/>
    </xf>
    <xf numFmtId="0" fontId="12" fillId="2" borderId="11" xfId="31" applyFont="1" applyFill="1" applyBorder="1" applyAlignment="1" applyProtection="1">
      <alignment horizontal="left"/>
      <protection/>
    </xf>
    <xf numFmtId="215" fontId="12" fillId="0" borderId="10" xfId="21" applyNumberFormat="1" applyFont="1" applyFill="1" applyBorder="1" applyAlignment="1">
      <alignment/>
    </xf>
    <xf numFmtId="38" fontId="12" fillId="0" borderId="10" xfId="21" applyFont="1" applyFill="1" applyBorder="1" applyAlignment="1">
      <alignment/>
    </xf>
    <xf numFmtId="38" fontId="11" fillId="0" borderId="10" xfId="21" applyFont="1" applyFill="1" applyBorder="1" applyAlignment="1">
      <alignment/>
    </xf>
    <xf numFmtId="215" fontId="11" fillId="0" borderId="0" xfId="31" applyNumberFormat="1" applyFont="1" applyFill="1" applyBorder="1" applyAlignment="1" applyProtection="1">
      <alignment/>
      <protection/>
    </xf>
    <xf numFmtId="38" fontId="11" fillId="0" borderId="0" xfId="31" applyNumberFormat="1" applyFont="1" applyFill="1" applyBorder="1">
      <alignment/>
      <protection/>
    </xf>
    <xf numFmtId="0" fontId="11" fillId="2" borderId="0" xfId="31" applyFont="1" applyFill="1" applyBorder="1" applyAlignment="1">
      <alignment/>
      <protection/>
    </xf>
    <xf numFmtId="0" fontId="11" fillId="2" borderId="11" xfId="31" applyFont="1" applyFill="1" applyBorder="1" applyAlignment="1" applyProtection="1">
      <alignment horizontal="left"/>
      <protection/>
    </xf>
    <xf numFmtId="0" fontId="11" fillId="0" borderId="10" xfId="31" applyFont="1" applyFill="1" applyBorder="1" applyAlignment="1" applyProtection="1">
      <alignment horizontal="left"/>
      <protection/>
    </xf>
    <xf numFmtId="0" fontId="11" fillId="0" borderId="10" xfId="31" applyFont="1" applyFill="1" applyBorder="1">
      <alignment/>
      <protection/>
    </xf>
    <xf numFmtId="0" fontId="15" fillId="0" borderId="0" xfId="31" applyFont="1" applyFill="1" applyBorder="1">
      <alignment/>
      <protection/>
    </xf>
    <xf numFmtId="215" fontId="11" fillId="0" borderId="10" xfId="31" applyNumberFormat="1" applyFont="1" applyFill="1" applyBorder="1" applyAlignment="1" applyProtection="1">
      <alignment/>
      <protection/>
    </xf>
    <xf numFmtId="38" fontId="11" fillId="0" borderId="10" xfId="21" applyFont="1" applyFill="1" applyBorder="1" applyAlignment="1">
      <alignment/>
    </xf>
    <xf numFmtId="0" fontId="16" fillId="0" borderId="0" xfId="30" applyFont="1" applyAlignment="1" applyProtection="1" quotePrefix="1">
      <alignment horizontal="left"/>
      <protection/>
    </xf>
    <xf numFmtId="0" fontId="16" fillId="0" borderId="0" xfId="30" applyFont="1">
      <alignment/>
      <protection/>
    </xf>
    <xf numFmtId="0" fontId="16" fillId="0" borderId="0" xfId="30" applyFont="1" applyAlignment="1" applyProtection="1" quotePrefix="1">
      <alignment horizontal="right"/>
      <protection/>
    </xf>
    <xf numFmtId="0" fontId="9" fillId="0" borderId="0" xfId="33" applyFont="1">
      <alignment/>
      <protection/>
    </xf>
    <xf numFmtId="0" fontId="16" fillId="0" borderId="0" xfId="30" applyFont="1" applyAlignment="1">
      <alignment horizontal="right"/>
      <protection/>
    </xf>
    <xf numFmtId="0" fontId="9" fillId="0" borderId="0" xfId="25" applyFont="1" applyFill="1" applyBorder="1" applyAlignment="1">
      <alignment/>
      <protection/>
    </xf>
    <xf numFmtId="0" fontId="17" fillId="0" borderId="0" xfId="30" applyFont="1" applyAlignment="1" applyProtection="1" quotePrefix="1">
      <alignment horizontal="left"/>
      <protection/>
    </xf>
    <xf numFmtId="0" fontId="17" fillId="0" borderId="0" xfId="30" applyFont="1">
      <alignment/>
      <protection/>
    </xf>
    <xf numFmtId="0" fontId="11" fillId="0" borderId="0" xfId="33" applyFont="1">
      <alignment/>
      <protection/>
    </xf>
    <xf numFmtId="0" fontId="17" fillId="0" borderId="0" xfId="30" applyFont="1" applyAlignment="1">
      <alignment horizontal="right"/>
      <protection/>
    </xf>
    <xf numFmtId="0" fontId="11" fillId="0" borderId="0" xfId="25" applyFont="1" applyFill="1" applyBorder="1" applyAlignment="1">
      <alignment/>
      <protection/>
    </xf>
    <xf numFmtId="0" fontId="17" fillId="0" borderId="0" xfId="30" applyFont="1" applyAlignment="1" applyProtection="1">
      <alignment horizontal="left" vertical="center"/>
      <protection/>
    </xf>
    <xf numFmtId="0" fontId="17" fillId="0" borderId="0" xfId="30" applyFont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11" fillId="0" borderId="0" xfId="25" applyFont="1" applyBorder="1" applyAlignment="1">
      <alignment vertical="center"/>
      <protection/>
    </xf>
    <xf numFmtId="0" fontId="17" fillId="2" borderId="3" xfId="30" applyFont="1" applyFill="1" applyBorder="1">
      <alignment/>
      <protection/>
    </xf>
    <xf numFmtId="0" fontId="17" fillId="2" borderId="4" xfId="30" applyFont="1" applyFill="1" applyBorder="1">
      <alignment/>
      <protection/>
    </xf>
    <xf numFmtId="0" fontId="17" fillId="2" borderId="6" xfId="30" applyFont="1" applyFill="1" applyBorder="1" applyAlignment="1" applyProtection="1">
      <alignment horizontal="centerContinuous" vertical="center"/>
      <protection/>
    </xf>
    <xf numFmtId="0" fontId="17" fillId="2" borderId="5" xfId="30" applyFont="1" applyFill="1" applyBorder="1" applyAlignment="1" applyProtection="1">
      <alignment horizontal="centerContinuous" vertical="center"/>
      <protection/>
    </xf>
    <xf numFmtId="0" fontId="17" fillId="2" borderId="14" xfId="30" applyFont="1" applyFill="1" applyBorder="1" applyAlignment="1" applyProtection="1">
      <alignment horizontal="centerContinuous" vertical="center"/>
      <protection/>
    </xf>
    <xf numFmtId="0" fontId="17" fillId="2" borderId="17" xfId="30" applyFont="1" applyFill="1" applyBorder="1" applyAlignment="1" applyProtection="1">
      <alignment vertical="center"/>
      <protection/>
    </xf>
    <xf numFmtId="0" fontId="17" fillId="2" borderId="3" xfId="30" applyFont="1" applyFill="1" applyBorder="1" applyAlignment="1" applyProtection="1">
      <alignment vertical="center"/>
      <protection/>
    </xf>
    <xf numFmtId="0" fontId="17" fillId="0" borderId="0" xfId="30" applyFont="1" applyBorder="1">
      <alignment/>
      <protection/>
    </xf>
    <xf numFmtId="0" fontId="17" fillId="2" borderId="0" xfId="30" applyFont="1" applyFill="1" applyBorder="1" applyAlignment="1" applyProtection="1">
      <alignment horizontal="center"/>
      <protection locked="0"/>
    </xf>
    <xf numFmtId="0" fontId="17" fillId="2" borderId="7" xfId="30" applyFont="1" applyFill="1" applyBorder="1" applyAlignment="1" applyProtection="1">
      <alignment horizontal="center"/>
      <protection locked="0"/>
    </xf>
    <xf numFmtId="0" fontId="17" fillId="2" borderId="0" xfId="30" applyFont="1" applyFill="1" applyBorder="1" applyAlignment="1" applyProtection="1">
      <alignment horizontal="center"/>
      <protection/>
    </xf>
    <xf numFmtId="0" fontId="17" fillId="2" borderId="9" xfId="30" applyFont="1" applyFill="1" applyBorder="1" applyAlignment="1" applyProtection="1">
      <alignment horizontal="center"/>
      <protection/>
    </xf>
    <xf numFmtId="0" fontId="11" fillId="2" borderId="9" xfId="33" applyFont="1" applyFill="1" applyBorder="1" applyAlignment="1">
      <alignment horizontal="centerContinuous" vertical="center"/>
      <protection/>
    </xf>
    <xf numFmtId="0" fontId="11" fillId="2" borderId="0" xfId="33" applyFont="1" applyFill="1" applyBorder="1" applyAlignment="1">
      <alignment vertical="center"/>
      <protection/>
    </xf>
    <xf numFmtId="0" fontId="17" fillId="2" borderId="10" xfId="30" applyFont="1" applyFill="1" applyBorder="1">
      <alignment/>
      <protection/>
    </xf>
    <xf numFmtId="0" fontId="17" fillId="2" borderId="11" xfId="30" applyFont="1" applyFill="1" applyBorder="1">
      <alignment/>
      <protection/>
    </xf>
    <xf numFmtId="0" fontId="17" fillId="2" borderId="12" xfId="30" applyFont="1" applyFill="1" applyBorder="1" applyAlignment="1" applyProtection="1">
      <alignment horizontal="center" vertical="top"/>
      <protection/>
    </xf>
    <xf numFmtId="0" fontId="11" fillId="2" borderId="12" xfId="33" applyFont="1" applyFill="1" applyBorder="1" applyAlignment="1">
      <alignment horizontal="centerContinuous" vertical="center"/>
      <protection/>
    </xf>
    <xf numFmtId="0" fontId="11" fillId="2" borderId="10" xfId="33" applyFont="1" applyFill="1" applyBorder="1" applyAlignment="1">
      <alignment vertical="center"/>
      <protection/>
    </xf>
    <xf numFmtId="38" fontId="11" fillId="2" borderId="0" xfId="21" applyFont="1" applyFill="1" applyBorder="1" applyAlignment="1" applyProtection="1">
      <alignment horizontal="distributed"/>
      <protection/>
    </xf>
    <xf numFmtId="38" fontId="11" fillId="2" borderId="7" xfId="21" applyFont="1" applyFill="1" applyBorder="1" applyAlignment="1" applyProtection="1">
      <alignment horizontal="distributed"/>
      <protection/>
    </xf>
    <xf numFmtId="37" fontId="17" fillId="0" borderId="15" xfId="30" applyNumberFormat="1" applyFont="1" applyBorder="1" applyProtection="1">
      <alignment/>
      <protection/>
    </xf>
    <xf numFmtId="37" fontId="17" fillId="0" borderId="0" xfId="30" applyNumberFormat="1" applyFont="1" applyBorder="1" applyProtection="1">
      <alignment/>
      <protection/>
    </xf>
    <xf numFmtId="37" fontId="18" fillId="0" borderId="0" xfId="30" applyNumberFormat="1" applyFont="1" applyBorder="1" applyAlignment="1" applyProtection="1">
      <alignment horizontal="right"/>
      <protection/>
    </xf>
    <xf numFmtId="37" fontId="17" fillId="0" borderId="15" xfId="30" applyNumberFormat="1" applyFont="1" applyBorder="1" applyAlignment="1" applyProtection="1">
      <alignment/>
      <protection/>
    </xf>
    <xf numFmtId="0" fontId="19" fillId="0" borderId="0" xfId="30" applyFont="1">
      <alignment/>
      <protection/>
    </xf>
    <xf numFmtId="37" fontId="11" fillId="0" borderId="0" xfId="27" applyNumberFormat="1" applyFont="1" applyBorder="1" applyProtection="1">
      <alignment/>
      <protection/>
    </xf>
    <xf numFmtId="37" fontId="11" fillId="0" borderId="0" xfId="27" applyNumberFormat="1" applyFont="1" applyBorder="1" applyAlignment="1" applyProtection="1">
      <alignment horizontal="right"/>
      <protection/>
    </xf>
    <xf numFmtId="37" fontId="11" fillId="0" borderId="0" xfId="27" applyNumberFormat="1" applyFont="1" applyBorder="1" applyAlignment="1" applyProtection="1">
      <alignment/>
      <protection/>
    </xf>
    <xf numFmtId="37" fontId="11" fillId="0" borderId="0" xfId="27" applyFont="1" applyBorder="1">
      <alignment/>
      <protection/>
    </xf>
    <xf numFmtId="37" fontId="19" fillId="0" borderId="0" xfId="27" applyNumberFormat="1" applyFont="1" applyBorder="1" applyProtection="1">
      <alignment/>
      <protection/>
    </xf>
    <xf numFmtId="38" fontId="12" fillId="2" borderId="0" xfId="21" applyFont="1" applyFill="1" applyBorder="1" applyAlignment="1" applyProtection="1">
      <alignment horizontal="distributed"/>
      <protection/>
    </xf>
    <xf numFmtId="38" fontId="12" fillId="2" borderId="7" xfId="21" applyFont="1" applyFill="1" applyBorder="1" applyAlignment="1" applyProtection="1">
      <alignment horizontal="distributed"/>
      <protection/>
    </xf>
    <xf numFmtId="37" fontId="12" fillId="0" borderId="0" xfId="27" applyNumberFormat="1" applyFont="1" applyBorder="1" applyProtection="1">
      <alignment/>
      <protection/>
    </xf>
    <xf numFmtId="37" fontId="12" fillId="0" borderId="0" xfId="27" applyNumberFormat="1" applyFont="1" applyBorder="1" applyAlignment="1" applyProtection="1">
      <alignment horizontal="right"/>
      <protection/>
    </xf>
    <xf numFmtId="37" fontId="12" fillId="0" borderId="0" xfId="27" applyNumberFormat="1" applyFont="1" applyBorder="1" applyAlignment="1" applyProtection="1">
      <alignment/>
      <protection/>
    </xf>
    <xf numFmtId="37" fontId="12" fillId="0" borderId="0" xfId="27" applyFont="1" applyBorder="1">
      <alignment/>
      <protection/>
    </xf>
    <xf numFmtId="37" fontId="20" fillId="0" borderId="0" xfId="27" applyNumberFormat="1" applyFont="1" applyBorder="1" applyProtection="1">
      <alignment/>
      <protection/>
    </xf>
    <xf numFmtId="0" fontId="21" fillId="0" borderId="0" xfId="30" applyFont="1" applyBorder="1">
      <alignment/>
      <protection/>
    </xf>
    <xf numFmtId="0" fontId="21" fillId="0" borderId="0" xfId="30" applyFont="1">
      <alignment/>
      <protection/>
    </xf>
    <xf numFmtId="37" fontId="19" fillId="0" borderId="0" xfId="27" applyFont="1" applyBorder="1" applyProtection="1">
      <alignment/>
      <protection/>
    </xf>
    <xf numFmtId="37" fontId="19" fillId="0" borderId="0" xfId="27" applyFont="1" applyBorder="1">
      <alignment/>
      <protection/>
    </xf>
    <xf numFmtId="0" fontId="17" fillId="0" borderId="10" xfId="30" applyFont="1" applyBorder="1">
      <alignment/>
      <protection/>
    </xf>
    <xf numFmtId="0" fontId="17" fillId="0" borderId="10" xfId="30" applyFont="1" applyBorder="1" applyAlignment="1">
      <alignment/>
      <protection/>
    </xf>
    <xf numFmtId="0" fontId="17" fillId="0" borderId="0" xfId="30" applyFont="1" applyBorder="1" applyAlignment="1">
      <alignment/>
      <protection/>
    </xf>
    <xf numFmtId="37" fontId="16" fillId="0" borderId="0" xfId="29" applyFont="1">
      <alignment/>
      <protection/>
    </xf>
    <xf numFmtId="37" fontId="16" fillId="0" borderId="0" xfId="29" applyFont="1" applyAlignment="1" quotePrefix="1">
      <alignment horizontal="left"/>
      <protection/>
    </xf>
    <xf numFmtId="37" fontId="16" fillId="0" borderId="0" xfId="29" applyFont="1" applyAlignment="1" quotePrefix="1">
      <alignment horizontal="right"/>
      <protection/>
    </xf>
    <xf numFmtId="37" fontId="16" fillId="0" borderId="0" xfId="29" applyFont="1" applyAlignment="1">
      <alignment horizontal="right"/>
      <protection/>
    </xf>
    <xf numFmtId="37" fontId="16" fillId="0" borderId="0" xfId="29" applyFont="1" applyBorder="1" applyAlignment="1">
      <alignment/>
      <protection/>
    </xf>
    <xf numFmtId="37" fontId="17" fillId="0" borderId="0" xfId="29" applyFont="1">
      <alignment/>
      <protection/>
    </xf>
    <xf numFmtId="37" fontId="17" fillId="0" borderId="0" xfId="29" applyFont="1" applyAlignment="1" quotePrefix="1">
      <alignment horizontal="left"/>
      <protection/>
    </xf>
    <xf numFmtId="37" fontId="17" fillId="0" borderId="0" xfId="29" applyFont="1" applyAlignment="1">
      <alignment horizontal="right"/>
      <protection/>
    </xf>
    <xf numFmtId="37" fontId="17" fillId="0" borderId="0" xfId="29" applyFont="1" applyBorder="1" applyAlignment="1">
      <alignment/>
      <protection/>
    </xf>
    <xf numFmtId="37" fontId="23" fillId="0" borderId="0" xfId="29" applyFont="1">
      <alignment/>
      <protection/>
    </xf>
    <xf numFmtId="37" fontId="23" fillId="0" borderId="0" xfId="29" applyFont="1" applyBorder="1">
      <alignment/>
      <protection/>
    </xf>
    <xf numFmtId="37" fontId="23" fillId="0" borderId="0" xfId="29" applyFont="1" applyBorder="1" applyAlignment="1" applyProtection="1">
      <alignment horizontal="left"/>
      <protection locked="0"/>
    </xf>
    <xf numFmtId="0" fontId="15" fillId="0" borderId="0" xfId="32" applyFont="1" applyBorder="1">
      <alignment/>
      <protection/>
    </xf>
    <xf numFmtId="37" fontId="23" fillId="0" borderId="0" xfId="29" applyFont="1" applyBorder="1" applyAlignment="1">
      <alignment/>
      <protection/>
    </xf>
    <xf numFmtId="37" fontId="23" fillId="2" borderId="3" xfId="29" applyFont="1" applyFill="1" applyBorder="1">
      <alignment/>
      <protection/>
    </xf>
    <xf numFmtId="37" fontId="23" fillId="2" borderId="4" xfId="29" applyFont="1" applyFill="1" applyBorder="1">
      <alignment/>
      <protection/>
    </xf>
    <xf numFmtId="37" fontId="23" fillId="2" borderId="3" xfId="29" applyFont="1" applyFill="1" applyBorder="1" applyAlignment="1" applyProtection="1">
      <alignment horizontal="centerContinuous" vertical="center"/>
      <protection locked="0"/>
    </xf>
    <xf numFmtId="0" fontId="15" fillId="2" borderId="17" xfId="32" applyFont="1" applyFill="1" applyBorder="1" applyAlignment="1">
      <alignment horizontal="centerContinuous" vertical="center"/>
      <protection/>
    </xf>
    <xf numFmtId="37" fontId="23" fillId="2" borderId="3" xfId="29" applyFont="1" applyFill="1" applyBorder="1" applyAlignment="1">
      <alignment horizontal="centerContinuous" vertical="center"/>
      <protection/>
    </xf>
    <xf numFmtId="37" fontId="24" fillId="2" borderId="17" xfId="29" applyFont="1" applyFill="1" applyBorder="1" applyAlignment="1" applyProtection="1" quotePrefix="1">
      <alignment horizontal="center"/>
      <protection locked="0"/>
    </xf>
    <xf numFmtId="37" fontId="23" fillId="2" borderId="17" xfId="29" applyFont="1" applyFill="1" applyBorder="1" applyAlignment="1" applyProtection="1">
      <alignment horizontal="centerContinuous" vertical="center"/>
      <protection locked="0"/>
    </xf>
    <xf numFmtId="37" fontId="23" fillId="2" borderId="3" xfId="29" applyFont="1" applyFill="1" applyBorder="1" applyAlignment="1" applyProtection="1">
      <alignment vertical="center"/>
      <protection locked="0"/>
    </xf>
    <xf numFmtId="37" fontId="23" fillId="2" borderId="0" xfId="29" applyFont="1" applyFill="1" applyBorder="1">
      <alignment/>
      <protection/>
    </xf>
    <xf numFmtId="37" fontId="23" fillId="2" borderId="0" xfId="29" applyFont="1" applyFill="1" applyBorder="1" applyAlignment="1" applyProtection="1">
      <alignment horizontal="left"/>
      <protection locked="0"/>
    </xf>
    <xf numFmtId="37" fontId="23" fillId="2" borderId="7" xfId="29" applyFont="1" applyFill="1" applyBorder="1" applyAlignment="1" applyProtection="1">
      <alignment horizontal="left"/>
      <protection locked="0"/>
    </xf>
    <xf numFmtId="37" fontId="23" fillId="2" borderId="10" xfId="29" applyFont="1" applyFill="1" applyBorder="1" applyAlignment="1" applyProtection="1">
      <alignment horizontal="centerContinuous" vertical="center"/>
      <protection locked="0"/>
    </xf>
    <xf numFmtId="0" fontId="15" fillId="2" borderId="12" xfId="32" applyFont="1" applyFill="1" applyBorder="1" applyAlignment="1">
      <alignment horizontal="centerContinuous" vertical="center"/>
      <protection/>
    </xf>
    <xf numFmtId="37" fontId="23" fillId="2" borderId="10" xfId="29" applyFont="1" applyFill="1" applyBorder="1" applyAlignment="1">
      <alignment horizontal="centerContinuous" vertical="center"/>
      <protection/>
    </xf>
    <xf numFmtId="37" fontId="24" fillId="2" borderId="9" xfId="29" applyFont="1" applyFill="1" applyBorder="1" applyAlignment="1" applyProtection="1">
      <alignment horizontal="center"/>
      <protection locked="0"/>
    </xf>
    <xf numFmtId="0" fontId="15" fillId="2" borderId="9" xfId="32" applyFont="1" applyFill="1" applyBorder="1" applyAlignment="1">
      <alignment horizontal="centerContinuous" vertical="center"/>
      <protection/>
    </xf>
    <xf numFmtId="0" fontId="15" fillId="2" borderId="0" xfId="32" applyFont="1" applyFill="1" applyBorder="1" applyAlignment="1">
      <alignment vertical="center"/>
      <protection/>
    </xf>
    <xf numFmtId="37" fontId="23" fillId="2" borderId="10" xfId="29" applyFont="1" applyFill="1" applyBorder="1">
      <alignment/>
      <protection/>
    </xf>
    <xf numFmtId="37" fontId="23" fillId="2" borderId="11" xfId="29" applyFont="1" applyFill="1" applyBorder="1">
      <alignment/>
      <protection/>
    </xf>
    <xf numFmtId="37" fontId="23" fillId="2" borderId="10" xfId="29" applyFont="1" applyFill="1" applyBorder="1" applyAlignment="1" applyProtection="1">
      <alignment horizontal="center" vertical="center"/>
      <protection locked="0"/>
    </xf>
    <xf numFmtId="37" fontId="23" fillId="2" borderId="12" xfId="29" applyFont="1" applyFill="1" applyBorder="1" applyAlignment="1" applyProtection="1">
      <alignment horizontal="center" vertical="center"/>
      <protection locked="0"/>
    </xf>
    <xf numFmtId="37" fontId="23" fillId="2" borderId="12" xfId="29" applyFont="1" applyFill="1" applyBorder="1" applyAlignment="1" applyProtection="1">
      <alignment horizontal="center" vertical="top"/>
      <protection locked="0"/>
    </xf>
    <xf numFmtId="37" fontId="23" fillId="2" borderId="12" xfId="29" applyFont="1" applyFill="1" applyBorder="1" applyAlignment="1" applyProtection="1">
      <alignment horizontal="center"/>
      <protection locked="0"/>
    </xf>
    <xf numFmtId="37" fontId="23" fillId="2" borderId="10" xfId="29" applyFont="1" applyFill="1" applyBorder="1" applyAlignment="1" applyProtection="1">
      <alignment/>
      <protection locked="0"/>
    </xf>
    <xf numFmtId="37" fontId="25" fillId="2" borderId="15" xfId="29" applyFont="1" applyFill="1" applyBorder="1" applyAlignment="1" applyProtection="1">
      <alignment horizontal="distributed"/>
      <protection/>
    </xf>
    <xf numFmtId="37" fontId="25" fillId="2" borderId="7" xfId="29" applyFont="1" applyFill="1" applyBorder="1" applyAlignment="1" applyProtection="1">
      <alignment horizontal="distributed"/>
      <protection/>
    </xf>
    <xf numFmtId="37" fontId="26" fillId="0" borderId="0" xfId="35" applyNumberFormat="1" applyFont="1" applyFill="1" applyBorder="1" applyProtection="1">
      <alignment/>
      <protection/>
    </xf>
    <xf numFmtId="185" fontId="26" fillId="0" borderId="0" xfId="35" applyNumberFormat="1" applyFont="1" applyFill="1" applyBorder="1" applyProtection="1">
      <alignment/>
      <protection/>
    </xf>
    <xf numFmtId="185" fontId="26" fillId="0" borderId="0" xfId="35" applyNumberFormat="1" applyFont="1" applyFill="1" applyBorder="1" applyAlignment="1" applyProtection="1">
      <alignment/>
      <protection/>
    </xf>
    <xf numFmtId="37" fontId="25" fillId="0" borderId="0" xfId="29" applyFont="1">
      <alignment/>
      <protection/>
    </xf>
    <xf numFmtId="37" fontId="25" fillId="2" borderId="0" xfId="29" applyFont="1" applyFill="1" applyBorder="1" applyAlignment="1" applyProtection="1">
      <alignment horizontal="distributed"/>
      <protection/>
    </xf>
    <xf numFmtId="0" fontId="26" fillId="2" borderId="7" xfId="32" applyFont="1" applyFill="1" applyBorder="1" applyAlignment="1">
      <alignment horizontal="distributed"/>
      <protection/>
    </xf>
    <xf numFmtId="37" fontId="23" fillId="2" borderId="0" xfId="29" applyFont="1" applyFill="1" applyBorder="1" applyAlignment="1" applyProtection="1">
      <alignment horizontal="distributed"/>
      <protection/>
    </xf>
    <xf numFmtId="37" fontId="23" fillId="2" borderId="7" xfId="29" applyFont="1" applyFill="1" applyBorder="1" applyAlignment="1" applyProtection="1">
      <alignment horizontal="distributed"/>
      <protection/>
    </xf>
    <xf numFmtId="37" fontId="15" fillId="0" borderId="0" xfId="35" applyNumberFormat="1" applyFont="1" applyFill="1" applyBorder="1" applyProtection="1">
      <alignment/>
      <protection/>
    </xf>
    <xf numFmtId="185" fontId="15" fillId="0" borderId="0" xfId="35" applyNumberFormat="1" applyFont="1" applyFill="1" applyBorder="1" applyProtection="1">
      <alignment/>
      <protection/>
    </xf>
    <xf numFmtId="185" fontId="15" fillId="0" borderId="0" xfId="35" applyNumberFormat="1" applyFont="1" applyFill="1" applyBorder="1" applyAlignment="1" applyProtection="1">
      <alignment/>
      <protection/>
    </xf>
    <xf numFmtId="37" fontId="27" fillId="2" borderId="0" xfId="29" applyFont="1" applyFill="1" applyBorder="1" applyAlignment="1" applyProtection="1">
      <alignment horizontal="distributed"/>
      <protection/>
    </xf>
    <xf numFmtId="37" fontId="27" fillId="2" borderId="7" xfId="29" applyFont="1" applyFill="1" applyBorder="1" applyAlignment="1" applyProtection="1">
      <alignment horizontal="distributed"/>
      <protection/>
    </xf>
    <xf numFmtId="37" fontId="28" fillId="0" borderId="0" xfId="35" applyNumberFormat="1" applyFont="1" applyFill="1" applyBorder="1" applyProtection="1">
      <alignment/>
      <protection/>
    </xf>
    <xf numFmtId="185" fontId="28" fillId="0" borderId="0" xfId="35" applyNumberFormat="1" applyFont="1" applyFill="1" applyBorder="1" applyProtection="1">
      <alignment/>
      <protection/>
    </xf>
    <xf numFmtId="185" fontId="28" fillId="0" borderId="0" xfId="35" applyNumberFormat="1" applyFont="1" applyFill="1" applyBorder="1" applyAlignment="1" applyProtection="1">
      <alignment/>
      <protection/>
    </xf>
    <xf numFmtId="37" fontId="27" fillId="0" borderId="0" xfId="29" applyFont="1">
      <alignment/>
      <protection/>
    </xf>
    <xf numFmtId="0" fontId="28" fillId="2" borderId="7" xfId="32" applyFont="1" applyFill="1" applyBorder="1" applyAlignment="1">
      <alignment horizontal="distributed"/>
      <protection/>
    </xf>
    <xf numFmtId="37" fontId="28" fillId="0" borderId="0" xfId="35" applyNumberFormat="1" applyFont="1" applyFill="1" applyBorder="1" applyAlignment="1" applyProtection="1" quotePrefix="1">
      <alignment/>
      <protection/>
    </xf>
    <xf numFmtId="37" fontId="28" fillId="0" borderId="0" xfId="35" applyNumberFormat="1" applyFont="1" applyFill="1" applyBorder="1" applyAlignment="1" applyProtection="1">
      <alignment vertical="center"/>
      <protection/>
    </xf>
    <xf numFmtId="185" fontId="28" fillId="0" borderId="0" xfId="35" applyNumberFormat="1" applyFont="1" applyFill="1" applyBorder="1" applyAlignment="1" applyProtection="1">
      <alignment vertical="center"/>
      <protection/>
    </xf>
    <xf numFmtId="37" fontId="27" fillId="0" borderId="0" xfId="29" applyFont="1" applyAlignment="1">
      <alignment vertical="center"/>
      <protection/>
    </xf>
    <xf numFmtId="37" fontId="23" fillId="0" borderId="10" xfId="29" applyFont="1" applyBorder="1">
      <alignment/>
      <protection/>
    </xf>
    <xf numFmtId="37" fontId="23" fillId="0" borderId="10" xfId="29" applyFont="1" applyBorder="1" applyAlignment="1">
      <alignment/>
      <protection/>
    </xf>
    <xf numFmtId="37" fontId="24" fillId="0" borderId="0" xfId="29" applyFont="1">
      <alignment/>
      <protection/>
    </xf>
    <xf numFmtId="37" fontId="24" fillId="0" borderId="0" xfId="29" applyFont="1" applyBorder="1" applyAlignment="1">
      <alignment/>
      <protection/>
    </xf>
    <xf numFmtId="37" fontId="27" fillId="2" borderId="0" xfId="29" applyFont="1" applyFill="1" applyBorder="1" applyAlignment="1" applyProtection="1">
      <alignment horizontal="distributed"/>
      <protection/>
    </xf>
    <xf numFmtId="37" fontId="23" fillId="2" borderId="18" xfId="29" applyFont="1" applyFill="1" applyBorder="1" applyAlignment="1" applyProtection="1">
      <alignment horizontal="center" vertical="center"/>
      <protection locked="0"/>
    </xf>
    <xf numFmtId="37" fontId="23" fillId="2" borderId="19" xfId="29" applyFont="1" applyFill="1" applyBorder="1" applyAlignment="1" applyProtection="1">
      <alignment horizontal="center" vertical="center"/>
      <protection locked="0"/>
    </xf>
    <xf numFmtId="37" fontId="25" fillId="2" borderId="15" xfId="29" applyFont="1" applyFill="1" applyBorder="1" applyAlignment="1" applyProtection="1">
      <alignment horizontal="distributed"/>
      <protection/>
    </xf>
    <xf numFmtId="37" fontId="25" fillId="2" borderId="0" xfId="29" applyFont="1" applyFill="1" applyBorder="1" applyAlignment="1" applyProtection="1">
      <alignment horizontal="distributed"/>
      <protection/>
    </xf>
    <xf numFmtId="38" fontId="12" fillId="2" borderId="0" xfId="21" applyFont="1" applyFill="1" applyBorder="1" applyAlignment="1" applyProtection="1">
      <alignment horizontal="distributed"/>
      <protection/>
    </xf>
    <xf numFmtId="0" fontId="17" fillId="2" borderId="8" xfId="30" applyFont="1" applyFill="1" applyBorder="1" applyAlignment="1" applyProtection="1">
      <alignment horizontal="center" vertical="center"/>
      <protection/>
    </xf>
    <xf numFmtId="0" fontId="17" fillId="2" borderId="13" xfId="30" applyFont="1" applyFill="1" applyBorder="1" applyAlignment="1" applyProtection="1">
      <alignment horizontal="center" vertical="center"/>
      <protection/>
    </xf>
    <xf numFmtId="38" fontId="11" fillId="2" borderId="15" xfId="21" applyFont="1" applyFill="1" applyBorder="1" applyAlignment="1" applyProtection="1">
      <alignment horizontal="distributed"/>
      <protection/>
    </xf>
    <xf numFmtId="38" fontId="11" fillId="2" borderId="0" xfId="21" applyFont="1" applyFill="1" applyBorder="1" applyAlignment="1" applyProtection="1">
      <alignment horizontal="distributed"/>
      <protection/>
    </xf>
    <xf numFmtId="0" fontId="11" fillId="2" borderId="5" xfId="31" applyFont="1" applyFill="1" applyBorder="1" applyAlignment="1" applyProtection="1">
      <alignment horizontal="center" vertical="center"/>
      <protection/>
    </xf>
  </cellXfs>
  <cellStyles count="2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12" xfId="25"/>
    <cellStyle name="標準_128" xfId="26"/>
    <cellStyle name="標準_316" xfId="27"/>
    <cellStyle name="標準_317" xfId="28"/>
    <cellStyle name="標準_318" xfId="29"/>
    <cellStyle name="標準_319" xfId="30"/>
    <cellStyle name="標準_320" xfId="31"/>
    <cellStyle name="標準_t1999314" xfId="32"/>
    <cellStyle name="標準_t1999315" xfId="33"/>
    <cellStyle name="標準_t1999317" xfId="34"/>
    <cellStyle name="標準_定時登71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5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99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&#36039;&#26009;\&#24193;&#20869;&#65298;\WINDOWS\&#65411;&#65438;&#65405;&#65400;&#65412;&#65391;&#65420;&#65439;\1141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1999\201-260\WINNT\Profiles\pref2502\&#65411;&#65438;&#65405;&#65400;&#65412;&#65391;&#65420;&#65439;\&#32113;&#35336;&#26360;\15118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MTR2XMKZ\ca990009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ONGO\HPNWDOS\EXCEL\WINDOWS\&#65411;&#65438;&#65405;&#65400;&#65412;&#65391;&#65420;&#65439;\&#12383;&#12369;&#12358;&#12385;\221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0"/>
    </sheetNames>
    <sheetDataSet>
      <sheetData sheetId="0">
        <row r="3">
          <cell r="E3" t="str">
            <v>政令大型乗用</v>
          </cell>
          <cell r="F3" t="str">
            <v>大型乗用</v>
          </cell>
          <cell r="G3" t="str">
            <v>普通乗用</v>
          </cell>
          <cell r="H3" t="str">
            <v>軽乗用</v>
          </cell>
          <cell r="I3" t="str">
            <v>ミニカー</v>
          </cell>
          <cell r="J3" t="str">
            <v>政令大型貨物</v>
          </cell>
          <cell r="K3" t="str">
            <v>大型貨物</v>
          </cell>
          <cell r="L3" t="str">
            <v>普通貨物</v>
          </cell>
          <cell r="M3" t="str">
            <v>軽貨物</v>
          </cell>
          <cell r="N3" t="str">
            <v>大型特殊</v>
          </cell>
          <cell r="O3" t="str">
            <v>小型特殊</v>
          </cell>
          <cell r="P3" t="str">
            <v>小型二輪</v>
          </cell>
          <cell r="Q3" t="str">
            <v>軽二輪</v>
          </cell>
          <cell r="R3" t="str">
            <v>原付二種</v>
          </cell>
          <cell r="S3" t="str">
            <v>原付一種</v>
          </cell>
          <cell r="T3" t="str">
            <v>自転車</v>
          </cell>
          <cell r="U3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0"/>
  <sheetViews>
    <sheetView tabSelected="1" zoomScale="130" zoomScaleNormal="130" workbookViewId="0" topLeftCell="A1">
      <selection activeCell="B2" sqref="B2"/>
    </sheetView>
  </sheetViews>
  <sheetFormatPr defaultColWidth="13.8515625" defaultRowHeight="12" customHeight="1"/>
  <cols>
    <col min="1" max="1" width="0.42578125" style="187" customWidth="1"/>
    <col min="2" max="2" width="3.57421875" style="187" customWidth="1"/>
    <col min="3" max="3" width="15.7109375" style="187" customWidth="1"/>
    <col min="4" max="4" width="0.42578125" style="187" customWidth="1"/>
    <col min="5" max="5" width="17.8515625" style="187" customWidth="1"/>
    <col min="6" max="7" width="11.8515625" style="187" customWidth="1"/>
    <col min="8" max="8" width="17.8515625" style="187" customWidth="1"/>
    <col min="9" max="10" width="11.8515625" style="187" customWidth="1"/>
    <col min="11" max="11" width="0.42578125" style="190" customWidth="1"/>
    <col min="12" max="16384" width="13.8515625" style="187" customWidth="1"/>
  </cols>
  <sheetData>
    <row r="1" spans="4:11" s="182" customFormat="1" ht="24" customHeight="1">
      <c r="D1" s="183"/>
      <c r="E1" s="184" t="s">
        <v>406</v>
      </c>
      <c r="F1" s="182" t="s">
        <v>407</v>
      </c>
      <c r="J1" s="185"/>
      <c r="K1" s="186"/>
    </row>
    <row r="2" spans="3:10" ht="7.5" customHeight="1">
      <c r="C2" s="188"/>
      <c r="D2" s="188"/>
      <c r="J2" s="189"/>
    </row>
    <row r="3" spans="3:11" s="191" customFormat="1" ht="12" customHeight="1" thickBot="1">
      <c r="C3" s="192"/>
      <c r="D3" s="192"/>
      <c r="E3" s="192"/>
      <c r="F3" s="192"/>
      <c r="G3" s="192"/>
      <c r="H3" s="193"/>
      <c r="I3" s="194"/>
      <c r="J3" s="192"/>
      <c r="K3" s="195"/>
    </row>
    <row r="4" spans="1:11" s="191" customFormat="1" ht="12" customHeight="1">
      <c r="A4" s="196"/>
      <c r="B4" s="196"/>
      <c r="C4" s="196"/>
      <c r="D4" s="197"/>
      <c r="E4" s="198" t="s">
        <v>334</v>
      </c>
      <c r="F4" s="199"/>
      <c r="G4" s="200"/>
      <c r="H4" s="201" t="s">
        <v>335</v>
      </c>
      <c r="I4" s="249" t="s">
        <v>336</v>
      </c>
      <c r="J4" s="202" t="s">
        <v>337</v>
      </c>
      <c r="K4" s="203"/>
    </row>
    <row r="5" spans="1:11" s="191" customFormat="1" ht="12" customHeight="1">
      <c r="A5" s="204"/>
      <c r="B5" s="204"/>
      <c r="C5" s="205"/>
      <c r="D5" s="206"/>
      <c r="E5" s="207" t="s">
        <v>408</v>
      </c>
      <c r="F5" s="208"/>
      <c r="G5" s="209"/>
      <c r="H5" s="210" t="s">
        <v>338</v>
      </c>
      <c r="I5" s="250"/>
      <c r="J5" s="211" t="s">
        <v>339</v>
      </c>
      <c r="K5" s="212"/>
    </row>
    <row r="6" spans="1:11" s="191" customFormat="1" ht="12" customHeight="1">
      <c r="A6" s="213"/>
      <c r="B6" s="213"/>
      <c r="C6" s="213"/>
      <c r="D6" s="214"/>
      <c r="E6" s="215" t="s">
        <v>340</v>
      </c>
      <c r="F6" s="216" t="s">
        <v>341</v>
      </c>
      <c r="G6" s="216" t="s">
        <v>342</v>
      </c>
      <c r="H6" s="217" t="s">
        <v>409</v>
      </c>
      <c r="I6" s="218" t="s">
        <v>343</v>
      </c>
      <c r="J6" s="218" t="s">
        <v>344</v>
      </c>
      <c r="K6" s="219"/>
    </row>
    <row r="7" spans="1:11" s="225" customFormat="1" ht="12" customHeight="1">
      <c r="A7" s="220"/>
      <c r="B7" s="251" t="s">
        <v>345</v>
      </c>
      <c r="C7" s="251"/>
      <c r="D7" s="221"/>
      <c r="E7" s="222">
        <f>E8+E16</f>
        <v>1015494</v>
      </c>
      <c r="F7" s="222">
        <f>F8+F16</f>
        <v>494310</v>
      </c>
      <c r="G7" s="222">
        <f>G8+G16</f>
        <v>521184</v>
      </c>
      <c r="H7" s="222">
        <f>H8+H16</f>
        <v>1002036</v>
      </c>
      <c r="I7" s="222">
        <f>E7-H7</f>
        <v>13458</v>
      </c>
      <c r="J7" s="223">
        <f aca="true" t="shared" si="0" ref="J7:J38">ROUND(I7/H7*100,1)</f>
        <v>1.3</v>
      </c>
      <c r="K7" s="224"/>
    </row>
    <row r="8" spans="1:11" s="225" customFormat="1" ht="12" customHeight="1">
      <c r="A8" s="226"/>
      <c r="B8" s="252" t="s">
        <v>274</v>
      </c>
      <c r="C8" s="252"/>
      <c r="D8" s="227"/>
      <c r="E8" s="222">
        <f>SUM(E9:E15)</f>
        <v>563265</v>
      </c>
      <c r="F8" s="222">
        <f>SUM(F9:F15)</f>
        <v>274313</v>
      </c>
      <c r="G8" s="222">
        <f>SUM(G9:G15)</f>
        <v>288952</v>
      </c>
      <c r="H8" s="222">
        <f>SUM(H9:H15)</f>
        <v>555724</v>
      </c>
      <c r="I8" s="222">
        <f>E8-H8</f>
        <v>7541</v>
      </c>
      <c r="J8" s="223">
        <f t="shared" si="0"/>
        <v>1.4</v>
      </c>
      <c r="K8" s="224"/>
    </row>
    <row r="9" spans="1:11" s="191" customFormat="1" ht="12" customHeight="1">
      <c r="A9" s="204"/>
      <c r="B9" s="204"/>
      <c r="C9" s="228" t="s">
        <v>346</v>
      </c>
      <c r="D9" s="229"/>
      <c r="E9" s="230">
        <f>SUM(F9:G9)</f>
        <v>219104</v>
      </c>
      <c r="F9" s="230">
        <v>105595</v>
      </c>
      <c r="G9" s="230">
        <v>113509</v>
      </c>
      <c r="H9" s="230">
        <v>216580</v>
      </c>
      <c r="I9" s="230">
        <f>E9-H9</f>
        <v>2524</v>
      </c>
      <c r="J9" s="231">
        <f t="shared" si="0"/>
        <v>1.2</v>
      </c>
      <c r="K9" s="232"/>
    </row>
    <row r="10" spans="1:11" s="191" customFormat="1" ht="9" customHeight="1">
      <c r="A10" s="204"/>
      <c r="B10" s="204"/>
      <c r="C10" s="228" t="s">
        <v>347</v>
      </c>
      <c r="D10" s="229"/>
      <c r="E10" s="230">
        <f aca="true" t="shared" si="1" ref="E10:E15">SUM(F10:G10)</f>
        <v>81034</v>
      </c>
      <c r="F10" s="230">
        <v>39207</v>
      </c>
      <c r="G10" s="230">
        <v>41827</v>
      </c>
      <c r="H10" s="230">
        <v>79855</v>
      </c>
      <c r="I10" s="230">
        <f aca="true" t="shared" si="2" ref="I10:I40">E10-H10</f>
        <v>1179</v>
      </c>
      <c r="J10" s="231">
        <f t="shared" si="0"/>
        <v>1.5</v>
      </c>
      <c r="K10" s="232"/>
    </row>
    <row r="11" spans="1:11" s="191" customFormat="1" ht="9" customHeight="1">
      <c r="A11" s="204"/>
      <c r="B11" s="204"/>
      <c r="C11" s="228" t="s">
        <v>348</v>
      </c>
      <c r="D11" s="229"/>
      <c r="E11" s="230">
        <f t="shared" si="1"/>
        <v>44409</v>
      </c>
      <c r="F11" s="230">
        <v>21242</v>
      </c>
      <c r="G11" s="230">
        <v>23167</v>
      </c>
      <c r="H11" s="230">
        <v>44113</v>
      </c>
      <c r="I11" s="230">
        <f t="shared" si="2"/>
        <v>296</v>
      </c>
      <c r="J11" s="231">
        <f t="shared" si="0"/>
        <v>0.7</v>
      </c>
      <c r="K11" s="232"/>
    </row>
    <row r="12" spans="1:11" s="191" customFormat="1" ht="9" customHeight="1">
      <c r="A12" s="204"/>
      <c r="B12" s="204"/>
      <c r="C12" s="228" t="s">
        <v>279</v>
      </c>
      <c r="D12" s="229"/>
      <c r="E12" s="230">
        <f t="shared" si="1"/>
        <v>52683</v>
      </c>
      <c r="F12" s="230">
        <v>25504</v>
      </c>
      <c r="G12" s="230">
        <v>27179</v>
      </c>
      <c r="H12" s="230">
        <v>52018</v>
      </c>
      <c r="I12" s="230">
        <f t="shared" si="2"/>
        <v>665</v>
      </c>
      <c r="J12" s="231">
        <f t="shared" si="0"/>
        <v>1.3</v>
      </c>
      <c r="K12" s="232"/>
    </row>
    <row r="13" spans="1:11" s="191" customFormat="1" ht="9" customHeight="1">
      <c r="A13" s="204"/>
      <c r="B13" s="204"/>
      <c r="C13" s="228" t="s">
        <v>280</v>
      </c>
      <c r="D13" s="229"/>
      <c r="E13" s="230">
        <f t="shared" si="1"/>
        <v>32963</v>
      </c>
      <c r="F13" s="230">
        <v>16246</v>
      </c>
      <c r="G13" s="230">
        <v>16717</v>
      </c>
      <c r="H13" s="230">
        <v>32643</v>
      </c>
      <c r="I13" s="230">
        <f t="shared" si="2"/>
        <v>320</v>
      </c>
      <c r="J13" s="231">
        <f t="shared" si="0"/>
        <v>1</v>
      </c>
      <c r="K13" s="232"/>
    </row>
    <row r="14" spans="1:11" s="191" customFormat="1" ht="9" customHeight="1">
      <c r="A14" s="204"/>
      <c r="B14" s="204"/>
      <c r="C14" s="228" t="s">
        <v>349</v>
      </c>
      <c r="D14" s="229"/>
      <c r="E14" s="230">
        <f t="shared" si="1"/>
        <v>83957</v>
      </c>
      <c r="F14" s="230">
        <v>42406</v>
      </c>
      <c r="G14" s="230">
        <v>41551</v>
      </c>
      <c r="H14" s="230">
        <v>82176</v>
      </c>
      <c r="I14" s="230">
        <f t="shared" si="2"/>
        <v>1781</v>
      </c>
      <c r="J14" s="231">
        <f t="shared" si="0"/>
        <v>2.2</v>
      </c>
      <c r="K14" s="232"/>
    </row>
    <row r="15" spans="1:11" s="191" customFormat="1" ht="9" customHeight="1">
      <c r="A15" s="204"/>
      <c r="B15" s="204"/>
      <c r="C15" s="228" t="s">
        <v>350</v>
      </c>
      <c r="D15" s="229"/>
      <c r="E15" s="230">
        <f t="shared" si="1"/>
        <v>49115</v>
      </c>
      <c r="F15" s="230">
        <v>24113</v>
      </c>
      <c r="G15" s="230">
        <v>25002</v>
      </c>
      <c r="H15" s="230">
        <v>48339</v>
      </c>
      <c r="I15" s="230">
        <f t="shared" si="2"/>
        <v>776</v>
      </c>
      <c r="J15" s="231">
        <f t="shared" si="0"/>
        <v>1.6</v>
      </c>
      <c r="K15" s="232"/>
    </row>
    <row r="16" spans="1:11" s="225" customFormat="1" ht="12" customHeight="1">
      <c r="A16" s="226"/>
      <c r="B16" s="252" t="s">
        <v>283</v>
      </c>
      <c r="C16" s="252"/>
      <c r="D16" s="221"/>
      <c r="E16" s="222">
        <f>E17+E19+E21+E24+E32+E37+E41+E46+E50+E55+E60+E65</f>
        <v>452229</v>
      </c>
      <c r="F16" s="222">
        <f>F17+F19+F21+F24+F32+F37+F41+F46+F50+F55+F60+F65</f>
        <v>219997</v>
      </c>
      <c r="G16" s="222">
        <f>G17+G19+G21+G24+G32+G37+G41+G46+G50+G55+G60+G65</f>
        <v>232232</v>
      </c>
      <c r="H16" s="222">
        <f>H17+H19+H21+H24+H32+H37+H41+H46+H50+H55+H60+H65</f>
        <v>446312</v>
      </c>
      <c r="I16" s="222">
        <f>E16-H16</f>
        <v>5917</v>
      </c>
      <c r="J16" s="223">
        <f t="shared" si="0"/>
        <v>1.3</v>
      </c>
      <c r="K16" s="224"/>
    </row>
    <row r="17" spans="1:11" s="238" customFormat="1" ht="12" customHeight="1">
      <c r="A17" s="233"/>
      <c r="B17" s="248" t="s">
        <v>351</v>
      </c>
      <c r="C17" s="248"/>
      <c r="D17" s="234"/>
      <c r="E17" s="235">
        <f>E18</f>
        <v>16972</v>
      </c>
      <c r="F17" s="235">
        <f>F18</f>
        <v>8084</v>
      </c>
      <c r="G17" s="235">
        <f>G18</f>
        <v>8888</v>
      </c>
      <c r="H17" s="235">
        <f>H18</f>
        <v>16488</v>
      </c>
      <c r="I17" s="235">
        <f>E17-H17</f>
        <v>484</v>
      </c>
      <c r="J17" s="236">
        <f t="shared" si="0"/>
        <v>2.9</v>
      </c>
      <c r="K17" s="237"/>
    </row>
    <row r="18" spans="1:11" s="191" customFormat="1" ht="12" customHeight="1">
      <c r="A18" s="204"/>
      <c r="B18" s="204"/>
      <c r="C18" s="228" t="s">
        <v>352</v>
      </c>
      <c r="D18" s="229"/>
      <c r="E18" s="230">
        <f>SUM(F18:G18)</f>
        <v>16972</v>
      </c>
      <c r="F18" s="230">
        <v>8084</v>
      </c>
      <c r="G18" s="230">
        <v>8888</v>
      </c>
      <c r="H18" s="230">
        <v>16488</v>
      </c>
      <c r="I18" s="230">
        <f t="shared" si="2"/>
        <v>484</v>
      </c>
      <c r="J18" s="231">
        <f t="shared" si="0"/>
        <v>2.9</v>
      </c>
      <c r="K18" s="232"/>
    </row>
    <row r="19" spans="1:11" s="238" customFormat="1" ht="12" customHeight="1">
      <c r="A19" s="233"/>
      <c r="B19" s="248" t="s">
        <v>353</v>
      </c>
      <c r="C19" s="248"/>
      <c r="D19" s="234"/>
      <c r="E19" s="235">
        <f>E20</f>
        <v>40512</v>
      </c>
      <c r="F19" s="235">
        <f>F20</f>
        <v>20303</v>
      </c>
      <c r="G19" s="235">
        <f>G20</f>
        <v>20209</v>
      </c>
      <c r="H19" s="235">
        <f>H20</f>
        <v>38312</v>
      </c>
      <c r="I19" s="235">
        <f>E19-H19</f>
        <v>2200</v>
      </c>
      <c r="J19" s="236">
        <f t="shared" si="0"/>
        <v>5.7</v>
      </c>
      <c r="K19" s="237"/>
    </row>
    <row r="20" spans="1:11" s="191" customFormat="1" ht="12" customHeight="1">
      <c r="A20" s="204"/>
      <c r="B20" s="204"/>
      <c r="C20" s="228" t="s">
        <v>354</v>
      </c>
      <c r="D20" s="229"/>
      <c r="E20" s="230">
        <f>SUM(F20:G20)</f>
        <v>40512</v>
      </c>
      <c r="F20" s="230">
        <v>20303</v>
      </c>
      <c r="G20" s="230">
        <v>20209</v>
      </c>
      <c r="H20" s="230">
        <v>38312</v>
      </c>
      <c r="I20" s="230">
        <f t="shared" si="2"/>
        <v>2200</v>
      </c>
      <c r="J20" s="231">
        <f t="shared" si="0"/>
        <v>5.7</v>
      </c>
      <c r="K20" s="232"/>
    </row>
    <row r="21" spans="1:11" s="238" customFormat="1" ht="12" customHeight="1">
      <c r="A21" s="233"/>
      <c r="B21" s="248" t="s">
        <v>355</v>
      </c>
      <c r="C21" s="248"/>
      <c r="D21" s="234"/>
      <c r="E21" s="235">
        <f>E22+E23</f>
        <v>37163</v>
      </c>
      <c r="F21" s="235">
        <f>F22+F23</f>
        <v>18354</v>
      </c>
      <c r="G21" s="235">
        <f>G22+G23</f>
        <v>18809</v>
      </c>
      <c r="H21" s="235">
        <f>H22+H23</f>
        <v>36204</v>
      </c>
      <c r="I21" s="235">
        <f>E21-H21</f>
        <v>959</v>
      </c>
      <c r="J21" s="236">
        <f t="shared" si="0"/>
        <v>2.6</v>
      </c>
      <c r="K21" s="237"/>
    </row>
    <row r="22" spans="1:11" s="191" customFormat="1" ht="12" customHeight="1">
      <c r="A22" s="204"/>
      <c r="B22" s="204"/>
      <c r="C22" s="228" t="s">
        <v>356</v>
      </c>
      <c r="D22" s="229"/>
      <c r="E22" s="230">
        <f>SUM(F22:G22)</f>
        <v>9203</v>
      </c>
      <c r="F22" s="230">
        <v>4392</v>
      </c>
      <c r="G22" s="230">
        <v>4811</v>
      </c>
      <c r="H22" s="230">
        <v>9082</v>
      </c>
      <c r="I22" s="230">
        <f t="shared" si="2"/>
        <v>121</v>
      </c>
      <c r="J22" s="231">
        <f t="shared" si="0"/>
        <v>1.3</v>
      </c>
      <c r="K22" s="232"/>
    </row>
    <row r="23" spans="1:11" s="191" customFormat="1" ht="9" customHeight="1">
      <c r="A23" s="204"/>
      <c r="B23" s="204"/>
      <c r="C23" s="228" t="s">
        <v>357</v>
      </c>
      <c r="D23" s="229"/>
      <c r="E23" s="230">
        <f>SUM(F23:G23)</f>
        <v>27960</v>
      </c>
      <c r="F23" s="230">
        <v>13962</v>
      </c>
      <c r="G23" s="230">
        <v>13998</v>
      </c>
      <c r="H23" s="230">
        <v>27122</v>
      </c>
      <c r="I23" s="230">
        <f t="shared" si="2"/>
        <v>838</v>
      </c>
      <c r="J23" s="231">
        <f t="shared" si="0"/>
        <v>3.1</v>
      </c>
      <c r="K23" s="232"/>
    </row>
    <row r="24" spans="1:11" s="238" customFormat="1" ht="12" customHeight="1">
      <c r="A24" s="233"/>
      <c r="B24" s="248" t="s">
        <v>358</v>
      </c>
      <c r="C24" s="248"/>
      <c r="D24" s="234"/>
      <c r="E24" s="235">
        <f>SUM(E25:E31)</f>
        <v>108774</v>
      </c>
      <c r="F24" s="235">
        <f>SUM(F25:F31)</f>
        <v>53901</v>
      </c>
      <c r="G24" s="235">
        <f>SUM(G25:G31)</f>
        <v>54873</v>
      </c>
      <c r="H24" s="235">
        <f>SUM(H25:H31)</f>
        <v>107767</v>
      </c>
      <c r="I24" s="235">
        <f>E24-H24</f>
        <v>1007</v>
      </c>
      <c r="J24" s="236">
        <f t="shared" si="0"/>
        <v>0.9</v>
      </c>
      <c r="K24" s="237"/>
    </row>
    <row r="25" spans="1:11" s="191" customFormat="1" ht="12" customHeight="1">
      <c r="A25" s="204"/>
      <c r="B25" s="204"/>
      <c r="C25" s="228" t="s">
        <v>359</v>
      </c>
      <c r="D25" s="229"/>
      <c r="E25" s="230">
        <f aca="true" t="shared" si="3" ref="E25:E40">SUM(F25:G25)</f>
        <v>8831</v>
      </c>
      <c r="F25" s="230">
        <v>4396</v>
      </c>
      <c r="G25" s="230">
        <v>4435</v>
      </c>
      <c r="H25" s="230">
        <v>8829</v>
      </c>
      <c r="I25" s="230">
        <f t="shared" si="2"/>
        <v>2</v>
      </c>
      <c r="J25" s="231">
        <f t="shared" si="0"/>
        <v>0</v>
      </c>
      <c r="K25" s="232"/>
    </row>
    <row r="26" spans="1:11" s="191" customFormat="1" ht="9" customHeight="1">
      <c r="A26" s="204"/>
      <c r="B26" s="204"/>
      <c r="C26" s="228" t="s">
        <v>360</v>
      </c>
      <c r="D26" s="229"/>
      <c r="E26" s="230">
        <f t="shared" si="3"/>
        <v>29848</v>
      </c>
      <c r="F26" s="230">
        <v>15392</v>
      </c>
      <c r="G26" s="230">
        <v>14456</v>
      </c>
      <c r="H26" s="230">
        <v>29423</v>
      </c>
      <c r="I26" s="230">
        <f t="shared" si="2"/>
        <v>425</v>
      </c>
      <c r="J26" s="231">
        <f t="shared" si="0"/>
        <v>1.4</v>
      </c>
      <c r="K26" s="232"/>
    </row>
    <row r="27" spans="1:11" s="191" customFormat="1" ht="9" customHeight="1">
      <c r="A27" s="204"/>
      <c r="B27" s="204"/>
      <c r="C27" s="228" t="s">
        <v>361</v>
      </c>
      <c r="D27" s="229"/>
      <c r="E27" s="230">
        <f t="shared" si="3"/>
        <v>27151</v>
      </c>
      <c r="F27" s="230">
        <v>13478</v>
      </c>
      <c r="G27" s="230">
        <v>13673</v>
      </c>
      <c r="H27" s="230">
        <v>26827</v>
      </c>
      <c r="I27" s="230">
        <f t="shared" si="2"/>
        <v>324</v>
      </c>
      <c r="J27" s="231">
        <f t="shared" si="0"/>
        <v>1.2</v>
      </c>
      <c r="K27" s="232"/>
    </row>
    <row r="28" spans="1:11" s="191" customFormat="1" ht="9" customHeight="1">
      <c r="A28" s="204"/>
      <c r="B28" s="204"/>
      <c r="C28" s="228" t="s">
        <v>362</v>
      </c>
      <c r="D28" s="229"/>
      <c r="E28" s="230">
        <f t="shared" si="3"/>
        <v>7313</v>
      </c>
      <c r="F28" s="230">
        <v>3537</v>
      </c>
      <c r="G28" s="230">
        <v>3776</v>
      </c>
      <c r="H28" s="230">
        <v>7291</v>
      </c>
      <c r="I28" s="230">
        <f t="shared" si="2"/>
        <v>22</v>
      </c>
      <c r="J28" s="231">
        <f t="shared" si="0"/>
        <v>0.3</v>
      </c>
      <c r="K28" s="232"/>
    </row>
    <row r="29" spans="1:11" s="191" customFormat="1" ht="9" customHeight="1">
      <c r="A29" s="204"/>
      <c r="B29" s="204"/>
      <c r="C29" s="228" t="s">
        <v>363</v>
      </c>
      <c r="D29" s="229"/>
      <c r="E29" s="230">
        <f t="shared" si="3"/>
        <v>9375</v>
      </c>
      <c r="F29" s="230">
        <v>4419</v>
      </c>
      <c r="G29" s="230">
        <v>4956</v>
      </c>
      <c r="H29" s="230">
        <v>9347</v>
      </c>
      <c r="I29" s="230">
        <f t="shared" si="2"/>
        <v>28</v>
      </c>
      <c r="J29" s="231">
        <f t="shared" si="0"/>
        <v>0.3</v>
      </c>
      <c r="K29" s="232"/>
    </row>
    <row r="30" spans="1:11" s="191" customFormat="1" ht="9" customHeight="1">
      <c r="A30" s="204"/>
      <c r="B30" s="204"/>
      <c r="C30" s="228" t="s">
        <v>364</v>
      </c>
      <c r="D30" s="229"/>
      <c r="E30" s="230">
        <f t="shared" si="3"/>
        <v>14923</v>
      </c>
      <c r="F30" s="230">
        <v>7216</v>
      </c>
      <c r="G30" s="230">
        <v>7707</v>
      </c>
      <c r="H30" s="230">
        <v>14715</v>
      </c>
      <c r="I30" s="230">
        <f t="shared" si="2"/>
        <v>208</v>
      </c>
      <c r="J30" s="231">
        <f t="shared" si="0"/>
        <v>1.4</v>
      </c>
      <c r="K30" s="232"/>
    </row>
    <row r="31" spans="1:11" s="191" customFormat="1" ht="9" customHeight="1">
      <c r="A31" s="204"/>
      <c r="B31" s="204"/>
      <c r="C31" s="228" t="s">
        <v>365</v>
      </c>
      <c r="D31" s="229"/>
      <c r="E31" s="230">
        <f t="shared" si="3"/>
        <v>11333</v>
      </c>
      <c r="F31" s="230">
        <v>5463</v>
      </c>
      <c r="G31" s="230">
        <v>5870</v>
      </c>
      <c r="H31" s="230">
        <v>11335</v>
      </c>
      <c r="I31" s="230">
        <f t="shared" si="2"/>
        <v>-2</v>
      </c>
      <c r="J31" s="231">
        <f t="shared" si="0"/>
        <v>0</v>
      </c>
      <c r="K31" s="232"/>
    </row>
    <row r="32" spans="1:11" s="238" customFormat="1" ht="12" customHeight="1">
      <c r="A32" s="233"/>
      <c r="B32" s="248" t="s">
        <v>366</v>
      </c>
      <c r="C32" s="248"/>
      <c r="D32" s="239"/>
      <c r="E32" s="235">
        <f>SUM(E33:E36)</f>
        <v>47357</v>
      </c>
      <c r="F32" s="235">
        <f>SUM(F33:F36)</f>
        <v>22931</v>
      </c>
      <c r="G32" s="235">
        <f>SUM(G33:G36)</f>
        <v>24426</v>
      </c>
      <c r="H32" s="235">
        <f>SUM(H33:H36)</f>
        <v>47123</v>
      </c>
      <c r="I32" s="235">
        <f>E32-H32</f>
        <v>234</v>
      </c>
      <c r="J32" s="236">
        <f t="shared" si="0"/>
        <v>0.5</v>
      </c>
      <c r="K32" s="237"/>
    </row>
    <row r="33" spans="1:11" s="191" customFormat="1" ht="12" customHeight="1">
      <c r="A33" s="204"/>
      <c r="B33" s="204"/>
      <c r="C33" s="228" t="s">
        <v>367</v>
      </c>
      <c r="D33" s="229"/>
      <c r="E33" s="230">
        <f t="shared" si="3"/>
        <v>9364</v>
      </c>
      <c r="F33" s="230">
        <v>4497</v>
      </c>
      <c r="G33" s="230">
        <v>4867</v>
      </c>
      <c r="H33" s="230">
        <v>9348</v>
      </c>
      <c r="I33" s="230">
        <f t="shared" si="2"/>
        <v>16</v>
      </c>
      <c r="J33" s="231">
        <f t="shared" si="0"/>
        <v>0.2</v>
      </c>
      <c r="K33" s="232"/>
    </row>
    <row r="34" spans="1:11" s="191" customFormat="1" ht="9" customHeight="1">
      <c r="A34" s="204"/>
      <c r="B34" s="204"/>
      <c r="C34" s="228" t="s">
        <v>368</v>
      </c>
      <c r="D34" s="229"/>
      <c r="E34" s="230">
        <f t="shared" si="3"/>
        <v>10376</v>
      </c>
      <c r="F34" s="230">
        <v>5006</v>
      </c>
      <c r="G34" s="230">
        <v>5370</v>
      </c>
      <c r="H34" s="230">
        <v>10223</v>
      </c>
      <c r="I34" s="230">
        <f t="shared" si="2"/>
        <v>153</v>
      </c>
      <c r="J34" s="231">
        <f t="shared" si="0"/>
        <v>1.5</v>
      </c>
      <c r="K34" s="232"/>
    </row>
    <row r="35" spans="1:11" s="191" customFormat="1" ht="9" customHeight="1">
      <c r="A35" s="204"/>
      <c r="B35" s="204"/>
      <c r="C35" s="228" t="s">
        <v>369</v>
      </c>
      <c r="D35" s="229"/>
      <c r="E35" s="230">
        <f t="shared" si="3"/>
        <v>17895</v>
      </c>
      <c r="F35" s="230">
        <v>8555</v>
      </c>
      <c r="G35" s="230">
        <v>9340</v>
      </c>
      <c r="H35" s="230">
        <v>17795</v>
      </c>
      <c r="I35" s="230">
        <f t="shared" si="2"/>
        <v>100</v>
      </c>
      <c r="J35" s="231">
        <f t="shared" si="0"/>
        <v>0.6</v>
      </c>
      <c r="K35" s="232"/>
    </row>
    <row r="36" spans="1:11" s="191" customFormat="1" ht="9" customHeight="1">
      <c r="A36" s="204"/>
      <c r="B36" s="204"/>
      <c r="C36" s="228" t="s">
        <v>370</v>
      </c>
      <c r="D36" s="229"/>
      <c r="E36" s="230">
        <f t="shared" si="3"/>
        <v>9722</v>
      </c>
      <c r="F36" s="230">
        <v>4873</v>
      </c>
      <c r="G36" s="230">
        <v>4849</v>
      </c>
      <c r="H36" s="230">
        <v>9757</v>
      </c>
      <c r="I36" s="230">
        <f t="shared" si="2"/>
        <v>-35</v>
      </c>
      <c r="J36" s="231">
        <f t="shared" si="0"/>
        <v>-0.4</v>
      </c>
      <c r="K36" s="232"/>
    </row>
    <row r="37" spans="1:11" s="238" customFormat="1" ht="12" customHeight="1">
      <c r="A37" s="233"/>
      <c r="B37" s="248" t="s">
        <v>371</v>
      </c>
      <c r="C37" s="248"/>
      <c r="D37" s="239"/>
      <c r="E37" s="235">
        <f>SUM(E38:E40)</f>
        <v>31237</v>
      </c>
      <c r="F37" s="235">
        <f>SUM(F38:F40)</f>
        <v>15000</v>
      </c>
      <c r="G37" s="235">
        <f>SUM(G38:G40)</f>
        <v>16237</v>
      </c>
      <c r="H37" s="235">
        <f>SUM(H38:H40)</f>
        <v>31191</v>
      </c>
      <c r="I37" s="235">
        <f>E37-H37</f>
        <v>46</v>
      </c>
      <c r="J37" s="236">
        <f t="shared" si="0"/>
        <v>0.1</v>
      </c>
      <c r="K37" s="237"/>
    </row>
    <row r="38" spans="1:11" s="191" customFormat="1" ht="12" customHeight="1">
      <c r="A38" s="204"/>
      <c r="B38" s="204"/>
      <c r="C38" s="228" t="s">
        <v>372</v>
      </c>
      <c r="D38" s="229"/>
      <c r="E38" s="230">
        <f t="shared" si="3"/>
        <v>5202</v>
      </c>
      <c r="F38" s="230">
        <v>2474</v>
      </c>
      <c r="G38" s="230">
        <v>2728</v>
      </c>
      <c r="H38" s="230">
        <v>5247</v>
      </c>
      <c r="I38" s="230">
        <f t="shared" si="2"/>
        <v>-45</v>
      </c>
      <c r="J38" s="231">
        <f t="shared" si="0"/>
        <v>-0.9</v>
      </c>
      <c r="K38" s="232"/>
    </row>
    <row r="39" spans="1:11" s="191" customFormat="1" ht="9" customHeight="1">
      <c r="A39" s="204"/>
      <c r="B39" s="204"/>
      <c r="C39" s="228" t="s">
        <v>373</v>
      </c>
      <c r="D39" s="229"/>
      <c r="E39" s="230">
        <f t="shared" si="3"/>
        <v>8722</v>
      </c>
      <c r="F39" s="230">
        <v>4177</v>
      </c>
      <c r="G39" s="230">
        <v>4545</v>
      </c>
      <c r="H39" s="230">
        <v>8694</v>
      </c>
      <c r="I39" s="230">
        <f t="shared" si="2"/>
        <v>28</v>
      </c>
      <c r="J39" s="231">
        <f aca="true" t="shared" si="4" ref="J39:J70">ROUND(I39/H39*100,1)</f>
        <v>0.3</v>
      </c>
      <c r="K39" s="232"/>
    </row>
    <row r="40" spans="1:11" s="191" customFormat="1" ht="9" customHeight="1">
      <c r="A40" s="204"/>
      <c r="B40" s="204"/>
      <c r="C40" s="228" t="s">
        <v>374</v>
      </c>
      <c r="D40" s="229"/>
      <c r="E40" s="230">
        <f t="shared" si="3"/>
        <v>17313</v>
      </c>
      <c r="F40" s="230">
        <v>8349</v>
      </c>
      <c r="G40" s="230">
        <v>8964</v>
      </c>
      <c r="H40" s="230">
        <v>17250</v>
      </c>
      <c r="I40" s="230">
        <f t="shared" si="2"/>
        <v>63</v>
      </c>
      <c r="J40" s="231">
        <f t="shared" si="4"/>
        <v>0.4</v>
      </c>
      <c r="K40" s="232"/>
    </row>
    <row r="41" spans="1:11" s="238" customFormat="1" ht="12" customHeight="1">
      <c r="A41" s="233"/>
      <c r="B41" s="248" t="s">
        <v>375</v>
      </c>
      <c r="C41" s="248"/>
      <c r="D41" s="239"/>
      <c r="E41" s="235">
        <f>SUM(E42:E45)</f>
        <v>25248</v>
      </c>
      <c r="F41" s="235">
        <f>SUM(F42:F45)</f>
        <v>12150</v>
      </c>
      <c r="G41" s="235">
        <f>SUM(G42:G45)</f>
        <v>13098</v>
      </c>
      <c r="H41" s="235">
        <f>SUM(H42:H45)</f>
        <v>25084</v>
      </c>
      <c r="I41" s="235">
        <f>E41-H41</f>
        <v>164</v>
      </c>
      <c r="J41" s="236">
        <f t="shared" si="4"/>
        <v>0.7</v>
      </c>
      <c r="K41" s="237"/>
    </row>
    <row r="42" spans="1:11" s="191" customFormat="1" ht="12" customHeight="1">
      <c r="A42" s="204"/>
      <c r="B42" s="204"/>
      <c r="C42" s="228" t="s">
        <v>376</v>
      </c>
      <c r="D42" s="229"/>
      <c r="E42" s="230">
        <f>SUM(F42:G42)</f>
        <v>4403</v>
      </c>
      <c r="F42" s="230">
        <v>2097</v>
      </c>
      <c r="G42" s="230">
        <v>2306</v>
      </c>
      <c r="H42" s="230">
        <v>4379</v>
      </c>
      <c r="I42" s="230">
        <f aca="true" t="shared" si="5" ref="I42:I71">E42-H42</f>
        <v>24</v>
      </c>
      <c r="J42" s="231">
        <f t="shared" si="4"/>
        <v>0.5</v>
      </c>
      <c r="K42" s="232"/>
    </row>
    <row r="43" spans="1:11" s="191" customFormat="1" ht="9" customHeight="1">
      <c r="A43" s="204"/>
      <c r="B43" s="204"/>
      <c r="C43" s="228" t="s">
        <v>377</v>
      </c>
      <c r="D43" s="229"/>
      <c r="E43" s="230">
        <f>SUM(F43:G43)</f>
        <v>7153</v>
      </c>
      <c r="F43" s="230">
        <v>3435</v>
      </c>
      <c r="G43" s="230">
        <v>3718</v>
      </c>
      <c r="H43" s="230">
        <v>7115</v>
      </c>
      <c r="I43" s="230">
        <f t="shared" si="5"/>
        <v>38</v>
      </c>
      <c r="J43" s="231">
        <f t="shared" si="4"/>
        <v>0.5</v>
      </c>
      <c r="K43" s="232"/>
    </row>
    <row r="44" spans="1:11" s="191" customFormat="1" ht="9" customHeight="1">
      <c r="A44" s="204"/>
      <c r="B44" s="204"/>
      <c r="C44" s="228" t="s">
        <v>378</v>
      </c>
      <c r="D44" s="229"/>
      <c r="E44" s="230">
        <f>SUM(F44:G44)</f>
        <v>6001</v>
      </c>
      <c r="F44" s="230">
        <v>2860</v>
      </c>
      <c r="G44" s="230">
        <v>3141</v>
      </c>
      <c r="H44" s="230">
        <v>6014</v>
      </c>
      <c r="I44" s="230">
        <f t="shared" si="5"/>
        <v>-13</v>
      </c>
      <c r="J44" s="231">
        <f t="shared" si="4"/>
        <v>-0.2</v>
      </c>
      <c r="K44" s="232"/>
    </row>
    <row r="45" spans="1:11" s="191" customFormat="1" ht="9" customHeight="1">
      <c r="A45" s="204"/>
      <c r="B45" s="204"/>
      <c r="C45" s="228" t="s">
        <v>379</v>
      </c>
      <c r="D45" s="229"/>
      <c r="E45" s="230">
        <f>SUM(F45:G45)</f>
        <v>7691</v>
      </c>
      <c r="F45" s="230">
        <v>3758</v>
      </c>
      <c r="G45" s="230">
        <v>3933</v>
      </c>
      <c r="H45" s="230">
        <v>7576</v>
      </c>
      <c r="I45" s="230">
        <f t="shared" si="5"/>
        <v>115</v>
      </c>
      <c r="J45" s="231">
        <f t="shared" si="4"/>
        <v>1.5</v>
      </c>
      <c r="K45" s="232"/>
    </row>
    <row r="46" spans="1:11" s="238" customFormat="1" ht="12" customHeight="1">
      <c r="A46" s="233"/>
      <c r="B46" s="248" t="s">
        <v>380</v>
      </c>
      <c r="C46" s="248"/>
      <c r="D46" s="239"/>
      <c r="E46" s="235">
        <f>SUM(E47:E49)</f>
        <v>19050</v>
      </c>
      <c r="F46" s="235">
        <f>SUM(F47:F49)</f>
        <v>9053</v>
      </c>
      <c r="G46" s="235">
        <f>SUM(G47:G49)</f>
        <v>9997</v>
      </c>
      <c r="H46" s="235">
        <f>SUM(H47:H49)</f>
        <v>19076</v>
      </c>
      <c r="I46" s="235">
        <f>E46-H46</f>
        <v>-26</v>
      </c>
      <c r="J46" s="236">
        <f t="shared" si="4"/>
        <v>-0.1</v>
      </c>
      <c r="K46" s="237"/>
    </row>
    <row r="47" spans="1:11" s="191" customFormat="1" ht="12" customHeight="1">
      <c r="A47" s="204"/>
      <c r="B47" s="204"/>
      <c r="C47" s="228" t="s">
        <v>381</v>
      </c>
      <c r="D47" s="229"/>
      <c r="E47" s="230">
        <f>SUM(F47:G47)</f>
        <v>5516</v>
      </c>
      <c r="F47" s="230">
        <v>2635</v>
      </c>
      <c r="G47" s="230">
        <v>2881</v>
      </c>
      <c r="H47" s="230">
        <v>5498</v>
      </c>
      <c r="I47" s="230">
        <f t="shared" si="5"/>
        <v>18</v>
      </c>
      <c r="J47" s="231">
        <f t="shared" si="4"/>
        <v>0.3</v>
      </c>
      <c r="K47" s="232"/>
    </row>
    <row r="48" spans="1:11" s="191" customFormat="1" ht="9" customHeight="1">
      <c r="A48" s="204"/>
      <c r="B48" s="204"/>
      <c r="C48" s="228" t="s">
        <v>382</v>
      </c>
      <c r="D48" s="229"/>
      <c r="E48" s="230">
        <f>SUM(F48:G48)</f>
        <v>6678</v>
      </c>
      <c r="F48" s="230">
        <v>3166</v>
      </c>
      <c r="G48" s="230">
        <v>3512</v>
      </c>
      <c r="H48" s="230">
        <v>6691</v>
      </c>
      <c r="I48" s="230">
        <f t="shared" si="5"/>
        <v>-13</v>
      </c>
      <c r="J48" s="231">
        <f t="shared" si="4"/>
        <v>-0.2</v>
      </c>
      <c r="K48" s="232"/>
    </row>
    <row r="49" spans="1:11" s="191" customFormat="1" ht="9" customHeight="1">
      <c r="A49" s="204"/>
      <c r="B49" s="204"/>
      <c r="C49" s="228" t="s">
        <v>383</v>
      </c>
      <c r="D49" s="229"/>
      <c r="E49" s="230">
        <f>SUM(F49:G49)</f>
        <v>6856</v>
      </c>
      <c r="F49" s="230">
        <v>3252</v>
      </c>
      <c r="G49" s="230">
        <v>3604</v>
      </c>
      <c r="H49" s="230">
        <v>6887</v>
      </c>
      <c r="I49" s="230">
        <f t="shared" si="5"/>
        <v>-31</v>
      </c>
      <c r="J49" s="231">
        <f t="shared" si="4"/>
        <v>-0.5</v>
      </c>
      <c r="K49" s="232"/>
    </row>
    <row r="50" spans="1:11" s="238" customFormat="1" ht="12" customHeight="1">
      <c r="A50" s="233"/>
      <c r="B50" s="248" t="s">
        <v>384</v>
      </c>
      <c r="C50" s="248"/>
      <c r="D50" s="239"/>
      <c r="E50" s="235">
        <f>SUM(E51:E54)</f>
        <v>32119</v>
      </c>
      <c r="F50" s="235">
        <f>SUM(F51:F54)</f>
        <v>15343</v>
      </c>
      <c r="G50" s="235">
        <f>SUM(G51:G54)</f>
        <v>16776</v>
      </c>
      <c r="H50" s="235">
        <f>SUM(H51:H54)</f>
        <v>31843</v>
      </c>
      <c r="I50" s="235">
        <f>E50-H50</f>
        <v>276</v>
      </c>
      <c r="J50" s="236">
        <f t="shared" si="4"/>
        <v>0.9</v>
      </c>
      <c r="K50" s="237"/>
    </row>
    <row r="51" spans="1:11" s="191" customFormat="1" ht="12" customHeight="1">
      <c r="A51" s="204"/>
      <c r="B51" s="204"/>
      <c r="C51" s="228" t="s">
        <v>385</v>
      </c>
      <c r="D51" s="229"/>
      <c r="E51" s="230">
        <f aca="true" t="shared" si="6" ref="E51:E66">SUM(F51:G51)</f>
        <v>10283</v>
      </c>
      <c r="F51" s="230">
        <v>4893</v>
      </c>
      <c r="G51" s="230">
        <v>5390</v>
      </c>
      <c r="H51" s="230">
        <v>10205</v>
      </c>
      <c r="I51" s="230">
        <f t="shared" si="5"/>
        <v>78</v>
      </c>
      <c r="J51" s="231">
        <f t="shared" si="4"/>
        <v>0.8</v>
      </c>
      <c r="K51" s="232"/>
    </row>
    <row r="52" spans="1:11" s="191" customFormat="1" ht="9" customHeight="1">
      <c r="A52" s="204"/>
      <c r="B52" s="204"/>
      <c r="C52" s="228" t="s">
        <v>386</v>
      </c>
      <c r="D52" s="229"/>
      <c r="E52" s="230">
        <f t="shared" si="6"/>
        <v>4759</v>
      </c>
      <c r="F52" s="230">
        <v>2262</v>
      </c>
      <c r="G52" s="230">
        <v>2497</v>
      </c>
      <c r="H52" s="230">
        <v>4758</v>
      </c>
      <c r="I52" s="230">
        <f t="shared" si="5"/>
        <v>1</v>
      </c>
      <c r="J52" s="231">
        <f t="shared" si="4"/>
        <v>0</v>
      </c>
      <c r="K52" s="232"/>
    </row>
    <row r="53" spans="1:11" s="191" customFormat="1" ht="9" customHeight="1">
      <c r="A53" s="204"/>
      <c r="B53" s="204"/>
      <c r="C53" s="228" t="s">
        <v>387</v>
      </c>
      <c r="D53" s="229"/>
      <c r="E53" s="230">
        <f t="shared" si="6"/>
        <v>9937</v>
      </c>
      <c r="F53" s="230">
        <v>4763</v>
      </c>
      <c r="G53" s="230">
        <v>5174</v>
      </c>
      <c r="H53" s="230">
        <v>9877</v>
      </c>
      <c r="I53" s="230">
        <f t="shared" si="5"/>
        <v>60</v>
      </c>
      <c r="J53" s="231">
        <f t="shared" si="4"/>
        <v>0.6</v>
      </c>
      <c r="K53" s="232"/>
    </row>
    <row r="54" spans="1:11" s="191" customFormat="1" ht="9" customHeight="1">
      <c r="A54" s="204"/>
      <c r="B54" s="204"/>
      <c r="C54" s="228" t="s">
        <v>388</v>
      </c>
      <c r="D54" s="229"/>
      <c r="E54" s="230">
        <f t="shared" si="6"/>
        <v>7140</v>
      </c>
      <c r="F54" s="230">
        <v>3425</v>
      </c>
      <c r="G54" s="230">
        <v>3715</v>
      </c>
      <c r="H54" s="230">
        <v>7003</v>
      </c>
      <c r="I54" s="230">
        <f t="shared" si="5"/>
        <v>137</v>
      </c>
      <c r="J54" s="231">
        <f t="shared" si="4"/>
        <v>2</v>
      </c>
      <c r="K54" s="232"/>
    </row>
    <row r="55" spans="1:11" s="238" customFormat="1" ht="12" customHeight="1">
      <c r="A55" s="233"/>
      <c r="B55" s="248" t="s">
        <v>389</v>
      </c>
      <c r="C55" s="248"/>
      <c r="D55" s="239"/>
      <c r="E55" s="240">
        <f>SUM(E56:E59)</f>
        <v>27642</v>
      </c>
      <c r="F55" s="240">
        <f>SUM(F56:F59)</f>
        <v>13044</v>
      </c>
      <c r="G55" s="240">
        <f>SUM(G56:G59)</f>
        <v>14598</v>
      </c>
      <c r="H55" s="240">
        <f>SUM(H56:H59)</f>
        <v>27457</v>
      </c>
      <c r="I55" s="235">
        <f>E55-H55</f>
        <v>185</v>
      </c>
      <c r="J55" s="236">
        <f t="shared" si="4"/>
        <v>0.7</v>
      </c>
      <c r="K55" s="237"/>
    </row>
    <row r="56" spans="1:11" s="191" customFormat="1" ht="12" customHeight="1">
      <c r="A56" s="204"/>
      <c r="B56" s="204"/>
      <c r="C56" s="228" t="s">
        <v>390</v>
      </c>
      <c r="D56" s="229"/>
      <c r="E56" s="230">
        <f t="shared" si="6"/>
        <v>9884</v>
      </c>
      <c r="F56" s="230">
        <v>4651</v>
      </c>
      <c r="G56" s="230">
        <v>5233</v>
      </c>
      <c r="H56" s="230">
        <v>9782</v>
      </c>
      <c r="I56" s="230">
        <f t="shared" si="5"/>
        <v>102</v>
      </c>
      <c r="J56" s="231">
        <f t="shared" si="4"/>
        <v>1</v>
      </c>
      <c r="K56" s="232"/>
    </row>
    <row r="57" spans="1:11" s="191" customFormat="1" ht="9" customHeight="1">
      <c r="A57" s="204"/>
      <c r="B57" s="204"/>
      <c r="C57" s="228" t="s">
        <v>391</v>
      </c>
      <c r="D57" s="229"/>
      <c r="E57" s="230">
        <f t="shared" si="6"/>
        <v>4702</v>
      </c>
      <c r="F57" s="230">
        <v>2230</v>
      </c>
      <c r="G57" s="230">
        <v>2472</v>
      </c>
      <c r="H57" s="230">
        <v>4711</v>
      </c>
      <c r="I57" s="230">
        <f t="shared" si="5"/>
        <v>-9</v>
      </c>
      <c r="J57" s="231">
        <f t="shared" si="4"/>
        <v>-0.2</v>
      </c>
      <c r="K57" s="232"/>
    </row>
    <row r="58" spans="1:11" s="191" customFormat="1" ht="9" customHeight="1">
      <c r="A58" s="204"/>
      <c r="B58" s="204"/>
      <c r="C58" s="228" t="s">
        <v>392</v>
      </c>
      <c r="D58" s="229"/>
      <c r="E58" s="230">
        <f t="shared" si="6"/>
        <v>7052</v>
      </c>
      <c r="F58" s="230">
        <v>3375</v>
      </c>
      <c r="G58" s="230">
        <v>3677</v>
      </c>
      <c r="H58" s="230">
        <v>6997</v>
      </c>
      <c r="I58" s="230">
        <f t="shared" si="5"/>
        <v>55</v>
      </c>
      <c r="J58" s="231">
        <f t="shared" si="4"/>
        <v>0.8</v>
      </c>
      <c r="K58" s="232"/>
    </row>
    <row r="59" spans="1:11" s="191" customFormat="1" ht="9" customHeight="1">
      <c r="A59" s="204"/>
      <c r="B59" s="204"/>
      <c r="C59" s="228" t="s">
        <v>393</v>
      </c>
      <c r="D59" s="229"/>
      <c r="E59" s="230">
        <f t="shared" si="6"/>
        <v>6004</v>
      </c>
      <c r="F59" s="230">
        <v>2788</v>
      </c>
      <c r="G59" s="230">
        <v>3216</v>
      </c>
      <c r="H59" s="230">
        <v>5967</v>
      </c>
      <c r="I59" s="230">
        <f t="shared" si="5"/>
        <v>37</v>
      </c>
      <c r="J59" s="231">
        <f t="shared" si="4"/>
        <v>0.6</v>
      </c>
      <c r="K59" s="232"/>
    </row>
    <row r="60" spans="1:11" s="243" customFormat="1" ht="12" customHeight="1">
      <c r="A60" s="233"/>
      <c r="B60" s="248" t="s">
        <v>394</v>
      </c>
      <c r="C60" s="248"/>
      <c r="D60" s="239"/>
      <c r="E60" s="241">
        <f>SUM(E61:E64)</f>
        <v>22965</v>
      </c>
      <c r="F60" s="241">
        <f>SUM(F61:F64)</f>
        <v>10998</v>
      </c>
      <c r="G60" s="241">
        <f>SUM(G61:G64)</f>
        <v>11967</v>
      </c>
      <c r="H60" s="241">
        <f>SUM(H61:H64)</f>
        <v>23021</v>
      </c>
      <c r="I60" s="241">
        <f>E60-H60</f>
        <v>-56</v>
      </c>
      <c r="J60" s="242">
        <f t="shared" si="4"/>
        <v>-0.2</v>
      </c>
      <c r="K60" s="242"/>
    </row>
    <row r="61" spans="1:11" s="191" customFormat="1" ht="12" customHeight="1">
      <c r="A61" s="204"/>
      <c r="B61" s="204"/>
      <c r="C61" s="228" t="s">
        <v>395</v>
      </c>
      <c r="D61" s="229"/>
      <c r="E61" s="230">
        <f t="shared" si="6"/>
        <v>8013</v>
      </c>
      <c r="F61" s="230">
        <v>3876</v>
      </c>
      <c r="G61" s="230">
        <v>4137</v>
      </c>
      <c r="H61" s="230">
        <v>8002</v>
      </c>
      <c r="I61" s="230">
        <f t="shared" si="5"/>
        <v>11</v>
      </c>
      <c r="J61" s="231">
        <f t="shared" si="4"/>
        <v>0.1</v>
      </c>
      <c r="K61" s="232"/>
    </row>
    <row r="62" spans="1:11" s="191" customFormat="1" ht="9" customHeight="1">
      <c r="A62" s="204"/>
      <c r="B62" s="204"/>
      <c r="C62" s="228" t="s">
        <v>396</v>
      </c>
      <c r="D62" s="229"/>
      <c r="E62" s="230">
        <f t="shared" si="6"/>
        <v>7511</v>
      </c>
      <c r="F62" s="230">
        <v>3585</v>
      </c>
      <c r="G62" s="230">
        <v>3926</v>
      </c>
      <c r="H62" s="230">
        <v>7554</v>
      </c>
      <c r="I62" s="230">
        <f t="shared" si="5"/>
        <v>-43</v>
      </c>
      <c r="J62" s="231">
        <f t="shared" si="4"/>
        <v>-0.6</v>
      </c>
      <c r="K62" s="232"/>
    </row>
    <row r="63" spans="1:11" s="191" customFormat="1" ht="9" customHeight="1">
      <c r="A63" s="204"/>
      <c r="B63" s="204"/>
      <c r="C63" s="228" t="s">
        <v>397</v>
      </c>
      <c r="D63" s="229"/>
      <c r="E63" s="230">
        <f t="shared" si="6"/>
        <v>3491</v>
      </c>
      <c r="F63" s="230">
        <v>1641</v>
      </c>
      <c r="G63" s="230">
        <v>1850</v>
      </c>
      <c r="H63" s="230">
        <v>3521</v>
      </c>
      <c r="I63" s="230">
        <f t="shared" si="5"/>
        <v>-30</v>
      </c>
      <c r="J63" s="231">
        <f t="shared" si="4"/>
        <v>-0.9</v>
      </c>
      <c r="K63" s="232"/>
    </row>
    <row r="64" spans="1:11" s="191" customFormat="1" ht="9" customHeight="1">
      <c r="A64" s="204"/>
      <c r="B64" s="204"/>
      <c r="C64" s="228" t="s">
        <v>398</v>
      </c>
      <c r="D64" s="229"/>
      <c r="E64" s="230">
        <f t="shared" si="6"/>
        <v>3950</v>
      </c>
      <c r="F64" s="230">
        <v>1896</v>
      </c>
      <c r="G64" s="230">
        <v>2054</v>
      </c>
      <c r="H64" s="230">
        <v>3944</v>
      </c>
      <c r="I64" s="230">
        <f t="shared" si="5"/>
        <v>6</v>
      </c>
      <c r="J64" s="231">
        <f t="shared" si="4"/>
        <v>0.2</v>
      </c>
      <c r="K64" s="232"/>
    </row>
    <row r="65" spans="1:11" s="243" customFormat="1" ht="12" customHeight="1">
      <c r="A65" s="233"/>
      <c r="B65" s="248" t="s">
        <v>399</v>
      </c>
      <c r="C65" s="248"/>
      <c r="D65" s="239"/>
      <c r="E65" s="241">
        <f>SUM(E66:E71)</f>
        <v>43190</v>
      </c>
      <c r="F65" s="241">
        <f>SUM(F66:F71)</f>
        <v>20836</v>
      </c>
      <c r="G65" s="241">
        <f>SUM(G66:G71)</f>
        <v>22354</v>
      </c>
      <c r="H65" s="241">
        <f>SUM(H66:H71)</f>
        <v>42746</v>
      </c>
      <c r="I65" s="241">
        <f>E65-H65</f>
        <v>444</v>
      </c>
      <c r="J65" s="242">
        <f t="shared" si="4"/>
        <v>1</v>
      </c>
      <c r="K65" s="242"/>
    </row>
    <row r="66" spans="1:11" s="191" customFormat="1" ht="12" customHeight="1">
      <c r="A66" s="204"/>
      <c r="B66" s="204"/>
      <c r="C66" s="228" t="s">
        <v>400</v>
      </c>
      <c r="D66" s="229"/>
      <c r="E66" s="230">
        <f t="shared" si="6"/>
        <v>5182</v>
      </c>
      <c r="F66" s="230">
        <v>2469</v>
      </c>
      <c r="G66" s="230">
        <v>2713</v>
      </c>
      <c r="H66" s="230">
        <v>5163</v>
      </c>
      <c r="I66" s="230">
        <f t="shared" si="5"/>
        <v>19</v>
      </c>
      <c r="J66" s="231">
        <f t="shared" si="4"/>
        <v>0.4</v>
      </c>
      <c r="K66" s="232"/>
    </row>
    <row r="67" spans="1:11" s="191" customFormat="1" ht="9" customHeight="1">
      <c r="A67" s="204"/>
      <c r="B67" s="204"/>
      <c r="C67" s="228" t="s">
        <v>401</v>
      </c>
      <c r="D67" s="229"/>
      <c r="E67" s="230">
        <f>SUM(F67:G67)</f>
        <v>10507</v>
      </c>
      <c r="F67" s="230">
        <v>5214</v>
      </c>
      <c r="G67" s="230">
        <v>5293</v>
      </c>
      <c r="H67" s="230">
        <v>10369</v>
      </c>
      <c r="I67" s="230">
        <f t="shared" si="5"/>
        <v>138</v>
      </c>
      <c r="J67" s="231">
        <f t="shared" si="4"/>
        <v>1.3</v>
      </c>
      <c r="K67" s="232"/>
    </row>
    <row r="68" spans="1:11" s="191" customFormat="1" ht="9" customHeight="1">
      <c r="A68" s="204"/>
      <c r="B68" s="204"/>
      <c r="C68" s="228" t="s">
        <v>402</v>
      </c>
      <c r="D68" s="229"/>
      <c r="E68" s="230">
        <f>SUM(F68:G68)</f>
        <v>2034</v>
      </c>
      <c r="F68" s="230">
        <v>971</v>
      </c>
      <c r="G68" s="230">
        <v>1063</v>
      </c>
      <c r="H68" s="230">
        <v>2034</v>
      </c>
      <c r="I68" s="230">
        <f t="shared" si="5"/>
        <v>0</v>
      </c>
      <c r="J68" s="231">
        <f t="shared" si="4"/>
        <v>0</v>
      </c>
      <c r="K68" s="232"/>
    </row>
    <row r="69" spans="1:11" s="191" customFormat="1" ht="9" customHeight="1">
      <c r="A69" s="204"/>
      <c r="B69" s="204"/>
      <c r="C69" s="228" t="s">
        <v>403</v>
      </c>
      <c r="D69" s="229"/>
      <c r="E69" s="230">
        <f>SUM(F69:G69)</f>
        <v>11336</v>
      </c>
      <c r="F69" s="230">
        <v>5488</v>
      </c>
      <c r="G69" s="230">
        <v>5848</v>
      </c>
      <c r="H69" s="230">
        <v>11255</v>
      </c>
      <c r="I69" s="230">
        <f t="shared" si="5"/>
        <v>81</v>
      </c>
      <c r="J69" s="231">
        <f t="shared" si="4"/>
        <v>0.7</v>
      </c>
      <c r="K69" s="232"/>
    </row>
    <row r="70" spans="1:11" s="191" customFormat="1" ht="9" customHeight="1">
      <c r="A70" s="204"/>
      <c r="B70" s="204"/>
      <c r="C70" s="228" t="s">
        <v>404</v>
      </c>
      <c r="D70" s="229"/>
      <c r="E70" s="230">
        <f>SUM(F70:G70)</f>
        <v>5595</v>
      </c>
      <c r="F70" s="230">
        <v>2617</v>
      </c>
      <c r="G70" s="230">
        <v>2978</v>
      </c>
      <c r="H70" s="230">
        <v>5523</v>
      </c>
      <c r="I70" s="230">
        <f t="shared" si="5"/>
        <v>72</v>
      </c>
      <c r="J70" s="231">
        <f t="shared" si="4"/>
        <v>1.3</v>
      </c>
      <c r="K70" s="232"/>
    </row>
    <row r="71" spans="1:11" s="191" customFormat="1" ht="9" customHeight="1">
      <c r="A71" s="204"/>
      <c r="B71" s="204"/>
      <c r="C71" s="228" t="s">
        <v>405</v>
      </c>
      <c r="D71" s="229"/>
      <c r="E71" s="230">
        <f>SUM(F71:G71)</f>
        <v>8536</v>
      </c>
      <c r="F71" s="230">
        <v>4077</v>
      </c>
      <c r="G71" s="230">
        <v>4459</v>
      </c>
      <c r="H71" s="230">
        <v>8402</v>
      </c>
      <c r="I71" s="230">
        <f t="shared" si="5"/>
        <v>134</v>
      </c>
      <c r="J71" s="231">
        <f>ROUND(I71/H71*100,1)</f>
        <v>1.6</v>
      </c>
      <c r="K71" s="232"/>
    </row>
    <row r="72" spans="1:11" s="191" customFormat="1" ht="3.75" customHeight="1">
      <c r="A72" s="213"/>
      <c r="B72" s="213"/>
      <c r="C72" s="213"/>
      <c r="D72" s="214"/>
      <c r="E72" s="244"/>
      <c r="F72" s="244"/>
      <c r="G72" s="244"/>
      <c r="H72" s="244"/>
      <c r="I72" s="244"/>
      <c r="J72" s="244"/>
      <c r="K72" s="245"/>
    </row>
    <row r="73" spans="2:11" s="191" customFormat="1" ht="15.75" customHeight="1">
      <c r="B73" s="191" t="s">
        <v>328</v>
      </c>
      <c r="K73" s="195"/>
    </row>
    <row r="74" s="246" customFormat="1" ht="12" customHeight="1">
      <c r="K74" s="247"/>
    </row>
    <row r="75" s="246" customFormat="1" ht="12" customHeight="1">
      <c r="K75" s="247"/>
    </row>
    <row r="76" s="246" customFormat="1" ht="12" customHeight="1">
      <c r="K76" s="247"/>
    </row>
    <row r="77" s="246" customFormat="1" ht="12" customHeight="1">
      <c r="K77" s="247"/>
    </row>
    <row r="78" s="246" customFormat="1" ht="12" customHeight="1">
      <c r="K78" s="247"/>
    </row>
    <row r="79" s="246" customFormat="1" ht="12" customHeight="1">
      <c r="K79" s="247"/>
    </row>
    <row r="80" s="246" customFormat="1" ht="12" customHeight="1">
      <c r="K80" s="247"/>
    </row>
  </sheetData>
  <mergeCells count="16">
    <mergeCell ref="B24:C24"/>
    <mergeCell ref="B32:C32"/>
    <mergeCell ref="B7:C7"/>
    <mergeCell ref="B8:C8"/>
    <mergeCell ref="B16:C16"/>
    <mergeCell ref="B17:C17"/>
    <mergeCell ref="B55:C55"/>
    <mergeCell ref="B60:C60"/>
    <mergeCell ref="B65:C65"/>
    <mergeCell ref="I4:I5"/>
    <mergeCell ref="B37:C37"/>
    <mergeCell ref="B41:C41"/>
    <mergeCell ref="B46:C46"/>
    <mergeCell ref="B50:C50"/>
    <mergeCell ref="B19:C19"/>
    <mergeCell ref="B21:C21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191"/>
  <sheetViews>
    <sheetView zoomScale="130" zoomScaleNormal="130" workbookViewId="0" topLeftCell="A1">
      <selection activeCell="A1" sqref="A1"/>
    </sheetView>
  </sheetViews>
  <sheetFormatPr defaultColWidth="13.8515625" defaultRowHeight="12" customHeight="1"/>
  <cols>
    <col min="1" max="1" width="0.42578125" style="129" customWidth="1"/>
    <col min="2" max="2" width="3.00390625" style="129" customWidth="1"/>
    <col min="3" max="3" width="11.421875" style="129" customWidth="1"/>
    <col min="4" max="4" width="0.42578125" style="129" customWidth="1"/>
    <col min="5" max="14" width="8.8515625" style="129" customWidth="1"/>
    <col min="15" max="15" width="0.42578125" style="181" customWidth="1"/>
    <col min="16" max="16384" width="12.57421875" style="129" customWidth="1"/>
  </cols>
  <sheetData>
    <row r="1" spans="1:15" s="123" customFormat="1" ht="24" customHeight="1">
      <c r="A1" s="122"/>
      <c r="B1" s="122"/>
      <c r="D1" s="122"/>
      <c r="F1" s="124" t="s">
        <v>329</v>
      </c>
      <c r="G1" s="125" t="s">
        <v>256</v>
      </c>
      <c r="M1" s="126"/>
      <c r="N1" s="8"/>
      <c r="O1" s="127"/>
    </row>
    <row r="2" spans="1:15" ht="7.5" customHeight="1">
      <c r="A2" s="128"/>
      <c r="B2" s="128"/>
      <c r="C2" s="128"/>
      <c r="D2" s="128"/>
      <c r="F2" s="130"/>
      <c r="M2" s="131"/>
      <c r="N2" s="16"/>
      <c r="O2" s="132"/>
    </row>
    <row r="3" spans="1:15" s="134" customFormat="1" ht="12" customHeight="1" thickBot="1">
      <c r="A3" s="133"/>
      <c r="B3" s="133" t="s">
        <v>257</v>
      </c>
      <c r="C3" s="133"/>
      <c r="D3" s="133"/>
      <c r="F3" s="135"/>
      <c r="M3" s="20"/>
      <c r="N3" s="20"/>
      <c r="O3" s="136"/>
    </row>
    <row r="4" spans="1:16" ht="12" customHeight="1">
      <c r="A4" s="137"/>
      <c r="B4" s="137"/>
      <c r="C4" s="137"/>
      <c r="D4" s="138"/>
      <c r="E4" s="137"/>
      <c r="F4" s="139" t="s">
        <v>258</v>
      </c>
      <c r="G4" s="140"/>
      <c r="H4" s="140"/>
      <c r="I4" s="140"/>
      <c r="J4" s="140"/>
      <c r="K4" s="140"/>
      <c r="L4" s="140"/>
      <c r="M4" s="141"/>
      <c r="N4" s="142"/>
      <c r="O4" s="143"/>
      <c r="P4" s="144"/>
    </row>
    <row r="5" spans="1:16" ht="12" customHeight="1">
      <c r="A5" s="145"/>
      <c r="B5" s="145"/>
      <c r="C5" s="145"/>
      <c r="D5" s="146"/>
      <c r="E5" s="147" t="s">
        <v>259</v>
      </c>
      <c r="F5" s="254" t="s">
        <v>260</v>
      </c>
      <c r="G5" s="148" t="s">
        <v>261</v>
      </c>
      <c r="H5" s="254" t="s">
        <v>262</v>
      </c>
      <c r="I5" s="148" t="s">
        <v>263</v>
      </c>
      <c r="J5" s="254" t="s">
        <v>264</v>
      </c>
      <c r="K5" s="254" t="s">
        <v>265</v>
      </c>
      <c r="L5" s="254" t="s">
        <v>266</v>
      </c>
      <c r="M5" s="148" t="s">
        <v>267</v>
      </c>
      <c r="N5" s="149" t="s">
        <v>268</v>
      </c>
      <c r="O5" s="150"/>
      <c r="P5" s="144"/>
    </row>
    <row r="6" spans="1:16" ht="12" customHeight="1">
      <c r="A6" s="151"/>
      <c r="B6" s="151"/>
      <c r="C6" s="151"/>
      <c r="D6" s="152"/>
      <c r="E6" s="151"/>
      <c r="F6" s="255"/>
      <c r="G6" s="153" t="s">
        <v>269</v>
      </c>
      <c r="H6" s="255"/>
      <c r="I6" s="153" t="s">
        <v>270</v>
      </c>
      <c r="J6" s="255"/>
      <c r="K6" s="255"/>
      <c r="L6" s="255"/>
      <c r="M6" s="153" t="s">
        <v>271</v>
      </c>
      <c r="N6" s="154"/>
      <c r="O6" s="155"/>
      <c r="P6" s="144"/>
    </row>
    <row r="7" spans="1:22" ht="15.75" customHeight="1">
      <c r="A7" s="156"/>
      <c r="B7" s="256" t="s">
        <v>272</v>
      </c>
      <c r="C7" s="256"/>
      <c r="D7" s="157"/>
      <c r="E7" s="158">
        <v>15035</v>
      </c>
      <c r="F7" s="159">
        <v>14047</v>
      </c>
      <c r="G7" s="159">
        <v>8570</v>
      </c>
      <c r="H7" s="159">
        <v>607</v>
      </c>
      <c r="I7" s="159">
        <v>2128</v>
      </c>
      <c r="J7" s="160" t="s">
        <v>273</v>
      </c>
      <c r="K7" s="159">
        <v>427</v>
      </c>
      <c r="L7" s="159">
        <v>719</v>
      </c>
      <c r="M7" s="159">
        <v>1596</v>
      </c>
      <c r="N7" s="158">
        <v>988</v>
      </c>
      <c r="O7" s="161"/>
      <c r="P7" s="144"/>
      <c r="Q7" s="162"/>
      <c r="R7" s="162"/>
      <c r="S7" s="162"/>
      <c r="T7" s="162"/>
      <c r="U7" s="162"/>
      <c r="V7" s="162"/>
    </row>
    <row r="8" spans="1:22" ht="11.25" customHeight="1">
      <c r="A8" s="156"/>
      <c r="B8" s="257" t="s">
        <v>330</v>
      </c>
      <c r="C8" s="257"/>
      <c r="D8" s="157"/>
      <c r="E8" s="163">
        <v>15176</v>
      </c>
      <c r="F8" s="163">
        <v>14193</v>
      </c>
      <c r="G8" s="163">
        <v>8616</v>
      </c>
      <c r="H8" s="163">
        <v>605</v>
      </c>
      <c r="I8" s="163">
        <v>2260</v>
      </c>
      <c r="J8" s="160" t="s">
        <v>273</v>
      </c>
      <c r="K8" s="163">
        <v>438</v>
      </c>
      <c r="L8" s="163">
        <v>723</v>
      </c>
      <c r="M8" s="163">
        <v>1551</v>
      </c>
      <c r="N8" s="164">
        <v>983</v>
      </c>
      <c r="O8" s="165"/>
      <c r="P8" s="144"/>
      <c r="Q8" s="162"/>
      <c r="R8" s="162"/>
      <c r="S8" s="162"/>
      <c r="T8" s="162"/>
      <c r="U8" s="162"/>
      <c r="V8" s="162"/>
    </row>
    <row r="9" spans="1:39" ht="11.25" customHeight="1">
      <c r="A9" s="156"/>
      <c r="B9" s="257" t="s">
        <v>331</v>
      </c>
      <c r="C9" s="257"/>
      <c r="D9" s="157"/>
      <c r="E9" s="163">
        <v>15233</v>
      </c>
      <c r="F9" s="163">
        <v>14222</v>
      </c>
      <c r="G9" s="163">
        <v>8635</v>
      </c>
      <c r="H9" s="163">
        <v>602</v>
      </c>
      <c r="I9" s="163">
        <v>2315</v>
      </c>
      <c r="J9" s="160" t="s">
        <v>273</v>
      </c>
      <c r="K9" s="163">
        <v>448</v>
      </c>
      <c r="L9" s="163">
        <v>718</v>
      </c>
      <c r="M9" s="163">
        <v>1504</v>
      </c>
      <c r="N9" s="164">
        <v>1011</v>
      </c>
      <c r="O9" s="165"/>
      <c r="P9" s="166"/>
      <c r="Q9" s="167"/>
      <c r="R9" s="167"/>
      <c r="S9" s="167"/>
      <c r="T9" s="167"/>
      <c r="U9" s="167"/>
      <c r="V9" s="167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</row>
    <row r="10" spans="1:39" ht="11.25" customHeight="1">
      <c r="A10" s="156"/>
      <c r="B10" s="257" t="s">
        <v>332</v>
      </c>
      <c r="C10" s="257"/>
      <c r="D10" s="157"/>
      <c r="E10" s="163">
        <v>15356</v>
      </c>
      <c r="F10" s="163">
        <v>14331</v>
      </c>
      <c r="G10" s="163">
        <v>8667</v>
      </c>
      <c r="H10" s="163">
        <v>601</v>
      </c>
      <c r="I10" s="163">
        <v>2448</v>
      </c>
      <c r="J10" s="160" t="s">
        <v>273</v>
      </c>
      <c r="K10" s="163">
        <v>458</v>
      </c>
      <c r="L10" s="163">
        <v>710</v>
      </c>
      <c r="M10" s="163">
        <v>1447</v>
      </c>
      <c r="N10" s="164">
        <v>1025</v>
      </c>
      <c r="O10" s="165"/>
      <c r="P10" s="166"/>
      <c r="Q10" s="167"/>
      <c r="R10" s="167"/>
      <c r="S10" s="167"/>
      <c r="T10" s="167"/>
      <c r="U10" s="167"/>
      <c r="V10" s="167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</row>
    <row r="11" spans="1:39" s="176" customFormat="1" ht="15.75" customHeight="1">
      <c r="A11" s="168"/>
      <c r="B11" s="253" t="s">
        <v>333</v>
      </c>
      <c r="C11" s="253"/>
      <c r="D11" s="169"/>
      <c r="E11" s="170">
        <f>E12+E20</f>
        <v>15397</v>
      </c>
      <c r="F11" s="170">
        <f aca="true" t="shared" si="0" ref="F11:N11">F12+F20</f>
        <v>14377</v>
      </c>
      <c r="G11" s="170">
        <f t="shared" si="0"/>
        <v>7345</v>
      </c>
      <c r="H11" s="170">
        <f t="shared" si="0"/>
        <v>594</v>
      </c>
      <c r="I11" s="170">
        <f t="shared" si="0"/>
        <v>2549</v>
      </c>
      <c r="J11" s="170">
        <f>J12+J20</f>
        <v>1320</v>
      </c>
      <c r="K11" s="170">
        <f t="shared" si="0"/>
        <v>455</v>
      </c>
      <c r="L11" s="170">
        <f t="shared" si="0"/>
        <v>705</v>
      </c>
      <c r="M11" s="170">
        <f t="shared" si="0"/>
        <v>1409</v>
      </c>
      <c r="N11" s="171">
        <f t="shared" si="0"/>
        <v>1020</v>
      </c>
      <c r="O11" s="172"/>
      <c r="P11" s="173"/>
      <c r="Q11" s="174"/>
      <c r="R11" s="174"/>
      <c r="S11" s="174"/>
      <c r="T11" s="174"/>
      <c r="U11" s="174"/>
      <c r="V11" s="174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39" s="176" customFormat="1" ht="15.75" customHeight="1">
      <c r="A12" s="168"/>
      <c r="B12" s="253" t="s">
        <v>274</v>
      </c>
      <c r="C12" s="253"/>
      <c r="D12" s="169"/>
      <c r="E12" s="170">
        <f>SUM(E13:E19)</f>
        <v>8309</v>
      </c>
      <c r="F12" s="170">
        <f aca="true" t="shared" si="1" ref="F12:N12">SUM(F13:F19)</f>
        <v>7674</v>
      </c>
      <c r="G12" s="170">
        <f t="shared" si="1"/>
        <v>3397</v>
      </c>
      <c r="H12" s="170">
        <f t="shared" si="1"/>
        <v>254</v>
      </c>
      <c r="I12" s="170">
        <f t="shared" si="1"/>
        <v>2019</v>
      </c>
      <c r="J12" s="170">
        <f>SUM(J13:J19)</f>
        <v>548</v>
      </c>
      <c r="K12" s="170">
        <f t="shared" si="1"/>
        <v>455</v>
      </c>
      <c r="L12" s="170">
        <f t="shared" si="1"/>
        <v>407</v>
      </c>
      <c r="M12" s="170">
        <f t="shared" si="1"/>
        <v>594</v>
      </c>
      <c r="N12" s="171">
        <f t="shared" si="1"/>
        <v>635</v>
      </c>
      <c r="O12" s="172"/>
      <c r="P12" s="173"/>
      <c r="Q12" s="174"/>
      <c r="R12" s="174"/>
      <c r="S12" s="174"/>
      <c r="T12" s="174"/>
      <c r="U12" s="174"/>
      <c r="V12" s="174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15.75" customHeight="1">
      <c r="A13" s="156"/>
      <c r="B13" s="156"/>
      <c r="C13" s="156" t="s">
        <v>275</v>
      </c>
      <c r="D13" s="157"/>
      <c r="E13" s="163">
        <f>SUM(F13,N13)</f>
        <v>3012</v>
      </c>
      <c r="F13" s="163">
        <f>SUM(G13:M13)</f>
        <v>2789</v>
      </c>
      <c r="G13" s="163">
        <v>1146</v>
      </c>
      <c r="H13" s="163">
        <v>97</v>
      </c>
      <c r="I13" s="163">
        <v>613</v>
      </c>
      <c r="J13" s="163">
        <v>193</v>
      </c>
      <c r="K13" s="163">
        <v>270</v>
      </c>
      <c r="L13" s="163">
        <v>272</v>
      </c>
      <c r="M13" s="163">
        <v>198</v>
      </c>
      <c r="N13" s="164">
        <v>223</v>
      </c>
      <c r="O13" s="165"/>
      <c r="P13" s="166"/>
      <c r="Q13" s="177"/>
      <c r="R13" s="177"/>
      <c r="S13" s="177"/>
      <c r="T13" s="178"/>
      <c r="U13" s="177"/>
      <c r="V13" s="177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</row>
    <row r="14" spans="1:39" ht="11.25" customHeight="1">
      <c r="A14" s="156"/>
      <c r="B14" s="156"/>
      <c r="C14" s="156" t="s">
        <v>276</v>
      </c>
      <c r="D14" s="157"/>
      <c r="E14" s="163">
        <f aca="true" t="shared" si="2" ref="E14:E19">SUM(F14,N14)</f>
        <v>1359</v>
      </c>
      <c r="F14" s="163">
        <f aca="true" t="shared" si="3" ref="F14:F19">SUM(G14:M14)</f>
        <v>1292</v>
      </c>
      <c r="G14" s="163">
        <v>565</v>
      </c>
      <c r="H14" s="163">
        <v>37</v>
      </c>
      <c r="I14" s="163">
        <v>358</v>
      </c>
      <c r="J14" s="163">
        <v>30</v>
      </c>
      <c r="K14" s="163">
        <v>131</v>
      </c>
      <c r="L14" s="163">
        <v>43</v>
      </c>
      <c r="M14" s="163">
        <v>128</v>
      </c>
      <c r="N14" s="164">
        <v>67</v>
      </c>
      <c r="O14" s="165"/>
      <c r="P14" s="166"/>
      <c r="Q14" s="177"/>
      <c r="R14" s="177"/>
      <c r="S14" s="177"/>
      <c r="T14" s="178"/>
      <c r="U14" s="177"/>
      <c r="V14" s="177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</row>
    <row r="15" spans="1:39" ht="11.25" customHeight="1">
      <c r="A15" s="156"/>
      <c r="B15" s="156"/>
      <c r="C15" s="156" t="s">
        <v>277</v>
      </c>
      <c r="D15" s="157"/>
      <c r="E15" s="163">
        <f t="shared" si="2"/>
        <v>1027</v>
      </c>
      <c r="F15" s="163">
        <f t="shared" si="3"/>
        <v>958</v>
      </c>
      <c r="G15" s="163">
        <v>311</v>
      </c>
      <c r="H15" s="163">
        <v>18</v>
      </c>
      <c r="I15" s="163">
        <v>462</v>
      </c>
      <c r="J15" s="163">
        <v>70</v>
      </c>
      <c r="K15" s="163">
        <v>54</v>
      </c>
      <c r="L15" s="164" t="s">
        <v>278</v>
      </c>
      <c r="M15" s="163">
        <v>43</v>
      </c>
      <c r="N15" s="164">
        <v>69</v>
      </c>
      <c r="O15" s="165"/>
      <c r="P15" s="166"/>
      <c r="Q15" s="177"/>
      <c r="R15" s="177"/>
      <c r="S15" s="177"/>
      <c r="T15" s="178"/>
      <c r="U15" s="177"/>
      <c r="V15" s="177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spans="1:39" ht="11.25" customHeight="1">
      <c r="A16" s="156"/>
      <c r="B16" s="156"/>
      <c r="C16" s="156" t="s">
        <v>279</v>
      </c>
      <c r="D16" s="157"/>
      <c r="E16" s="163">
        <f t="shared" si="2"/>
        <v>1067</v>
      </c>
      <c r="F16" s="163">
        <f t="shared" si="3"/>
        <v>985</v>
      </c>
      <c r="G16" s="163">
        <v>371</v>
      </c>
      <c r="H16" s="163">
        <v>23</v>
      </c>
      <c r="I16" s="163">
        <v>404</v>
      </c>
      <c r="J16" s="163">
        <v>73</v>
      </c>
      <c r="K16" s="164" t="s">
        <v>278</v>
      </c>
      <c r="L16" s="163">
        <v>17</v>
      </c>
      <c r="M16" s="163">
        <v>97</v>
      </c>
      <c r="N16" s="164">
        <v>82</v>
      </c>
      <c r="O16" s="165"/>
      <c r="P16" s="166"/>
      <c r="Q16" s="177"/>
      <c r="R16" s="177"/>
      <c r="S16" s="177"/>
      <c r="T16" s="178"/>
      <c r="U16" s="177"/>
      <c r="V16" s="177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</row>
    <row r="17" spans="1:39" ht="11.25" customHeight="1">
      <c r="A17" s="156"/>
      <c r="B17" s="156"/>
      <c r="C17" s="156" t="s">
        <v>280</v>
      </c>
      <c r="D17" s="157"/>
      <c r="E17" s="163">
        <f t="shared" si="2"/>
        <v>402</v>
      </c>
      <c r="F17" s="163">
        <f t="shared" si="3"/>
        <v>366</v>
      </c>
      <c r="G17" s="163">
        <v>252</v>
      </c>
      <c r="H17" s="163">
        <v>22</v>
      </c>
      <c r="I17" s="163">
        <v>10</v>
      </c>
      <c r="J17" s="163">
        <v>42</v>
      </c>
      <c r="K17" s="164" t="s">
        <v>278</v>
      </c>
      <c r="L17" s="163">
        <v>12</v>
      </c>
      <c r="M17" s="163">
        <v>28</v>
      </c>
      <c r="N17" s="164">
        <v>36</v>
      </c>
      <c r="O17" s="165"/>
      <c r="P17" s="166"/>
      <c r="Q17" s="178"/>
      <c r="R17" s="177"/>
      <c r="S17" s="177"/>
      <c r="T17" s="178"/>
      <c r="U17" s="177"/>
      <c r="V17" s="177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</row>
    <row r="18" spans="1:39" ht="11.25" customHeight="1">
      <c r="A18" s="156"/>
      <c r="B18" s="156"/>
      <c r="C18" s="156" t="s">
        <v>281</v>
      </c>
      <c r="D18" s="157"/>
      <c r="E18" s="163">
        <f t="shared" si="2"/>
        <v>768</v>
      </c>
      <c r="F18" s="163">
        <f t="shared" si="3"/>
        <v>713</v>
      </c>
      <c r="G18" s="163">
        <v>467</v>
      </c>
      <c r="H18" s="163">
        <v>34</v>
      </c>
      <c r="I18" s="163">
        <v>22</v>
      </c>
      <c r="J18" s="163">
        <v>90</v>
      </c>
      <c r="K18" s="164" t="s">
        <v>278</v>
      </c>
      <c r="L18" s="163">
        <v>48</v>
      </c>
      <c r="M18" s="163">
        <v>52</v>
      </c>
      <c r="N18" s="164">
        <v>55</v>
      </c>
      <c r="O18" s="165"/>
      <c r="P18" s="166"/>
      <c r="Q18" s="178"/>
      <c r="R18" s="177"/>
      <c r="S18" s="177"/>
      <c r="T18" s="178"/>
      <c r="U18" s="177"/>
      <c r="V18" s="178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</row>
    <row r="19" spans="1:39" ht="11.25" customHeight="1">
      <c r="A19" s="156"/>
      <c r="B19" s="156"/>
      <c r="C19" s="156" t="s">
        <v>282</v>
      </c>
      <c r="D19" s="157"/>
      <c r="E19" s="163">
        <f t="shared" si="2"/>
        <v>674</v>
      </c>
      <c r="F19" s="163">
        <f t="shared" si="3"/>
        <v>571</v>
      </c>
      <c r="G19" s="163">
        <v>285</v>
      </c>
      <c r="H19" s="163">
        <v>23</v>
      </c>
      <c r="I19" s="163">
        <v>150</v>
      </c>
      <c r="J19" s="163">
        <v>50</v>
      </c>
      <c r="K19" s="164" t="s">
        <v>278</v>
      </c>
      <c r="L19" s="163">
        <v>15</v>
      </c>
      <c r="M19" s="163">
        <v>48</v>
      </c>
      <c r="N19" s="164">
        <v>103</v>
      </c>
      <c r="O19" s="165"/>
      <c r="P19" s="166"/>
      <c r="Q19" s="177"/>
      <c r="R19" s="177"/>
      <c r="S19" s="177"/>
      <c r="T19" s="177"/>
      <c r="U19" s="177"/>
      <c r="V19" s="178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</row>
    <row r="20" spans="1:39" s="176" customFormat="1" ht="15.75" customHeight="1">
      <c r="A20" s="168"/>
      <c r="B20" s="253" t="s">
        <v>283</v>
      </c>
      <c r="C20" s="253"/>
      <c r="D20" s="169"/>
      <c r="E20" s="170">
        <f aca="true" t="shared" si="4" ref="E20:N20">SUM(E21:E63)</f>
        <v>7088</v>
      </c>
      <c r="F20" s="170">
        <f t="shared" si="4"/>
        <v>6703</v>
      </c>
      <c r="G20" s="170">
        <f t="shared" si="4"/>
        <v>3948</v>
      </c>
      <c r="H20" s="170">
        <f t="shared" si="4"/>
        <v>340</v>
      </c>
      <c r="I20" s="170">
        <f t="shared" si="4"/>
        <v>530</v>
      </c>
      <c r="J20" s="170">
        <f t="shared" si="4"/>
        <v>772</v>
      </c>
      <c r="K20" s="171" t="s">
        <v>278</v>
      </c>
      <c r="L20" s="170">
        <f t="shared" si="4"/>
        <v>298</v>
      </c>
      <c r="M20" s="170">
        <f t="shared" si="4"/>
        <v>815</v>
      </c>
      <c r="N20" s="171">
        <f t="shared" si="4"/>
        <v>385</v>
      </c>
      <c r="O20" s="172"/>
      <c r="P20" s="173"/>
      <c r="Q20" s="174"/>
      <c r="R20" s="174"/>
      <c r="S20" s="174"/>
      <c r="T20" s="174"/>
      <c r="U20" s="174"/>
      <c r="V20" s="174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15.75" customHeight="1">
      <c r="A21" s="156"/>
      <c r="B21" s="156"/>
      <c r="C21" s="156" t="s">
        <v>284</v>
      </c>
      <c r="D21" s="157"/>
      <c r="E21" s="163">
        <f aca="true" t="shared" si="5" ref="E21:E63">SUM(F21,N21)</f>
        <v>232</v>
      </c>
      <c r="F21" s="163">
        <f aca="true" t="shared" si="6" ref="F21:F63">SUM(G21:M21)</f>
        <v>209</v>
      </c>
      <c r="G21" s="163">
        <v>113</v>
      </c>
      <c r="H21" s="163">
        <v>12</v>
      </c>
      <c r="I21" s="163">
        <v>9</v>
      </c>
      <c r="J21" s="163">
        <v>35</v>
      </c>
      <c r="K21" s="164" t="s">
        <v>278</v>
      </c>
      <c r="L21" s="163">
        <v>9</v>
      </c>
      <c r="M21" s="163">
        <v>31</v>
      </c>
      <c r="N21" s="164">
        <v>23</v>
      </c>
      <c r="O21" s="165"/>
      <c r="P21" s="166"/>
      <c r="Q21" s="178"/>
      <c r="R21" s="178"/>
      <c r="S21" s="177"/>
      <c r="T21" s="178"/>
      <c r="U21" s="177"/>
      <c r="V21" s="177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</row>
    <row r="22" spans="1:39" ht="11.25" customHeight="1">
      <c r="A22" s="156"/>
      <c r="B22" s="156"/>
      <c r="C22" s="156" t="s">
        <v>285</v>
      </c>
      <c r="D22" s="157"/>
      <c r="E22" s="163">
        <f t="shared" si="5"/>
        <v>516</v>
      </c>
      <c r="F22" s="163">
        <f t="shared" si="6"/>
        <v>468</v>
      </c>
      <c r="G22" s="163">
        <v>279</v>
      </c>
      <c r="H22" s="163">
        <v>18</v>
      </c>
      <c r="I22" s="163">
        <v>10</v>
      </c>
      <c r="J22" s="163">
        <v>94</v>
      </c>
      <c r="K22" s="164" t="s">
        <v>278</v>
      </c>
      <c r="L22" s="163">
        <v>14</v>
      </c>
      <c r="M22" s="163">
        <v>53</v>
      </c>
      <c r="N22" s="164">
        <v>48</v>
      </c>
      <c r="O22" s="165"/>
      <c r="P22" s="166"/>
      <c r="Q22" s="178"/>
      <c r="R22" s="178"/>
      <c r="S22" s="177"/>
      <c r="T22" s="178"/>
      <c r="U22" s="177"/>
      <c r="V22" s="177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</row>
    <row r="23" spans="1:39" ht="11.25" customHeight="1">
      <c r="A23" s="156"/>
      <c r="B23" s="156"/>
      <c r="C23" s="156" t="s">
        <v>286</v>
      </c>
      <c r="D23" s="157"/>
      <c r="E23" s="163">
        <f t="shared" si="5"/>
        <v>139</v>
      </c>
      <c r="F23" s="163">
        <f t="shared" si="6"/>
        <v>133</v>
      </c>
      <c r="G23" s="163">
        <v>94</v>
      </c>
      <c r="H23" s="163">
        <v>6</v>
      </c>
      <c r="I23" s="163">
        <v>5</v>
      </c>
      <c r="J23" s="163">
        <v>9</v>
      </c>
      <c r="K23" s="164" t="s">
        <v>278</v>
      </c>
      <c r="L23" s="163">
        <v>5</v>
      </c>
      <c r="M23" s="163">
        <v>14</v>
      </c>
      <c r="N23" s="164">
        <v>6</v>
      </c>
      <c r="O23" s="165"/>
      <c r="P23" s="166"/>
      <c r="Q23" s="178"/>
      <c r="R23" s="178"/>
      <c r="S23" s="177"/>
      <c r="T23" s="178"/>
      <c r="U23" s="177"/>
      <c r="V23" s="178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</row>
    <row r="24" spans="1:39" ht="11.25" customHeight="1">
      <c r="A24" s="156"/>
      <c r="B24" s="156"/>
      <c r="C24" s="156" t="s">
        <v>287</v>
      </c>
      <c r="D24" s="157"/>
      <c r="E24" s="163">
        <f t="shared" si="5"/>
        <v>348</v>
      </c>
      <c r="F24" s="163">
        <f t="shared" si="6"/>
        <v>318</v>
      </c>
      <c r="G24" s="163">
        <v>196</v>
      </c>
      <c r="H24" s="163">
        <v>16</v>
      </c>
      <c r="I24" s="163">
        <v>10</v>
      </c>
      <c r="J24" s="163">
        <v>55</v>
      </c>
      <c r="K24" s="164" t="s">
        <v>278</v>
      </c>
      <c r="L24" s="163">
        <v>11</v>
      </c>
      <c r="M24" s="163">
        <v>30</v>
      </c>
      <c r="N24" s="164">
        <v>30</v>
      </c>
      <c r="O24" s="165"/>
      <c r="P24" s="166"/>
      <c r="Q24" s="178"/>
      <c r="R24" s="178"/>
      <c r="S24" s="177"/>
      <c r="T24" s="178"/>
      <c r="U24" s="177"/>
      <c r="V24" s="177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</row>
    <row r="25" spans="1:39" ht="11.25" customHeight="1">
      <c r="A25" s="156"/>
      <c r="B25" s="156"/>
      <c r="C25" s="156" t="s">
        <v>288</v>
      </c>
      <c r="D25" s="157"/>
      <c r="E25" s="163">
        <f t="shared" si="5"/>
        <v>163</v>
      </c>
      <c r="F25" s="163">
        <f t="shared" si="6"/>
        <v>153</v>
      </c>
      <c r="G25" s="163">
        <v>75</v>
      </c>
      <c r="H25" s="163">
        <v>6</v>
      </c>
      <c r="I25" s="163">
        <v>28</v>
      </c>
      <c r="J25" s="163">
        <v>15</v>
      </c>
      <c r="K25" s="164" t="s">
        <v>278</v>
      </c>
      <c r="L25" s="163">
        <v>5</v>
      </c>
      <c r="M25" s="163">
        <v>24</v>
      </c>
      <c r="N25" s="164">
        <v>10</v>
      </c>
      <c r="O25" s="165"/>
      <c r="P25" s="166"/>
      <c r="Q25" s="177"/>
      <c r="R25" s="177"/>
      <c r="S25" s="177"/>
      <c r="T25" s="178"/>
      <c r="U25" s="177"/>
      <c r="V25" s="178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</row>
    <row r="26" spans="1:39" ht="11.25" customHeight="1">
      <c r="A26" s="156"/>
      <c r="B26" s="156"/>
      <c r="C26" s="156" t="s">
        <v>289</v>
      </c>
      <c r="D26" s="157"/>
      <c r="E26" s="163">
        <f t="shared" si="5"/>
        <v>362</v>
      </c>
      <c r="F26" s="163">
        <f t="shared" si="6"/>
        <v>351</v>
      </c>
      <c r="G26" s="163">
        <v>202</v>
      </c>
      <c r="H26" s="163">
        <v>15</v>
      </c>
      <c r="I26" s="163">
        <v>17</v>
      </c>
      <c r="J26" s="163">
        <v>56</v>
      </c>
      <c r="K26" s="164" t="s">
        <v>278</v>
      </c>
      <c r="L26" s="163">
        <v>12</v>
      </c>
      <c r="M26" s="163">
        <v>49</v>
      </c>
      <c r="N26" s="164">
        <v>11</v>
      </c>
      <c r="O26" s="165"/>
      <c r="P26" s="166"/>
      <c r="Q26" s="177"/>
      <c r="R26" s="178"/>
      <c r="S26" s="177"/>
      <c r="T26" s="178"/>
      <c r="U26" s="177"/>
      <c r="V26" s="177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</row>
    <row r="27" spans="1:39" ht="11.25" customHeight="1">
      <c r="A27" s="156"/>
      <c r="B27" s="156"/>
      <c r="C27" s="156" t="s">
        <v>290</v>
      </c>
      <c r="D27" s="157"/>
      <c r="E27" s="163">
        <f t="shared" si="5"/>
        <v>406</v>
      </c>
      <c r="F27" s="163">
        <f t="shared" si="6"/>
        <v>389</v>
      </c>
      <c r="G27" s="163">
        <v>162</v>
      </c>
      <c r="H27" s="163">
        <v>15</v>
      </c>
      <c r="I27" s="163">
        <v>84</v>
      </c>
      <c r="J27" s="163">
        <v>69</v>
      </c>
      <c r="K27" s="164" t="s">
        <v>278</v>
      </c>
      <c r="L27" s="163">
        <v>9</v>
      </c>
      <c r="M27" s="163">
        <v>50</v>
      </c>
      <c r="N27" s="164">
        <v>17</v>
      </c>
      <c r="O27" s="165"/>
      <c r="P27" s="166"/>
      <c r="Q27" s="177"/>
      <c r="R27" s="177"/>
      <c r="S27" s="177"/>
      <c r="T27" s="178"/>
      <c r="U27" s="177"/>
      <c r="V27" s="177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</row>
    <row r="28" spans="1:39" ht="11.25" customHeight="1">
      <c r="A28" s="156"/>
      <c r="B28" s="156"/>
      <c r="C28" s="156" t="s">
        <v>291</v>
      </c>
      <c r="D28" s="157"/>
      <c r="E28" s="163">
        <f t="shared" si="5"/>
        <v>136</v>
      </c>
      <c r="F28" s="163">
        <f t="shared" si="6"/>
        <v>135</v>
      </c>
      <c r="G28" s="163">
        <v>84</v>
      </c>
      <c r="H28" s="163">
        <v>6</v>
      </c>
      <c r="I28" s="163">
        <v>5</v>
      </c>
      <c r="J28" s="163">
        <v>16</v>
      </c>
      <c r="K28" s="164" t="s">
        <v>278</v>
      </c>
      <c r="L28" s="163">
        <v>6</v>
      </c>
      <c r="M28" s="163">
        <v>18</v>
      </c>
      <c r="N28" s="164">
        <v>1</v>
      </c>
      <c r="O28" s="165"/>
      <c r="P28" s="166"/>
      <c r="Q28" s="178"/>
      <c r="R28" s="178"/>
      <c r="S28" s="177"/>
      <c r="T28" s="178"/>
      <c r="U28" s="177"/>
      <c r="V28" s="178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</row>
    <row r="29" spans="1:39" ht="11.25" customHeight="1">
      <c r="A29" s="156"/>
      <c r="B29" s="156"/>
      <c r="C29" s="156" t="s">
        <v>292</v>
      </c>
      <c r="D29" s="157"/>
      <c r="E29" s="163">
        <f t="shared" si="5"/>
        <v>158</v>
      </c>
      <c r="F29" s="163">
        <f t="shared" si="6"/>
        <v>152</v>
      </c>
      <c r="G29" s="163">
        <v>92</v>
      </c>
      <c r="H29" s="163">
        <v>7</v>
      </c>
      <c r="I29" s="163">
        <v>5</v>
      </c>
      <c r="J29" s="163">
        <v>20</v>
      </c>
      <c r="K29" s="164" t="s">
        <v>278</v>
      </c>
      <c r="L29" s="163">
        <v>6</v>
      </c>
      <c r="M29" s="163">
        <v>22</v>
      </c>
      <c r="N29" s="164">
        <v>6</v>
      </c>
      <c r="O29" s="165"/>
      <c r="P29" s="166"/>
      <c r="Q29" s="178"/>
      <c r="R29" s="178"/>
      <c r="S29" s="177"/>
      <c r="T29" s="178"/>
      <c r="U29" s="177"/>
      <c r="V29" s="177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</row>
    <row r="30" spans="1:39" ht="11.25" customHeight="1">
      <c r="A30" s="156"/>
      <c r="B30" s="156"/>
      <c r="C30" s="156" t="s">
        <v>293</v>
      </c>
      <c r="D30" s="157"/>
      <c r="E30" s="163">
        <f t="shared" si="5"/>
        <v>188</v>
      </c>
      <c r="F30" s="163">
        <f t="shared" si="6"/>
        <v>188</v>
      </c>
      <c r="G30" s="163">
        <v>108</v>
      </c>
      <c r="H30" s="163">
        <v>9</v>
      </c>
      <c r="I30" s="163">
        <v>9</v>
      </c>
      <c r="J30" s="163">
        <v>32</v>
      </c>
      <c r="K30" s="164" t="s">
        <v>278</v>
      </c>
      <c r="L30" s="163">
        <v>5</v>
      </c>
      <c r="M30" s="163">
        <v>25</v>
      </c>
      <c r="N30" s="164" t="s">
        <v>278</v>
      </c>
      <c r="O30" s="165"/>
      <c r="P30" s="166"/>
      <c r="Q30" s="178"/>
      <c r="R30" s="177"/>
      <c r="S30" s="177"/>
      <c r="T30" s="178"/>
      <c r="U30" s="178"/>
      <c r="V30" s="178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</row>
    <row r="31" spans="1:39" ht="15.75" customHeight="1">
      <c r="A31" s="156"/>
      <c r="B31" s="156"/>
      <c r="C31" s="156" t="s">
        <v>294</v>
      </c>
      <c r="D31" s="157"/>
      <c r="E31" s="163">
        <f t="shared" si="5"/>
        <v>222</v>
      </c>
      <c r="F31" s="163">
        <f t="shared" si="6"/>
        <v>222</v>
      </c>
      <c r="G31" s="163">
        <v>119</v>
      </c>
      <c r="H31" s="163">
        <v>10</v>
      </c>
      <c r="I31" s="163">
        <v>46</v>
      </c>
      <c r="J31" s="163">
        <v>25</v>
      </c>
      <c r="K31" s="164" t="s">
        <v>278</v>
      </c>
      <c r="L31" s="163">
        <v>7</v>
      </c>
      <c r="M31" s="163">
        <v>15</v>
      </c>
      <c r="N31" s="164" t="s">
        <v>278</v>
      </c>
      <c r="O31" s="165"/>
      <c r="P31" s="166"/>
      <c r="Q31" s="177"/>
      <c r="R31" s="177"/>
      <c r="S31" s="177"/>
      <c r="T31" s="178"/>
      <c r="U31" s="178"/>
      <c r="V31" s="178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</row>
    <row r="32" spans="1:39" ht="11.25" customHeight="1">
      <c r="A32" s="156"/>
      <c r="B32" s="156"/>
      <c r="C32" s="156" t="s">
        <v>295</v>
      </c>
      <c r="D32" s="157"/>
      <c r="E32" s="163">
        <f t="shared" si="5"/>
        <v>133</v>
      </c>
      <c r="F32" s="163">
        <f t="shared" si="6"/>
        <v>119</v>
      </c>
      <c r="G32" s="163">
        <v>75</v>
      </c>
      <c r="H32" s="163">
        <v>7</v>
      </c>
      <c r="I32" s="163">
        <v>5</v>
      </c>
      <c r="J32" s="163">
        <v>11</v>
      </c>
      <c r="K32" s="164" t="s">
        <v>278</v>
      </c>
      <c r="L32" s="163">
        <v>3</v>
      </c>
      <c r="M32" s="163">
        <v>18</v>
      </c>
      <c r="N32" s="164">
        <v>14</v>
      </c>
      <c r="O32" s="165"/>
      <c r="P32" s="166"/>
      <c r="Q32" s="178"/>
      <c r="R32" s="178"/>
      <c r="S32" s="177"/>
      <c r="T32" s="178"/>
      <c r="U32" s="177"/>
      <c r="V32" s="178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</row>
    <row r="33" spans="1:39" ht="11.25" customHeight="1">
      <c r="A33" s="156"/>
      <c r="B33" s="156"/>
      <c r="C33" s="156" t="s">
        <v>296</v>
      </c>
      <c r="D33" s="157"/>
      <c r="E33" s="163">
        <f t="shared" si="5"/>
        <v>242</v>
      </c>
      <c r="F33" s="163">
        <f t="shared" si="6"/>
        <v>228</v>
      </c>
      <c r="G33" s="163">
        <v>87</v>
      </c>
      <c r="H33" s="163">
        <v>8</v>
      </c>
      <c r="I33" s="163">
        <v>91</v>
      </c>
      <c r="J33" s="164" t="s">
        <v>278</v>
      </c>
      <c r="K33" s="164" t="s">
        <v>278</v>
      </c>
      <c r="L33" s="163">
        <v>3</v>
      </c>
      <c r="M33" s="163">
        <v>39</v>
      </c>
      <c r="N33" s="164">
        <v>14</v>
      </c>
      <c r="O33" s="165"/>
      <c r="P33" s="166"/>
      <c r="Q33" s="177"/>
      <c r="R33" s="177"/>
      <c r="S33" s="177"/>
      <c r="T33" s="178"/>
      <c r="U33" s="177"/>
      <c r="V33" s="178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</row>
    <row r="34" spans="1:39" ht="11.25" customHeight="1">
      <c r="A34" s="156"/>
      <c r="B34" s="156"/>
      <c r="C34" s="156" t="s">
        <v>297</v>
      </c>
      <c r="D34" s="157"/>
      <c r="E34" s="163">
        <f t="shared" si="5"/>
        <v>237</v>
      </c>
      <c r="F34" s="163">
        <f t="shared" si="6"/>
        <v>218</v>
      </c>
      <c r="G34" s="163">
        <v>130</v>
      </c>
      <c r="H34" s="163">
        <v>14</v>
      </c>
      <c r="I34" s="163">
        <v>6</v>
      </c>
      <c r="J34" s="163">
        <v>22</v>
      </c>
      <c r="K34" s="164" t="s">
        <v>278</v>
      </c>
      <c r="L34" s="163">
        <v>5</v>
      </c>
      <c r="M34" s="163">
        <v>41</v>
      </c>
      <c r="N34" s="164">
        <v>19</v>
      </c>
      <c r="O34" s="165"/>
      <c r="P34" s="166"/>
      <c r="Q34" s="178"/>
      <c r="R34" s="178"/>
      <c r="S34" s="177"/>
      <c r="T34" s="178"/>
      <c r="U34" s="177"/>
      <c r="V34" s="178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</row>
    <row r="35" spans="1:39" ht="11.25" customHeight="1">
      <c r="A35" s="156"/>
      <c r="B35" s="156"/>
      <c r="C35" s="156" t="s">
        <v>298</v>
      </c>
      <c r="D35" s="157"/>
      <c r="E35" s="163">
        <f t="shared" si="5"/>
        <v>148</v>
      </c>
      <c r="F35" s="163">
        <f t="shared" si="6"/>
        <v>132</v>
      </c>
      <c r="G35" s="163">
        <v>92</v>
      </c>
      <c r="H35" s="163">
        <v>8</v>
      </c>
      <c r="I35" s="163">
        <v>11</v>
      </c>
      <c r="J35" s="164" t="s">
        <v>278</v>
      </c>
      <c r="K35" s="164" t="s">
        <v>278</v>
      </c>
      <c r="L35" s="163">
        <v>5</v>
      </c>
      <c r="M35" s="163">
        <v>16</v>
      </c>
      <c r="N35" s="164">
        <v>16</v>
      </c>
      <c r="O35" s="165"/>
      <c r="P35" s="166"/>
      <c r="Q35" s="177"/>
      <c r="R35" s="177"/>
      <c r="S35" s="177"/>
      <c r="T35" s="178"/>
      <c r="U35" s="177"/>
      <c r="V35" s="177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</row>
    <row r="36" spans="1:39" ht="11.25" customHeight="1">
      <c r="A36" s="156"/>
      <c r="B36" s="156"/>
      <c r="C36" s="156" t="s">
        <v>299</v>
      </c>
      <c r="D36" s="157"/>
      <c r="E36" s="163">
        <f t="shared" si="5"/>
        <v>114</v>
      </c>
      <c r="F36" s="163">
        <f t="shared" si="6"/>
        <v>108</v>
      </c>
      <c r="G36" s="163">
        <v>69</v>
      </c>
      <c r="H36" s="163">
        <v>6</v>
      </c>
      <c r="I36" s="163">
        <v>10</v>
      </c>
      <c r="J36" s="163">
        <v>10</v>
      </c>
      <c r="K36" s="164" t="s">
        <v>278</v>
      </c>
      <c r="L36" s="163">
        <v>2</v>
      </c>
      <c r="M36" s="163">
        <v>11</v>
      </c>
      <c r="N36" s="164">
        <v>6</v>
      </c>
      <c r="O36" s="165"/>
      <c r="P36" s="166"/>
      <c r="Q36" s="177"/>
      <c r="R36" s="178"/>
      <c r="S36" s="177"/>
      <c r="T36" s="178"/>
      <c r="U36" s="177"/>
      <c r="V36" s="178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</row>
    <row r="37" spans="1:39" ht="11.25" customHeight="1">
      <c r="A37" s="156"/>
      <c r="B37" s="156"/>
      <c r="C37" s="156" t="s">
        <v>300</v>
      </c>
      <c r="D37" s="157"/>
      <c r="E37" s="163">
        <f t="shared" si="5"/>
        <v>129</v>
      </c>
      <c r="F37" s="163">
        <f t="shared" si="6"/>
        <v>116</v>
      </c>
      <c r="G37" s="163">
        <v>79</v>
      </c>
      <c r="H37" s="163">
        <v>7</v>
      </c>
      <c r="I37" s="163">
        <v>5</v>
      </c>
      <c r="J37" s="163">
        <v>5</v>
      </c>
      <c r="K37" s="164" t="s">
        <v>278</v>
      </c>
      <c r="L37" s="163">
        <v>3</v>
      </c>
      <c r="M37" s="163">
        <v>17</v>
      </c>
      <c r="N37" s="164">
        <v>13</v>
      </c>
      <c r="O37" s="165"/>
      <c r="P37" s="166"/>
      <c r="Q37" s="178"/>
      <c r="R37" s="178"/>
      <c r="S37" s="177"/>
      <c r="T37" s="178"/>
      <c r="U37" s="177"/>
      <c r="V37" s="178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</row>
    <row r="38" spans="1:39" ht="11.25" customHeight="1">
      <c r="A38" s="156"/>
      <c r="B38" s="156"/>
      <c r="C38" s="156" t="s">
        <v>301</v>
      </c>
      <c r="D38" s="157"/>
      <c r="E38" s="163">
        <f t="shared" si="5"/>
        <v>338</v>
      </c>
      <c r="F38" s="163">
        <f t="shared" si="6"/>
        <v>324</v>
      </c>
      <c r="G38" s="163">
        <v>123</v>
      </c>
      <c r="H38" s="163">
        <v>10</v>
      </c>
      <c r="I38" s="163">
        <v>7</v>
      </c>
      <c r="J38" s="163">
        <v>40</v>
      </c>
      <c r="K38" s="164" t="s">
        <v>278</v>
      </c>
      <c r="L38" s="163">
        <v>116</v>
      </c>
      <c r="M38" s="163">
        <v>28</v>
      </c>
      <c r="N38" s="164">
        <v>14</v>
      </c>
      <c r="O38" s="165"/>
      <c r="P38" s="166"/>
      <c r="Q38" s="178"/>
      <c r="R38" s="178"/>
      <c r="S38" s="177"/>
      <c r="T38" s="178"/>
      <c r="U38" s="177"/>
      <c r="V38" s="178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</row>
    <row r="39" spans="1:39" ht="11.25" customHeight="1">
      <c r="A39" s="156"/>
      <c r="B39" s="156"/>
      <c r="C39" s="156" t="s">
        <v>302</v>
      </c>
      <c r="D39" s="157"/>
      <c r="E39" s="163">
        <f t="shared" si="5"/>
        <v>77</v>
      </c>
      <c r="F39" s="163">
        <f t="shared" si="6"/>
        <v>69</v>
      </c>
      <c r="G39" s="163">
        <v>55</v>
      </c>
      <c r="H39" s="163">
        <v>4</v>
      </c>
      <c r="I39" s="163">
        <v>7</v>
      </c>
      <c r="J39" s="163">
        <v>1</v>
      </c>
      <c r="K39" s="164" t="s">
        <v>278</v>
      </c>
      <c r="L39" s="164" t="s">
        <v>278</v>
      </c>
      <c r="M39" s="163">
        <v>2</v>
      </c>
      <c r="N39" s="164">
        <v>8</v>
      </c>
      <c r="O39" s="165"/>
      <c r="P39" s="166"/>
      <c r="Q39" s="178"/>
      <c r="R39" s="178"/>
      <c r="S39" s="177"/>
      <c r="T39" s="178"/>
      <c r="U39" s="177"/>
      <c r="V39" s="177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</row>
    <row r="40" spans="1:39" ht="11.25" customHeight="1">
      <c r="A40" s="156"/>
      <c r="B40" s="156"/>
      <c r="C40" s="156" t="s">
        <v>303</v>
      </c>
      <c r="D40" s="157"/>
      <c r="E40" s="163">
        <f t="shared" si="5"/>
        <v>110</v>
      </c>
      <c r="F40" s="163">
        <f t="shared" si="6"/>
        <v>101</v>
      </c>
      <c r="G40" s="163">
        <v>69</v>
      </c>
      <c r="H40" s="163">
        <v>5</v>
      </c>
      <c r="I40" s="163">
        <v>8</v>
      </c>
      <c r="J40" s="163">
        <v>9</v>
      </c>
      <c r="K40" s="164" t="s">
        <v>278</v>
      </c>
      <c r="L40" s="164" t="s">
        <v>278</v>
      </c>
      <c r="M40" s="163">
        <v>10</v>
      </c>
      <c r="N40" s="164">
        <v>9</v>
      </c>
      <c r="O40" s="165"/>
      <c r="P40" s="166"/>
      <c r="Q40" s="177"/>
      <c r="R40" s="177"/>
      <c r="S40" s="177"/>
      <c r="T40" s="178"/>
      <c r="U40" s="177"/>
      <c r="V40" s="178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</row>
    <row r="41" spans="1:39" ht="15.75" customHeight="1">
      <c r="A41" s="156"/>
      <c r="B41" s="156"/>
      <c r="C41" s="156" t="s">
        <v>304</v>
      </c>
      <c r="D41" s="157"/>
      <c r="E41" s="163">
        <f t="shared" si="5"/>
        <v>93</v>
      </c>
      <c r="F41" s="163">
        <f t="shared" si="6"/>
        <v>88</v>
      </c>
      <c r="G41" s="163">
        <v>66</v>
      </c>
      <c r="H41" s="163">
        <v>6</v>
      </c>
      <c r="I41" s="163">
        <v>4</v>
      </c>
      <c r="J41" s="164" t="s">
        <v>278</v>
      </c>
      <c r="K41" s="164" t="s">
        <v>278</v>
      </c>
      <c r="L41" s="164" t="s">
        <v>278</v>
      </c>
      <c r="M41" s="163">
        <v>12</v>
      </c>
      <c r="N41" s="164">
        <v>5</v>
      </c>
      <c r="O41" s="165"/>
      <c r="P41" s="166"/>
      <c r="Q41" s="178"/>
      <c r="R41" s="178"/>
      <c r="S41" s="177"/>
      <c r="T41" s="178"/>
      <c r="U41" s="177"/>
      <c r="V41" s="178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</row>
    <row r="42" spans="1:39" ht="11.25" customHeight="1">
      <c r="A42" s="156"/>
      <c r="B42" s="156"/>
      <c r="C42" s="156" t="s">
        <v>305</v>
      </c>
      <c r="D42" s="157"/>
      <c r="E42" s="163">
        <f t="shared" si="5"/>
        <v>109</v>
      </c>
      <c r="F42" s="163">
        <f t="shared" si="6"/>
        <v>101</v>
      </c>
      <c r="G42" s="163">
        <v>70</v>
      </c>
      <c r="H42" s="163">
        <v>7</v>
      </c>
      <c r="I42" s="163">
        <v>5</v>
      </c>
      <c r="J42" s="163">
        <v>4</v>
      </c>
      <c r="K42" s="164" t="s">
        <v>278</v>
      </c>
      <c r="L42" s="164" t="s">
        <v>278</v>
      </c>
      <c r="M42" s="163">
        <v>15</v>
      </c>
      <c r="N42" s="164">
        <v>8</v>
      </c>
      <c r="O42" s="165"/>
      <c r="P42" s="166"/>
      <c r="Q42" s="178"/>
      <c r="R42" s="178"/>
      <c r="S42" s="177"/>
      <c r="T42" s="178"/>
      <c r="U42" s="177"/>
      <c r="V42" s="178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</row>
    <row r="43" spans="1:39" ht="11.25" customHeight="1">
      <c r="A43" s="156"/>
      <c r="B43" s="156"/>
      <c r="C43" s="156" t="s">
        <v>306</v>
      </c>
      <c r="D43" s="157"/>
      <c r="E43" s="163">
        <f t="shared" si="5"/>
        <v>95</v>
      </c>
      <c r="F43" s="163">
        <f t="shared" si="6"/>
        <v>91</v>
      </c>
      <c r="G43" s="163">
        <v>62</v>
      </c>
      <c r="H43" s="163">
        <v>7</v>
      </c>
      <c r="I43" s="163">
        <v>3</v>
      </c>
      <c r="J43" s="163">
        <v>6</v>
      </c>
      <c r="K43" s="164" t="s">
        <v>278</v>
      </c>
      <c r="L43" s="164" t="s">
        <v>278</v>
      </c>
      <c r="M43" s="163">
        <v>13</v>
      </c>
      <c r="N43" s="164">
        <v>4</v>
      </c>
      <c r="O43" s="165"/>
      <c r="P43" s="166"/>
      <c r="Q43" s="178"/>
      <c r="R43" s="178"/>
      <c r="S43" s="177"/>
      <c r="T43" s="178"/>
      <c r="U43" s="177"/>
      <c r="V43" s="177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</row>
    <row r="44" spans="1:39" ht="11.25" customHeight="1">
      <c r="A44" s="156"/>
      <c r="B44" s="156"/>
      <c r="C44" s="156" t="s">
        <v>307</v>
      </c>
      <c r="D44" s="157"/>
      <c r="E44" s="163">
        <f t="shared" si="5"/>
        <v>136</v>
      </c>
      <c r="F44" s="163">
        <f t="shared" si="6"/>
        <v>130</v>
      </c>
      <c r="G44" s="163">
        <v>79</v>
      </c>
      <c r="H44" s="163">
        <v>6</v>
      </c>
      <c r="I44" s="163">
        <v>3</v>
      </c>
      <c r="J44" s="163">
        <v>21</v>
      </c>
      <c r="K44" s="164" t="s">
        <v>278</v>
      </c>
      <c r="L44" s="163">
        <v>5</v>
      </c>
      <c r="M44" s="163">
        <v>16</v>
      </c>
      <c r="N44" s="164">
        <v>6</v>
      </c>
      <c r="O44" s="165"/>
      <c r="P44" s="166"/>
      <c r="Q44" s="178"/>
      <c r="R44" s="178"/>
      <c r="S44" s="177"/>
      <c r="T44" s="178"/>
      <c r="U44" s="177"/>
      <c r="V44" s="178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</row>
    <row r="45" spans="1:39" ht="11.25" customHeight="1">
      <c r="A45" s="156"/>
      <c r="B45" s="156"/>
      <c r="C45" s="156" t="s">
        <v>308</v>
      </c>
      <c r="D45" s="157"/>
      <c r="E45" s="163">
        <f t="shared" si="5"/>
        <v>127</v>
      </c>
      <c r="F45" s="163">
        <f t="shared" si="6"/>
        <v>125</v>
      </c>
      <c r="G45" s="163">
        <v>72</v>
      </c>
      <c r="H45" s="163">
        <v>6</v>
      </c>
      <c r="I45" s="163">
        <v>4</v>
      </c>
      <c r="J45" s="163">
        <v>24</v>
      </c>
      <c r="K45" s="164" t="s">
        <v>278</v>
      </c>
      <c r="L45" s="163">
        <v>4</v>
      </c>
      <c r="M45" s="163">
        <v>15</v>
      </c>
      <c r="N45" s="164">
        <v>2</v>
      </c>
      <c r="O45" s="165"/>
      <c r="P45" s="166"/>
      <c r="Q45" s="178"/>
      <c r="R45" s="178"/>
      <c r="S45" s="177"/>
      <c r="T45" s="178"/>
      <c r="U45" s="177"/>
      <c r="V45" s="178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</row>
    <row r="46" spans="1:39" ht="11.25" customHeight="1">
      <c r="A46" s="156"/>
      <c r="B46" s="156"/>
      <c r="C46" s="156" t="s">
        <v>309</v>
      </c>
      <c r="D46" s="157"/>
      <c r="E46" s="163">
        <f t="shared" si="5"/>
        <v>131</v>
      </c>
      <c r="F46" s="163">
        <f t="shared" si="6"/>
        <v>125</v>
      </c>
      <c r="G46" s="163">
        <v>85</v>
      </c>
      <c r="H46" s="163">
        <v>8</v>
      </c>
      <c r="I46" s="163">
        <v>13</v>
      </c>
      <c r="J46" s="164" t="s">
        <v>278</v>
      </c>
      <c r="K46" s="164" t="s">
        <v>278</v>
      </c>
      <c r="L46" s="163">
        <v>6</v>
      </c>
      <c r="M46" s="163">
        <v>13</v>
      </c>
      <c r="N46" s="164">
        <v>6</v>
      </c>
      <c r="O46" s="165"/>
      <c r="P46" s="166"/>
      <c r="Q46" s="177"/>
      <c r="R46" s="177"/>
      <c r="S46" s="177"/>
      <c r="T46" s="178"/>
      <c r="U46" s="177"/>
      <c r="V46" s="178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</row>
    <row r="47" spans="1:39" ht="11.25" customHeight="1">
      <c r="A47" s="156"/>
      <c r="B47" s="156"/>
      <c r="C47" s="156" t="s">
        <v>310</v>
      </c>
      <c r="D47" s="157"/>
      <c r="E47" s="163">
        <f t="shared" si="5"/>
        <v>102</v>
      </c>
      <c r="F47" s="163">
        <f t="shared" si="6"/>
        <v>96</v>
      </c>
      <c r="G47" s="163">
        <v>69</v>
      </c>
      <c r="H47" s="163">
        <v>7</v>
      </c>
      <c r="I47" s="163">
        <v>11</v>
      </c>
      <c r="J47" s="163">
        <v>3</v>
      </c>
      <c r="K47" s="164" t="s">
        <v>278</v>
      </c>
      <c r="L47" s="163">
        <v>4</v>
      </c>
      <c r="M47" s="163">
        <v>2</v>
      </c>
      <c r="N47" s="164">
        <v>6</v>
      </c>
      <c r="O47" s="165"/>
      <c r="P47" s="166"/>
      <c r="Q47" s="177"/>
      <c r="R47" s="178"/>
      <c r="S47" s="177"/>
      <c r="T47" s="178"/>
      <c r="U47" s="177"/>
      <c r="V47" s="177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</row>
    <row r="48" spans="1:39" ht="11.25" customHeight="1">
      <c r="A48" s="156"/>
      <c r="B48" s="156"/>
      <c r="C48" s="156" t="s">
        <v>311</v>
      </c>
      <c r="D48" s="157"/>
      <c r="E48" s="163">
        <f t="shared" si="5"/>
        <v>147</v>
      </c>
      <c r="F48" s="163">
        <f t="shared" si="6"/>
        <v>145</v>
      </c>
      <c r="G48" s="163">
        <v>83</v>
      </c>
      <c r="H48" s="163">
        <v>8</v>
      </c>
      <c r="I48" s="163">
        <v>6</v>
      </c>
      <c r="J48" s="163">
        <v>30</v>
      </c>
      <c r="K48" s="164" t="s">
        <v>278</v>
      </c>
      <c r="L48" s="163">
        <v>5</v>
      </c>
      <c r="M48" s="163">
        <v>13</v>
      </c>
      <c r="N48" s="164">
        <v>2</v>
      </c>
      <c r="O48" s="165"/>
      <c r="P48" s="166"/>
      <c r="Q48" s="178"/>
      <c r="R48" s="178"/>
      <c r="S48" s="177"/>
      <c r="T48" s="178"/>
      <c r="U48" s="177"/>
      <c r="V48" s="178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</row>
    <row r="49" spans="1:39" ht="11.25" customHeight="1">
      <c r="A49" s="156"/>
      <c r="B49" s="156"/>
      <c r="C49" s="156" t="s">
        <v>312</v>
      </c>
      <c r="D49" s="157"/>
      <c r="E49" s="163">
        <f t="shared" si="5"/>
        <v>125</v>
      </c>
      <c r="F49" s="163">
        <f t="shared" si="6"/>
        <v>116</v>
      </c>
      <c r="G49" s="163">
        <v>73</v>
      </c>
      <c r="H49" s="163">
        <v>6</v>
      </c>
      <c r="I49" s="163">
        <v>12</v>
      </c>
      <c r="J49" s="163">
        <v>12</v>
      </c>
      <c r="K49" s="164" t="s">
        <v>278</v>
      </c>
      <c r="L49" s="164" t="s">
        <v>278</v>
      </c>
      <c r="M49" s="163">
        <v>13</v>
      </c>
      <c r="N49" s="164">
        <v>9</v>
      </c>
      <c r="O49" s="165"/>
      <c r="P49" s="166"/>
      <c r="Q49" s="177"/>
      <c r="R49" s="178"/>
      <c r="S49" s="177"/>
      <c r="T49" s="178"/>
      <c r="U49" s="177"/>
      <c r="V49" s="178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</row>
    <row r="50" spans="1:39" ht="11.25" customHeight="1">
      <c r="A50" s="156"/>
      <c r="B50" s="156"/>
      <c r="C50" s="156" t="s">
        <v>313</v>
      </c>
      <c r="D50" s="157"/>
      <c r="E50" s="163">
        <f t="shared" si="5"/>
        <v>159</v>
      </c>
      <c r="F50" s="163">
        <f t="shared" si="6"/>
        <v>140</v>
      </c>
      <c r="G50" s="163">
        <v>87</v>
      </c>
      <c r="H50" s="163">
        <v>7</v>
      </c>
      <c r="I50" s="163">
        <v>12</v>
      </c>
      <c r="J50" s="163">
        <v>17</v>
      </c>
      <c r="K50" s="164" t="s">
        <v>278</v>
      </c>
      <c r="L50" s="163">
        <v>3</v>
      </c>
      <c r="M50" s="163">
        <v>14</v>
      </c>
      <c r="N50" s="164">
        <v>19</v>
      </c>
      <c r="O50" s="165"/>
      <c r="P50" s="166"/>
      <c r="Q50" s="177"/>
      <c r="R50" s="178"/>
      <c r="S50" s="177"/>
      <c r="T50" s="178"/>
      <c r="U50" s="177"/>
      <c r="V50" s="178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</row>
    <row r="51" spans="1:39" ht="15.75" customHeight="1">
      <c r="A51" s="156"/>
      <c r="B51" s="156"/>
      <c r="C51" s="156" t="s">
        <v>314</v>
      </c>
      <c r="D51" s="157"/>
      <c r="E51" s="163">
        <f t="shared" si="5"/>
        <v>105</v>
      </c>
      <c r="F51" s="163">
        <f t="shared" si="6"/>
        <v>99</v>
      </c>
      <c r="G51" s="163">
        <v>65</v>
      </c>
      <c r="H51" s="163">
        <v>7</v>
      </c>
      <c r="I51" s="163">
        <v>5</v>
      </c>
      <c r="J51" s="163">
        <v>14</v>
      </c>
      <c r="K51" s="164" t="s">
        <v>278</v>
      </c>
      <c r="L51" s="164" t="s">
        <v>278</v>
      </c>
      <c r="M51" s="163">
        <v>8</v>
      </c>
      <c r="N51" s="164">
        <v>6</v>
      </c>
      <c r="O51" s="165"/>
      <c r="P51" s="166"/>
      <c r="Q51" s="177"/>
      <c r="R51" s="178"/>
      <c r="S51" s="177"/>
      <c r="T51" s="178"/>
      <c r="U51" s="178"/>
      <c r="V51" s="177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</row>
    <row r="52" spans="1:39" ht="11.25" customHeight="1">
      <c r="A52" s="156"/>
      <c r="B52" s="156"/>
      <c r="C52" s="156" t="s">
        <v>315</v>
      </c>
      <c r="D52" s="157"/>
      <c r="E52" s="163">
        <f t="shared" si="5"/>
        <v>116</v>
      </c>
      <c r="F52" s="163">
        <f t="shared" si="6"/>
        <v>109</v>
      </c>
      <c r="G52" s="163">
        <v>75</v>
      </c>
      <c r="H52" s="163">
        <v>6</v>
      </c>
      <c r="I52" s="163">
        <v>5</v>
      </c>
      <c r="J52" s="163">
        <v>5</v>
      </c>
      <c r="K52" s="164" t="s">
        <v>278</v>
      </c>
      <c r="L52" s="163">
        <v>2</v>
      </c>
      <c r="M52" s="163">
        <v>16</v>
      </c>
      <c r="N52" s="164">
        <v>7</v>
      </c>
      <c r="O52" s="165"/>
      <c r="P52" s="166"/>
      <c r="Q52" s="178"/>
      <c r="R52" s="178"/>
      <c r="S52" s="177"/>
      <c r="T52" s="178"/>
      <c r="U52" s="177"/>
      <c r="V52" s="178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</row>
    <row r="53" spans="1:39" ht="11.25" customHeight="1">
      <c r="A53" s="156"/>
      <c r="B53" s="156"/>
      <c r="C53" s="156" t="s">
        <v>316</v>
      </c>
      <c r="D53" s="157"/>
      <c r="E53" s="163">
        <f t="shared" si="5"/>
        <v>113</v>
      </c>
      <c r="F53" s="163">
        <f t="shared" si="6"/>
        <v>102</v>
      </c>
      <c r="G53" s="163">
        <v>62</v>
      </c>
      <c r="H53" s="163">
        <v>6</v>
      </c>
      <c r="I53" s="163">
        <v>8</v>
      </c>
      <c r="J53" s="163">
        <v>7</v>
      </c>
      <c r="K53" s="164" t="s">
        <v>278</v>
      </c>
      <c r="L53" s="163">
        <v>2</v>
      </c>
      <c r="M53" s="163">
        <v>17</v>
      </c>
      <c r="N53" s="164">
        <v>11</v>
      </c>
      <c r="O53" s="165"/>
      <c r="P53" s="166"/>
      <c r="Q53" s="177"/>
      <c r="R53" s="178"/>
      <c r="S53" s="177"/>
      <c r="T53" s="178"/>
      <c r="U53" s="177"/>
      <c r="V53" s="177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</row>
    <row r="54" spans="1:39" ht="11.25" customHeight="1">
      <c r="A54" s="156"/>
      <c r="B54" s="156"/>
      <c r="C54" s="156" t="s">
        <v>317</v>
      </c>
      <c r="D54" s="157"/>
      <c r="E54" s="163">
        <f t="shared" si="5"/>
        <v>125</v>
      </c>
      <c r="F54" s="163">
        <f t="shared" si="6"/>
        <v>115</v>
      </c>
      <c r="G54" s="163">
        <v>73</v>
      </c>
      <c r="H54" s="163">
        <v>6</v>
      </c>
      <c r="I54" s="163">
        <v>5</v>
      </c>
      <c r="J54" s="163">
        <v>11</v>
      </c>
      <c r="K54" s="164" t="s">
        <v>278</v>
      </c>
      <c r="L54" s="163">
        <v>6</v>
      </c>
      <c r="M54" s="163">
        <v>14</v>
      </c>
      <c r="N54" s="164">
        <v>10</v>
      </c>
      <c r="O54" s="165"/>
      <c r="P54" s="166"/>
      <c r="Q54" s="178"/>
      <c r="R54" s="178"/>
      <c r="S54" s="177"/>
      <c r="T54" s="178"/>
      <c r="U54" s="177"/>
      <c r="V54" s="178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</row>
    <row r="55" spans="1:39" ht="11.25" customHeight="1">
      <c r="A55" s="156"/>
      <c r="B55" s="156"/>
      <c r="C55" s="156" t="s">
        <v>318</v>
      </c>
      <c r="D55" s="157"/>
      <c r="E55" s="163">
        <f t="shared" si="5"/>
        <v>140</v>
      </c>
      <c r="F55" s="163">
        <f t="shared" si="6"/>
        <v>135</v>
      </c>
      <c r="G55" s="163">
        <v>75</v>
      </c>
      <c r="H55" s="163">
        <v>8</v>
      </c>
      <c r="I55" s="163">
        <v>5</v>
      </c>
      <c r="J55" s="163">
        <v>17</v>
      </c>
      <c r="K55" s="164" t="s">
        <v>278</v>
      </c>
      <c r="L55" s="163">
        <v>7</v>
      </c>
      <c r="M55" s="163">
        <v>23</v>
      </c>
      <c r="N55" s="164">
        <v>5</v>
      </c>
      <c r="O55" s="165"/>
      <c r="P55" s="166"/>
      <c r="Q55" s="178"/>
      <c r="R55" s="178"/>
      <c r="S55" s="177"/>
      <c r="T55" s="178"/>
      <c r="U55" s="177"/>
      <c r="V55" s="178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</row>
    <row r="56" spans="1:39" ht="11.25" customHeight="1">
      <c r="A56" s="156"/>
      <c r="B56" s="156"/>
      <c r="C56" s="156" t="s">
        <v>319</v>
      </c>
      <c r="D56" s="157"/>
      <c r="E56" s="163">
        <f t="shared" si="5"/>
        <v>97</v>
      </c>
      <c r="F56" s="163">
        <f t="shared" si="6"/>
        <v>92</v>
      </c>
      <c r="G56" s="163">
        <v>63</v>
      </c>
      <c r="H56" s="163">
        <v>5</v>
      </c>
      <c r="I56" s="163">
        <v>9</v>
      </c>
      <c r="J56" s="163">
        <v>3</v>
      </c>
      <c r="K56" s="164" t="s">
        <v>278</v>
      </c>
      <c r="L56" s="163">
        <v>2</v>
      </c>
      <c r="M56" s="163">
        <v>10</v>
      </c>
      <c r="N56" s="164">
        <v>5</v>
      </c>
      <c r="O56" s="165"/>
      <c r="P56" s="166"/>
      <c r="Q56" s="177"/>
      <c r="R56" s="178"/>
      <c r="S56" s="177"/>
      <c r="T56" s="178"/>
      <c r="U56" s="177"/>
      <c r="V56" s="178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</row>
    <row r="57" spans="1:39" ht="11.25" customHeight="1">
      <c r="A57" s="156"/>
      <c r="B57" s="156"/>
      <c r="C57" s="156" t="s">
        <v>320</v>
      </c>
      <c r="D57" s="157"/>
      <c r="E57" s="163">
        <f t="shared" si="5"/>
        <v>97</v>
      </c>
      <c r="F57" s="163">
        <f t="shared" si="6"/>
        <v>96</v>
      </c>
      <c r="G57" s="163">
        <v>54</v>
      </c>
      <c r="H57" s="163">
        <v>4</v>
      </c>
      <c r="I57" s="163">
        <v>11</v>
      </c>
      <c r="J57" s="163">
        <v>9</v>
      </c>
      <c r="K57" s="164" t="s">
        <v>278</v>
      </c>
      <c r="L57" s="163">
        <v>3</v>
      </c>
      <c r="M57" s="163">
        <v>15</v>
      </c>
      <c r="N57" s="164">
        <v>1</v>
      </c>
      <c r="O57" s="165"/>
      <c r="P57" s="166"/>
      <c r="Q57" s="177"/>
      <c r="R57" s="178"/>
      <c r="S57" s="177"/>
      <c r="T57" s="178"/>
      <c r="U57" s="178"/>
      <c r="V57" s="177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</row>
    <row r="58" spans="1:39" ht="11.25" customHeight="1">
      <c r="A58" s="156"/>
      <c r="B58" s="156"/>
      <c r="C58" s="156" t="s">
        <v>321</v>
      </c>
      <c r="D58" s="157"/>
      <c r="E58" s="163">
        <f t="shared" si="5"/>
        <v>101</v>
      </c>
      <c r="F58" s="163">
        <f t="shared" si="6"/>
        <v>100</v>
      </c>
      <c r="G58" s="163">
        <v>68</v>
      </c>
      <c r="H58" s="163">
        <v>7</v>
      </c>
      <c r="I58" s="163">
        <v>4</v>
      </c>
      <c r="J58" s="163">
        <v>10</v>
      </c>
      <c r="K58" s="164" t="s">
        <v>278</v>
      </c>
      <c r="L58" s="163">
        <v>3</v>
      </c>
      <c r="M58" s="163">
        <v>8</v>
      </c>
      <c r="N58" s="164">
        <v>1</v>
      </c>
      <c r="O58" s="165"/>
      <c r="P58" s="166"/>
      <c r="Q58" s="178"/>
      <c r="R58" s="177"/>
      <c r="S58" s="177"/>
      <c r="T58" s="178"/>
      <c r="U58" s="178"/>
      <c r="V58" s="177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</row>
    <row r="59" spans="1:39" ht="11.25" customHeight="1">
      <c r="A59" s="156"/>
      <c r="B59" s="156"/>
      <c r="C59" s="156" t="s">
        <v>322</v>
      </c>
      <c r="D59" s="157"/>
      <c r="E59" s="163">
        <f t="shared" si="5"/>
        <v>162</v>
      </c>
      <c r="F59" s="163">
        <f t="shared" si="6"/>
        <v>162</v>
      </c>
      <c r="G59" s="163">
        <v>103</v>
      </c>
      <c r="H59" s="163">
        <v>9</v>
      </c>
      <c r="I59" s="163">
        <v>5</v>
      </c>
      <c r="J59" s="163">
        <v>16</v>
      </c>
      <c r="K59" s="164" t="s">
        <v>278</v>
      </c>
      <c r="L59" s="163">
        <v>6</v>
      </c>
      <c r="M59" s="163">
        <v>23</v>
      </c>
      <c r="N59" s="164" t="s">
        <v>278</v>
      </c>
      <c r="O59" s="165"/>
      <c r="P59" s="166"/>
      <c r="Q59" s="178"/>
      <c r="R59" s="178"/>
      <c r="S59" s="177"/>
      <c r="T59" s="178"/>
      <c r="U59" s="178"/>
      <c r="V59" s="178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</row>
    <row r="60" spans="1:39" ht="11.25" customHeight="1">
      <c r="A60" s="156"/>
      <c r="B60" s="156"/>
      <c r="C60" s="156" t="s">
        <v>323</v>
      </c>
      <c r="D60" s="157"/>
      <c r="E60" s="163">
        <f t="shared" si="5"/>
        <v>57</v>
      </c>
      <c r="F60" s="163">
        <f t="shared" si="6"/>
        <v>57</v>
      </c>
      <c r="G60" s="163">
        <v>40</v>
      </c>
      <c r="H60" s="163">
        <v>3</v>
      </c>
      <c r="I60" s="163">
        <v>5</v>
      </c>
      <c r="J60" s="163">
        <v>5</v>
      </c>
      <c r="K60" s="164" t="s">
        <v>278</v>
      </c>
      <c r="L60" s="164" t="s">
        <v>278</v>
      </c>
      <c r="M60" s="163">
        <v>4</v>
      </c>
      <c r="N60" s="164" t="s">
        <v>278</v>
      </c>
      <c r="O60" s="165"/>
      <c r="P60" s="166"/>
      <c r="Q60" s="177"/>
      <c r="R60" s="178"/>
      <c r="S60" s="177"/>
      <c r="T60" s="178"/>
      <c r="U60" s="178"/>
      <c r="V60" s="178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</row>
    <row r="61" spans="1:39" ht="15.75" customHeight="1">
      <c r="A61" s="156"/>
      <c r="B61" s="156"/>
      <c r="C61" s="156" t="s">
        <v>324</v>
      </c>
      <c r="D61" s="157"/>
      <c r="E61" s="163">
        <f t="shared" si="5"/>
        <v>139</v>
      </c>
      <c r="F61" s="163">
        <f t="shared" si="6"/>
        <v>138</v>
      </c>
      <c r="G61" s="163">
        <v>89</v>
      </c>
      <c r="H61" s="163">
        <v>8</v>
      </c>
      <c r="I61" s="163">
        <v>5</v>
      </c>
      <c r="J61" s="163">
        <v>9</v>
      </c>
      <c r="K61" s="164" t="s">
        <v>278</v>
      </c>
      <c r="L61" s="163">
        <v>7</v>
      </c>
      <c r="M61" s="163">
        <v>20</v>
      </c>
      <c r="N61" s="164">
        <v>1</v>
      </c>
      <c r="O61" s="165"/>
      <c r="P61" s="166"/>
      <c r="Q61" s="178"/>
      <c r="R61" s="178"/>
      <c r="S61" s="177"/>
      <c r="T61" s="178"/>
      <c r="U61" s="178"/>
      <c r="V61" s="177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</row>
    <row r="62" spans="1:39" ht="11.25" customHeight="1">
      <c r="A62" s="156"/>
      <c r="B62" s="156"/>
      <c r="C62" s="156" t="s">
        <v>325</v>
      </c>
      <c r="D62" s="157"/>
      <c r="E62" s="163">
        <f t="shared" si="5"/>
        <v>92</v>
      </c>
      <c r="F62" s="163">
        <f t="shared" si="6"/>
        <v>92</v>
      </c>
      <c r="G62" s="163">
        <v>64</v>
      </c>
      <c r="H62" s="163">
        <v>6</v>
      </c>
      <c r="I62" s="163">
        <v>6</v>
      </c>
      <c r="J62" s="163">
        <v>7</v>
      </c>
      <c r="K62" s="164" t="s">
        <v>278</v>
      </c>
      <c r="L62" s="163">
        <v>3</v>
      </c>
      <c r="M62" s="163">
        <v>6</v>
      </c>
      <c r="N62" s="164" t="s">
        <v>278</v>
      </c>
      <c r="O62" s="165"/>
      <c r="P62" s="166"/>
      <c r="Q62" s="178"/>
      <c r="R62" s="177"/>
      <c r="S62" s="177"/>
      <c r="T62" s="178"/>
      <c r="U62" s="178"/>
      <c r="V62" s="178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</row>
    <row r="63" spans="1:39" ht="11.25" customHeight="1">
      <c r="A63" s="156"/>
      <c r="B63" s="156"/>
      <c r="C63" s="156" t="s">
        <v>326</v>
      </c>
      <c r="D63" s="157"/>
      <c r="E63" s="163">
        <f t="shared" si="5"/>
        <v>122</v>
      </c>
      <c r="F63" s="163">
        <f t="shared" si="6"/>
        <v>116</v>
      </c>
      <c r="G63" s="163">
        <v>68</v>
      </c>
      <c r="H63" s="163">
        <v>8</v>
      </c>
      <c r="I63" s="163">
        <v>6</v>
      </c>
      <c r="J63" s="163">
        <v>18</v>
      </c>
      <c r="K63" s="164" t="s">
        <v>278</v>
      </c>
      <c r="L63" s="163">
        <v>4</v>
      </c>
      <c r="M63" s="163">
        <v>12</v>
      </c>
      <c r="N63" s="164">
        <v>6</v>
      </c>
      <c r="O63" s="165"/>
      <c r="P63" s="166"/>
      <c r="Q63" s="178"/>
      <c r="R63" s="178"/>
      <c r="S63" s="177"/>
      <c r="T63" s="178"/>
      <c r="U63" s="177"/>
      <c r="V63" s="177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</row>
    <row r="64" spans="1:39" ht="3.75" customHeight="1">
      <c r="A64" s="151"/>
      <c r="B64" s="151"/>
      <c r="C64" s="151"/>
      <c r="D64" s="152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80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</row>
    <row r="65" spans="2:39" ht="15.75" customHeight="1">
      <c r="B65" s="129" t="s">
        <v>327</v>
      </c>
      <c r="E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</row>
    <row r="66" spans="2:39" ht="12" customHeight="1">
      <c r="B66" s="129" t="s">
        <v>328</v>
      </c>
      <c r="E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</row>
    <row r="67" spans="5:39" ht="12" customHeight="1">
      <c r="E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</row>
    <row r="68" spans="5:39" ht="12" customHeight="1">
      <c r="E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</row>
    <row r="69" spans="5:39" ht="12" customHeight="1">
      <c r="E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</row>
    <row r="70" spans="5:39" ht="12" customHeight="1">
      <c r="E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</row>
    <row r="71" spans="5:39" ht="12" customHeight="1">
      <c r="E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</row>
    <row r="72" spans="5:39" ht="12" customHeight="1">
      <c r="E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</row>
    <row r="73" spans="5:39" ht="12" customHeight="1">
      <c r="E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</row>
    <row r="74" spans="5:39" ht="12" customHeight="1">
      <c r="E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</row>
    <row r="75" spans="5:39" ht="12" customHeight="1">
      <c r="E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</row>
    <row r="76" spans="5:39" ht="12" customHeight="1">
      <c r="E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</row>
    <row r="77" spans="5:39" ht="12" customHeight="1">
      <c r="E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</row>
    <row r="78" spans="5:39" ht="12" customHeight="1">
      <c r="E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</row>
    <row r="79" spans="5:39" ht="12" customHeight="1">
      <c r="E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</row>
    <row r="80" spans="5:39" ht="12" customHeight="1">
      <c r="E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</row>
    <row r="81" spans="5:39" ht="12" customHeight="1">
      <c r="E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</row>
    <row r="82" spans="5:39" ht="12" customHeight="1">
      <c r="E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</row>
    <row r="83" spans="5:39" ht="12" customHeight="1">
      <c r="E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</row>
    <row r="84" spans="5:39" ht="12" customHeight="1">
      <c r="E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</row>
    <row r="85" spans="5:39" ht="12" customHeight="1">
      <c r="E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</row>
    <row r="86" spans="5:39" ht="12" customHeight="1">
      <c r="E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</row>
    <row r="87" spans="5:39" ht="12" customHeight="1">
      <c r="E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</row>
    <row r="88" spans="5:39" ht="12" customHeight="1">
      <c r="E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</row>
    <row r="89" spans="5:39" ht="12" customHeight="1">
      <c r="E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</row>
    <row r="90" spans="5:39" ht="12" customHeight="1">
      <c r="E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</row>
    <row r="91" spans="5:39" ht="12" customHeight="1">
      <c r="E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</row>
    <row r="92" spans="5:39" ht="12" customHeight="1">
      <c r="E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</row>
    <row r="93" spans="5:39" ht="12" customHeight="1">
      <c r="E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</row>
    <row r="94" spans="5:39" ht="12" customHeight="1">
      <c r="E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</row>
    <row r="95" spans="5:39" ht="12" customHeight="1">
      <c r="E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</row>
    <row r="96" spans="5:39" ht="12" customHeight="1">
      <c r="E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</row>
    <row r="97" spans="5:39" ht="12" customHeight="1">
      <c r="E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</row>
    <row r="98" spans="5:39" ht="12" customHeight="1">
      <c r="E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</row>
    <row r="99" spans="5:39" ht="12" customHeight="1">
      <c r="E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</row>
    <row r="100" spans="5:16" ht="12" customHeight="1">
      <c r="E100" s="144"/>
      <c r="P100" s="144"/>
    </row>
    <row r="101" spans="5:16" ht="12" customHeight="1">
      <c r="E101" s="144"/>
      <c r="P101" s="144"/>
    </row>
    <row r="102" spans="5:16" ht="12" customHeight="1">
      <c r="E102" s="144"/>
      <c r="P102" s="144"/>
    </row>
    <row r="103" spans="5:16" ht="12" customHeight="1">
      <c r="E103" s="144"/>
      <c r="P103" s="144"/>
    </row>
    <row r="104" spans="5:16" ht="12" customHeight="1">
      <c r="E104" s="144"/>
      <c r="P104" s="144"/>
    </row>
    <row r="105" spans="5:16" ht="12" customHeight="1">
      <c r="E105" s="144"/>
      <c r="P105" s="144"/>
    </row>
    <row r="106" spans="5:16" ht="12" customHeight="1">
      <c r="E106" s="144"/>
      <c r="P106" s="144"/>
    </row>
    <row r="107" spans="5:16" ht="12" customHeight="1">
      <c r="E107" s="144"/>
      <c r="P107" s="144"/>
    </row>
    <row r="108" spans="5:16" ht="12" customHeight="1">
      <c r="E108" s="144"/>
      <c r="P108" s="144"/>
    </row>
    <row r="109" spans="5:16" ht="12" customHeight="1">
      <c r="E109" s="144"/>
      <c r="P109" s="144"/>
    </row>
    <row r="110" spans="5:16" ht="12" customHeight="1">
      <c r="E110" s="144"/>
      <c r="P110" s="144"/>
    </row>
    <row r="111" spans="5:16" ht="12" customHeight="1">
      <c r="E111" s="144"/>
      <c r="P111" s="144"/>
    </row>
    <row r="112" spans="5:16" ht="12" customHeight="1">
      <c r="E112" s="144"/>
      <c r="P112" s="144"/>
    </row>
    <row r="113" spans="5:16" ht="12" customHeight="1">
      <c r="E113" s="144"/>
      <c r="P113" s="144"/>
    </row>
    <row r="114" spans="5:16" ht="12" customHeight="1">
      <c r="E114" s="144"/>
      <c r="P114" s="144"/>
    </row>
    <row r="115" spans="5:16" ht="12" customHeight="1">
      <c r="E115" s="144"/>
      <c r="P115" s="144"/>
    </row>
    <row r="116" spans="5:16" ht="12" customHeight="1">
      <c r="E116" s="144"/>
      <c r="P116" s="144"/>
    </row>
    <row r="117" spans="5:16" ht="12" customHeight="1">
      <c r="E117" s="144"/>
      <c r="P117" s="144"/>
    </row>
    <row r="118" spans="5:16" ht="12" customHeight="1">
      <c r="E118" s="144"/>
      <c r="P118" s="144"/>
    </row>
    <row r="119" spans="5:16" ht="12" customHeight="1">
      <c r="E119" s="144"/>
      <c r="P119" s="144"/>
    </row>
    <row r="120" spans="5:16" ht="12" customHeight="1">
      <c r="E120" s="144"/>
      <c r="P120" s="144"/>
    </row>
    <row r="121" spans="5:16" ht="12" customHeight="1">
      <c r="E121" s="144"/>
      <c r="P121" s="144"/>
    </row>
    <row r="122" spans="5:16" ht="12" customHeight="1">
      <c r="E122" s="144"/>
      <c r="P122" s="144"/>
    </row>
    <row r="123" spans="5:16" ht="12" customHeight="1">
      <c r="E123" s="144"/>
      <c r="P123" s="144"/>
    </row>
    <row r="124" spans="5:16" ht="12" customHeight="1">
      <c r="E124" s="144"/>
      <c r="P124" s="144"/>
    </row>
    <row r="125" spans="5:16" ht="12" customHeight="1">
      <c r="E125" s="144"/>
      <c r="P125" s="144"/>
    </row>
    <row r="126" spans="5:16" ht="12" customHeight="1">
      <c r="E126" s="144"/>
      <c r="P126" s="144"/>
    </row>
    <row r="127" spans="5:16" ht="12" customHeight="1">
      <c r="E127" s="144"/>
      <c r="P127" s="144"/>
    </row>
    <row r="128" spans="5:16" ht="12" customHeight="1">
      <c r="E128" s="144"/>
      <c r="P128" s="144"/>
    </row>
    <row r="129" spans="5:16" ht="12" customHeight="1">
      <c r="E129" s="144"/>
      <c r="P129" s="144"/>
    </row>
    <row r="130" spans="5:16" ht="12" customHeight="1">
      <c r="E130" s="144"/>
      <c r="P130" s="144"/>
    </row>
    <row r="131" spans="5:16" ht="12" customHeight="1">
      <c r="E131" s="144"/>
      <c r="P131" s="144"/>
    </row>
    <row r="132" spans="5:16" ht="12" customHeight="1">
      <c r="E132" s="144"/>
      <c r="P132" s="144"/>
    </row>
    <row r="133" spans="5:16" ht="12" customHeight="1">
      <c r="E133" s="144"/>
      <c r="P133" s="144"/>
    </row>
    <row r="134" spans="5:16" ht="12" customHeight="1">
      <c r="E134" s="144"/>
      <c r="P134" s="144"/>
    </row>
    <row r="135" spans="5:16" ht="12" customHeight="1">
      <c r="E135" s="144"/>
      <c r="P135" s="144"/>
    </row>
    <row r="136" spans="5:16" ht="12" customHeight="1">
      <c r="E136" s="144"/>
      <c r="P136" s="144"/>
    </row>
    <row r="137" spans="5:16" ht="12" customHeight="1">
      <c r="E137" s="144"/>
      <c r="P137" s="144"/>
    </row>
    <row r="138" spans="5:16" ht="12" customHeight="1">
      <c r="E138" s="144"/>
      <c r="P138" s="144"/>
    </row>
    <row r="139" spans="5:16" ht="12" customHeight="1">
      <c r="E139" s="144"/>
      <c r="P139" s="144"/>
    </row>
    <row r="140" spans="5:16" ht="12" customHeight="1">
      <c r="E140" s="144"/>
      <c r="P140" s="144"/>
    </row>
    <row r="141" spans="5:16" ht="12" customHeight="1">
      <c r="E141" s="144"/>
      <c r="P141" s="144"/>
    </row>
    <row r="142" spans="5:16" ht="12" customHeight="1">
      <c r="E142" s="144"/>
      <c r="P142" s="144"/>
    </row>
    <row r="143" spans="5:16" ht="12" customHeight="1">
      <c r="E143" s="144"/>
      <c r="P143" s="144"/>
    </row>
    <row r="144" spans="5:16" ht="12" customHeight="1">
      <c r="E144" s="144"/>
      <c r="P144" s="144"/>
    </row>
    <row r="145" spans="5:16" ht="12" customHeight="1">
      <c r="E145" s="144"/>
      <c r="P145" s="144"/>
    </row>
    <row r="146" spans="5:16" ht="12" customHeight="1">
      <c r="E146" s="144"/>
      <c r="P146" s="144"/>
    </row>
    <row r="147" spans="5:16" ht="12" customHeight="1">
      <c r="E147" s="144"/>
      <c r="P147" s="144"/>
    </row>
    <row r="148" spans="5:16" ht="12" customHeight="1">
      <c r="E148" s="144"/>
      <c r="P148" s="144"/>
    </row>
    <row r="149" spans="5:16" ht="12" customHeight="1">
      <c r="E149" s="144"/>
      <c r="P149" s="144"/>
    </row>
    <row r="150" spans="5:16" ht="12" customHeight="1">
      <c r="E150" s="144"/>
      <c r="P150" s="144"/>
    </row>
    <row r="151" spans="5:16" ht="12" customHeight="1">
      <c r="E151" s="144"/>
      <c r="P151" s="144"/>
    </row>
    <row r="152" spans="5:16" ht="12" customHeight="1">
      <c r="E152" s="144"/>
      <c r="P152" s="144"/>
    </row>
    <row r="153" spans="5:16" ht="12" customHeight="1">
      <c r="E153" s="144"/>
      <c r="P153" s="144"/>
    </row>
    <row r="154" spans="5:16" ht="12" customHeight="1">
      <c r="E154" s="144"/>
      <c r="P154" s="144"/>
    </row>
    <row r="155" spans="5:16" ht="12" customHeight="1">
      <c r="E155" s="144"/>
      <c r="P155" s="144"/>
    </row>
    <row r="156" spans="5:16" ht="12" customHeight="1">
      <c r="E156" s="144"/>
      <c r="P156" s="144"/>
    </row>
    <row r="157" spans="5:16" ht="12" customHeight="1">
      <c r="E157" s="144"/>
      <c r="P157" s="144"/>
    </row>
    <row r="158" spans="5:16" ht="12" customHeight="1">
      <c r="E158" s="144"/>
      <c r="P158" s="144"/>
    </row>
    <row r="159" spans="5:16" ht="12" customHeight="1">
      <c r="E159" s="144"/>
      <c r="P159" s="144"/>
    </row>
    <row r="160" spans="5:16" ht="12" customHeight="1">
      <c r="E160" s="144"/>
      <c r="P160" s="144"/>
    </row>
    <row r="161" spans="5:16" ht="12" customHeight="1">
      <c r="E161" s="144"/>
      <c r="P161" s="144"/>
    </row>
    <row r="162" spans="5:16" ht="12" customHeight="1">
      <c r="E162" s="144"/>
      <c r="P162" s="144"/>
    </row>
    <row r="163" spans="5:16" ht="12" customHeight="1">
      <c r="E163" s="144"/>
      <c r="P163" s="144"/>
    </row>
    <row r="164" spans="5:16" ht="12" customHeight="1">
      <c r="E164" s="144"/>
      <c r="P164" s="144"/>
    </row>
    <row r="165" spans="5:16" ht="12" customHeight="1">
      <c r="E165" s="144"/>
      <c r="P165" s="144"/>
    </row>
    <row r="166" spans="5:16" ht="12" customHeight="1">
      <c r="E166" s="144"/>
      <c r="P166" s="144"/>
    </row>
    <row r="167" spans="5:16" ht="12" customHeight="1">
      <c r="E167" s="144"/>
      <c r="P167" s="144"/>
    </row>
    <row r="168" ht="12" customHeight="1">
      <c r="P168" s="144"/>
    </row>
    <row r="169" ht="12" customHeight="1">
      <c r="P169" s="144"/>
    </row>
    <row r="170" ht="12" customHeight="1">
      <c r="P170" s="144"/>
    </row>
    <row r="171" ht="12" customHeight="1">
      <c r="P171" s="144"/>
    </row>
    <row r="172" ht="12" customHeight="1">
      <c r="P172" s="144"/>
    </row>
    <row r="173" ht="12" customHeight="1">
      <c r="P173" s="144"/>
    </row>
    <row r="174" ht="12" customHeight="1">
      <c r="P174" s="144"/>
    </row>
    <row r="175" ht="12" customHeight="1">
      <c r="P175" s="144"/>
    </row>
    <row r="176" ht="12" customHeight="1">
      <c r="P176" s="144"/>
    </row>
    <row r="177" ht="12" customHeight="1">
      <c r="P177" s="144"/>
    </row>
    <row r="178" ht="12" customHeight="1">
      <c r="P178" s="144"/>
    </row>
    <row r="179" ht="12" customHeight="1">
      <c r="P179" s="144"/>
    </row>
    <row r="180" ht="12" customHeight="1">
      <c r="P180" s="144"/>
    </row>
    <row r="181" ht="12" customHeight="1">
      <c r="P181" s="144"/>
    </row>
    <row r="182" ht="12" customHeight="1">
      <c r="P182" s="144"/>
    </row>
    <row r="183" ht="12" customHeight="1">
      <c r="P183" s="144"/>
    </row>
    <row r="184" ht="12" customHeight="1">
      <c r="P184" s="144"/>
    </row>
    <row r="185" ht="12" customHeight="1">
      <c r="P185" s="144"/>
    </row>
    <row r="186" ht="12" customHeight="1">
      <c r="P186" s="144"/>
    </row>
    <row r="187" ht="12" customHeight="1">
      <c r="P187" s="144"/>
    </row>
    <row r="188" ht="12" customHeight="1">
      <c r="P188" s="144"/>
    </row>
    <row r="189" ht="12" customHeight="1">
      <c r="P189" s="144"/>
    </row>
    <row r="190" ht="12" customHeight="1">
      <c r="P190" s="144"/>
    </row>
    <row r="191" ht="12" customHeight="1">
      <c r="P191" s="144"/>
    </row>
  </sheetData>
  <mergeCells count="12">
    <mergeCell ref="H5:H6"/>
    <mergeCell ref="K5:K6"/>
    <mergeCell ref="L5:L6"/>
    <mergeCell ref="B11:C11"/>
    <mergeCell ref="J5:J6"/>
    <mergeCell ref="B12:C12"/>
    <mergeCell ref="B20:C20"/>
    <mergeCell ref="F5:F6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W65"/>
  <sheetViews>
    <sheetView zoomScale="130" zoomScaleNormal="130" workbookViewId="0" topLeftCell="A1">
      <selection activeCell="A1" sqref="A1"/>
    </sheetView>
  </sheetViews>
  <sheetFormatPr defaultColWidth="9.140625" defaultRowHeight="12" customHeight="1"/>
  <cols>
    <col min="1" max="1" width="0.42578125" style="73" customWidth="1"/>
    <col min="2" max="2" width="31.57421875" style="73" customWidth="1"/>
    <col min="3" max="3" width="4.140625" style="73" customWidth="1"/>
    <col min="4" max="4" width="6.421875" style="73" customWidth="1"/>
    <col min="5" max="5" width="0.42578125" style="74" customWidth="1"/>
    <col min="6" max="6" width="5.57421875" style="74" customWidth="1"/>
    <col min="7" max="7" width="0.42578125" style="74" customWidth="1"/>
    <col min="8" max="8" width="31.57421875" style="73" customWidth="1"/>
    <col min="9" max="9" width="5.28125" style="73" customWidth="1"/>
    <col min="10" max="10" width="6.421875" style="73" customWidth="1"/>
    <col min="11" max="13" width="0.42578125" style="74" customWidth="1"/>
    <col min="14" max="14" width="31.57421875" style="73" customWidth="1"/>
    <col min="15" max="15" width="4.140625" style="73" customWidth="1"/>
    <col min="16" max="16" width="6.421875" style="73" customWidth="1"/>
    <col min="17" max="17" width="0.42578125" style="73" customWidth="1"/>
    <col min="18" max="18" width="5.00390625" style="73" customWidth="1"/>
    <col min="19" max="19" width="0.42578125" style="74" customWidth="1"/>
    <col min="20" max="20" width="31.57421875" style="73" customWidth="1"/>
    <col min="21" max="21" width="5.28125" style="73" customWidth="1"/>
    <col min="22" max="22" width="6.421875" style="73" customWidth="1"/>
    <col min="23" max="23" width="0.42578125" style="73" customWidth="1"/>
    <col min="24" max="16384" width="10.28125" style="73" customWidth="1"/>
  </cols>
  <sheetData>
    <row r="1" spans="1:21" s="65" customFormat="1" ht="24" customHeight="1">
      <c r="A1" s="64"/>
      <c r="C1" s="66" t="s">
        <v>253</v>
      </c>
      <c r="D1" s="67" t="s">
        <v>66</v>
      </c>
      <c r="E1" s="68"/>
      <c r="F1" s="68"/>
      <c r="G1" s="68"/>
      <c r="H1" s="64"/>
      <c r="I1" s="64"/>
      <c r="K1" s="68"/>
      <c r="L1" s="68"/>
      <c r="M1" s="68"/>
      <c r="P1" s="69" t="s">
        <v>67</v>
      </c>
      <c r="Q1" s="64" t="s">
        <v>66</v>
      </c>
      <c r="S1" s="68"/>
      <c r="T1" s="64"/>
      <c r="U1" s="70"/>
    </row>
    <row r="2" spans="1:21" ht="7.5" customHeight="1">
      <c r="A2" s="71"/>
      <c r="B2" s="71"/>
      <c r="C2" s="72"/>
      <c r="H2" s="71"/>
      <c r="I2" s="71"/>
      <c r="T2" s="71"/>
      <c r="U2" s="72"/>
    </row>
    <row r="3" spans="2:14" s="75" customFormat="1" ht="12" customHeight="1" thickBot="1">
      <c r="B3" s="75" t="s">
        <v>68</v>
      </c>
      <c r="N3" s="75" t="s">
        <v>68</v>
      </c>
    </row>
    <row r="4" spans="1:23" s="75" customFormat="1" ht="36" customHeight="1">
      <c r="A4" s="76"/>
      <c r="B4" s="77" t="s">
        <v>69</v>
      </c>
      <c r="C4" s="258" t="s">
        <v>70</v>
      </c>
      <c r="D4" s="258"/>
      <c r="E4" s="79"/>
      <c r="F4" s="80"/>
      <c r="G4" s="79"/>
      <c r="H4" s="81" t="s">
        <v>69</v>
      </c>
      <c r="I4" s="258" t="s">
        <v>70</v>
      </c>
      <c r="J4" s="258"/>
      <c r="K4" s="79"/>
      <c r="L4" s="80"/>
      <c r="M4" s="79"/>
      <c r="N4" s="81" t="s">
        <v>69</v>
      </c>
      <c r="O4" s="258" t="s">
        <v>70</v>
      </c>
      <c r="P4" s="258"/>
      <c r="Q4" s="78"/>
      <c r="R4" s="82"/>
      <c r="S4" s="79"/>
      <c r="T4" s="77" t="s">
        <v>69</v>
      </c>
      <c r="U4" s="258" t="s">
        <v>70</v>
      </c>
      <c r="V4" s="258"/>
      <c r="W4" s="83"/>
    </row>
    <row r="5" spans="1:23" ht="15.75" customHeight="1">
      <c r="A5" s="84"/>
      <c r="B5" s="85" t="s">
        <v>71</v>
      </c>
      <c r="C5" s="86">
        <f>SUM(C6,C9,C18,C30,C40,C50,C57,I6,I15)</f>
        <v>75</v>
      </c>
      <c r="D5" s="87">
        <f>SUM(D6,D9,D18,D30,D40,D50,D57,J6,J15)</f>
        <v>1388</v>
      </c>
      <c r="E5" s="88"/>
      <c r="F5" s="89"/>
      <c r="G5" s="90"/>
      <c r="H5" s="91"/>
      <c r="I5" s="82"/>
      <c r="J5" s="82"/>
      <c r="K5" s="80"/>
      <c r="L5" s="89"/>
      <c r="M5" s="92"/>
      <c r="N5" s="85" t="s">
        <v>72</v>
      </c>
      <c r="O5" s="93"/>
      <c r="P5" s="94">
        <f>SUM(P6:P57)</f>
        <v>1908</v>
      </c>
      <c r="Q5" s="94"/>
      <c r="R5" s="95"/>
      <c r="S5" s="96"/>
      <c r="T5" s="85" t="s">
        <v>73</v>
      </c>
      <c r="U5" s="97"/>
      <c r="V5" s="98">
        <v>27</v>
      </c>
      <c r="W5" s="95"/>
    </row>
    <row r="6" spans="1:23" ht="11.25" customHeight="1">
      <c r="A6" s="99"/>
      <c r="B6" s="100" t="s">
        <v>74</v>
      </c>
      <c r="C6" s="72"/>
      <c r="D6" s="95">
        <f>D7+D8</f>
        <v>37</v>
      </c>
      <c r="E6" s="101"/>
      <c r="F6" s="101"/>
      <c r="G6" s="102"/>
      <c r="H6" s="100" t="s">
        <v>75</v>
      </c>
      <c r="I6" s="72"/>
      <c r="J6" s="95">
        <f>SUM(J7:J14)</f>
        <v>218</v>
      </c>
      <c r="K6" s="101"/>
      <c r="L6" s="101"/>
      <c r="M6" s="102"/>
      <c r="N6" s="100" t="s">
        <v>76</v>
      </c>
      <c r="O6" s="72"/>
      <c r="P6" s="95">
        <v>14</v>
      </c>
      <c r="Q6" s="95"/>
      <c r="R6" s="95"/>
      <c r="S6" s="102"/>
      <c r="T6" s="103" t="s">
        <v>77</v>
      </c>
      <c r="U6" s="97"/>
      <c r="V6" s="98">
        <v>6</v>
      </c>
      <c r="W6" s="95"/>
    </row>
    <row r="7" spans="1:23" ht="11.25" customHeight="1">
      <c r="A7" s="99"/>
      <c r="B7" s="100" t="s">
        <v>78</v>
      </c>
      <c r="C7" s="72"/>
      <c r="D7" s="95">
        <v>23</v>
      </c>
      <c r="E7" s="101"/>
      <c r="F7" s="101"/>
      <c r="G7" s="102"/>
      <c r="H7" s="100" t="s">
        <v>79</v>
      </c>
      <c r="I7" s="72"/>
      <c r="J7" s="95">
        <v>48</v>
      </c>
      <c r="K7" s="101"/>
      <c r="L7" s="101"/>
      <c r="M7" s="102"/>
      <c r="N7" s="100" t="s">
        <v>80</v>
      </c>
      <c r="O7" s="72"/>
      <c r="P7" s="95">
        <v>219</v>
      </c>
      <c r="Q7" s="95"/>
      <c r="R7" s="95"/>
      <c r="S7" s="102"/>
      <c r="T7" s="103" t="s">
        <v>81</v>
      </c>
      <c r="U7" s="97"/>
      <c r="V7" s="98">
        <v>16</v>
      </c>
      <c r="W7" s="95"/>
    </row>
    <row r="8" spans="1:23" ht="11.25" customHeight="1">
      <c r="A8" s="99"/>
      <c r="B8" s="100" t="s">
        <v>82</v>
      </c>
      <c r="C8" s="72"/>
      <c r="D8" s="95">
        <v>14</v>
      </c>
      <c r="E8" s="101"/>
      <c r="F8" s="101"/>
      <c r="G8" s="102"/>
      <c r="H8" s="100" t="s">
        <v>83</v>
      </c>
      <c r="I8" s="72"/>
      <c r="J8" s="95">
        <v>30</v>
      </c>
      <c r="K8" s="101"/>
      <c r="L8" s="101"/>
      <c r="M8" s="102"/>
      <c r="N8" s="100" t="s">
        <v>84</v>
      </c>
      <c r="O8" s="72"/>
      <c r="P8" s="95">
        <v>15</v>
      </c>
      <c r="Q8" s="95"/>
      <c r="R8" s="95"/>
      <c r="S8" s="102"/>
      <c r="T8" s="103" t="s">
        <v>85</v>
      </c>
      <c r="U8" s="97"/>
      <c r="V8" s="98">
        <v>313</v>
      </c>
      <c r="W8" s="95"/>
    </row>
    <row r="9" spans="1:23" ht="11.25" customHeight="1">
      <c r="A9" s="99"/>
      <c r="B9" s="100" t="s">
        <v>86</v>
      </c>
      <c r="C9" s="72"/>
      <c r="D9" s="95">
        <f>SUM(D10:D17)</f>
        <v>213</v>
      </c>
      <c r="E9" s="101"/>
      <c r="F9" s="101"/>
      <c r="G9" s="102"/>
      <c r="H9" s="100" t="s">
        <v>87</v>
      </c>
      <c r="I9" s="72"/>
      <c r="J9" s="95">
        <v>33</v>
      </c>
      <c r="K9" s="101"/>
      <c r="L9" s="101"/>
      <c r="M9" s="102"/>
      <c r="N9" s="100" t="s">
        <v>88</v>
      </c>
      <c r="O9" s="72"/>
      <c r="P9" s="95">
        <v>18</v>
      </c>
      <c r="Q9" s="95"/>
      <c r="R9" s="95"/>
      <c r="S9" s="102"/>
      <c r="T9" s="103" t="s">
        <v>89</v>
      </c>
      <c r="U9" s="97"/>
      <c r="V9" s="98">
        <v>7</v>
      </c>
      <c r="W9" s="95"/>
    </row>
    <row r="10" spans="1:23" ht="11.25" customHeight="1">
      <c r="A10" s="99"/>
      <c r="B10" s="100" t="s">
        <v>90</v>
      </c>
      <c r="C10" s="72"/>
      <c r="D10" s="95">
        <v>46</v>
      </c>
      <c r="E10" s="101"/>
      <c r="F10" s="101"/>
      <c r="G10" s="102"/>
      <c r="H10" s="100" t="s">
        <v>91</v>
      </c>
      <c r="I10" s="72"/>
      <c r="J10" s="95">
        <v>9</v>
      </c>
      <c r="K10" s="101"/>
      <c r="L10" s="101"/>
      <c r="M10" s="102"/>
      <c r="N10" s="100" t="s">
        <v>92</v>
      </c>
      <c r="O10" s="72"/>
      <c r="P10" s="104" t="s">
        <v>254</v>
      </c>
      <c r="Q10" s="95"/>
      <c r="R10" s="95"/>
      <c r="S10" s="102"/>
      <c r="T10" s="103" t="s">
        <v>93</v>
      </c>
      <c r="U10" s="97"/>
      <c r="V10" s="98">
        <v>3</v>
      </c>
      <c r="W10" s="95"/>
    </row>
    <row r="11" spans="1:23" ht="11.25" customHeight="1">
      <c r="A11" s="99"/>
      <c r="B11" s="100" t="s">
        <v>94</v>
      </c>
      <c r="C11" s="72"/>
      <c r="D11" s="95">
        <v>49</v>
      </c>
      <c r="E11" s="101"/>
      <c r="F11" s="101"/>
      <c r="G11" s="92"/>
      <c r="H11" s="100" t="s">
        <v>95</v>
      </c>
      <c r="I11" s="72"/>
      <c r="J11" s="95">
        <v>22</v>
      </c>
      <c r="K11" s="89"/>
      <c r="L11" s="101"/>
      <c r="M11" s="102"/>
      <c r="N11" s="100" t="s">
        <v>96</v>
      </c>
      <c r="O11" s="72"/>
      <c r="P11" s="95">
        <v>15</v>
      </c>
      <c r="Q11" s="95"/>
      <c r="R11" s="95"/>
      <c r="S11" s="102"/>
      <c r="T11" s="103" t="s">
        <v>97</v>
      </c>
      <c r="U11" s="97"/>
      <c r="V11" s="98">
        <v>2</v>
      </c>
      <c r="W11" s="95"/>
    </row>
    <row r="12" spans="1:23" ht="11.25" customHeight="1">
      <c r="A12" s="99"/>
      <c r="B12" s="100" t="s">
        <v>98</v>
      </c>
      <c r="C12" s="72"/>
      <c r="D12" s="95">
        <v>21</v>
      </c>
      <c r="E12" s="101"/>
      <c r="F12" s="101"/>
      <c r="G12" s="102"/>
      <c r="H12" s="100" t="s">
        <v>99</v>
      </c>
      <c r="I12" s="72"/>
      <c r="J12" s="95">
        <v>13</v>
      </c>
      <c r="K12" s="101"/>
      <c r="L12" s="101"/>
      <c r="M12" s="102"/>
      <c r="N12" s="100" t="s">
        <v>100</v>
      </c>
      <c r="O12" s="72"/>
      <c r="P12" s="105">
        <v>4</v>
      </c>
      <c r="Q12" s="105"/>
      <c r="R12" s="105"/>
      <c r="S12" s="102"/>
      <c r="T12" s="103" t="s">
        <v>101</v>
      </c>
      <c r="U12" s="97"/>
      <c r="V12" s="98">
        <v>10</v>
      </c>
      <c r="W12" s="95"/>
    </row>
    <row r="13" spans="1:23" ht="11.25" customHeight="1">
      <c r="A13" s="99"/>
      <c r="B13" s="100" t="s">
        <v>102</v>
      </c>
      <c r="C13" s="72"/>
      <c r="D13" s="95">
        <v>24</v>
      </c>
      <c r="E13" s="101"/>
      <c r="F13" s="101"/>
      <c r="G13" s="102"/>
      <c r="H13" s="100" t="s">
        <v>103</v>
      </c>
      <c r="I13" s="72"/>
      <c r="J13" s="95">
        <v>37</v>
      </c>
      <c r="K13" s="101"/>
      <c r="L13" s="101"/>
      <c r="M13" s="102"/>
      <c r="N13" s="100" t="s">
        <v>104</v>
      </c>
      <c r="O13" s="72"/>
      <c r="P13" s="105">
        <v>8</v>
      </c>
      <c r="Q13" s="105"/>
      <c r="R13" s="105"/>
      <c r="S13" s="102"/>
      <c r="T13" s="103" t="s">
        <v>105</v>
      </c>
      <c r="U13" s="97"/>
      <c r="V13" s="98">
        <v>89</v>
      </c>
      <c r="W13" s="95"/>
    </row>
    <row r="14" spans="1:23" ht="11.25" customHeight="1">
      <c r="A14" s="99"/>
      <c r="B14" s="100" t="s">
        <v>106</v>
      </c>
      <c r="C14" s="72"/>
      <c r="D14" s="95">
        <v>22</v>
      </c>
      <c r="E14" s="101"/>
      <c r="F14" s="101"/>
      <c r="G14" s="102"/>
      <c r="H14" s="100" t="s">
        <v>107</v>
      </c>
      <c r="I14" s="72"/>
      <c r="J14" s="95">
        <v>26</v>
      </c>
      <c r="K14" s="101"/>
      <c r="L14" s="101"/>
      <c r="M14" s="102"/>
      <c r="N14" s="100" t="s">
        <v>108</v>
      </c>
      <c r="O14" s="72"/>
      <c r="P14" s="105">
        <v>13</v>
      </c>
      <c r="Q14" s="105"/>
      <c r="R14" s="105"/>
      <c r="S14" s="102"/>
      <c r="T14" s="103" t="s">
        <v>109</v>
      </c>
      <c r="U14" s="97"/>
      <c r="V14" s="98">
        <v>3014</v>
      </c>
      <c r="W14" s="95"/>
    </row>
    <row r="15" spans="1:23" ht="11.25" customHeight="1">
      <c r="A15" s="99"/>
      <c r="B15" s="100" t="s">
        <v>110</v>
      </c>
      <c r="C15" s="72"/>
      <c r="D15" s="95">
        <v>22</v>
      </c>
      <c r="E15" s="101"/>
      <c r="F15" s="101"/>
      <c r="G15" s="102"/>
      <c r="H15" s="100" t="s">
        <v>111</v>
      </c>
      <c r="I15" s="72"/>
      <c r="J15" s="95">
        <f>J16+J17</f>
        <v>51</v>
      </c>
      <c r="K15" s="101"/>
      <c r="L15" s="101"/>
      <c r="M15" s="102"/>
      <c r="N15" s="100" t="s">
        <v>112</v>
      </c>
      <c r="O15" s="72"/>
      <c r="P15" s="105">
        <v>5</v>
      </c>
      <c r="Q15" s="105"/>
      <c r="R15" s="105"/>
      <c r="S15" s="102"/>
      <c r="T15" s="103" t="s">
        <v>113</v>
      </c>
      <c r="U15" s="97"/>
      <c r="V15" s="98">
        <v>901</v>
      </c>
      <c r="W15" s="95"/>
    </row>
    <row r="16" spans="1:23" ht="11.25" customHeight="1">
      <c r="A16" s="99"/>
      <c r="B16" s="100" t="s">
        <v>114</v>
      </c>
      <c r="C16" s="72"/>
      <c r="D16" s="95">
        <v>10</v>
      </c>
      <c r="E16" s="101"/>
      <c r="F16" s="101"/>
      <c r="G16" s="102"/>
      <c r="H16" s="100" t="s">
        <v>115</v>
      </c>
      <c r="I16" s="72"/>
      <c r="J16" s="95">
        <v>30</v>
      </c>
      <c r="K16" s="101"/>
      <c r="L16" s="101"/>
      <c r="M16" s="102"/>
      <c r="N16" s="100" t="s">
        <v>116</v>
      </c>
      <c r="O16" s="72"/>
      <c r="P16" s="95">
        <v>20</v>
      </c>
      <c r="Q16" s="95"/>
      <c r="R16" s="95"/>
      <c r="S16" s="102"/>
      <c r="T16" s="103" t="s">
        <v>117</v>
      </c>
      <c r="U16" s="97"/>
      <c r="V16" s="98">
        <v>4823</v>
      </c>
      <c r="W16" s="95"/>
    </row>
    <row r="17" spans="1:23" ht="11.25" customHeight="1">
      <c r="A17" s="99"/>
      <c r="B17" s="100" t="s">
        <v>118</v>
      </c>
      <c r="C17" s="72"/>
      <c r="D17" s="95">
        <v>19</v>
      </c>
      <c r="E17" s="101"/>
      <c r="F17" s="101"/>
      <c r="G17" s="102"/>
      <c r="H17" s="100" t="s">
        <v>119</v>
      </c>
      <c r="I17" s="72"/>
      <c r="J17" s="95">
        <v>21</v>
      </c>
      <c r="K17" s="101"/>
      <c r="L17" s="101"/>
      <c r="M17" s="102"/>
      <c r="N17" s="100" t="s">
        <v>120</v>
      </c>
      <c r="O17" s="72"/>
      <c r="P17" s="95">
        <v>40</v>
      </c>
      <c r="Q17" s="95"/>
      <c r="R17" s="95"/>
      <c r="S17" s="102"/>
      <c r="T17" s="103" t="s">
        <v>121</v>
      </c>
      <c r="U17" s="97"/>
      <c r="V17" s="98">
        <v>2906</v>
      </c>
      <c r="W17" s="95"/>
    </row>
    <row r="18" spans="1:23" ht="11.25" customHeight="1">
      <c r="A18" s="99"/>
      <c r="B18" s="100" t="s">
        <v>122</v>
      </c>
      <c r="C18" s="72"/>
      <c r="D18" s="95">
        <f>SUM(D19:D29)</f>
        <v>195</v>
      </c>
      <c r="E18" s="101"/>
      <c r="F18" s="101"/>
      <c r="G18" s="102"/>
      <c r="H18" s="100"/>
      <c r="I18" s="72"/>
      <c r="J18" s="95"/>
      <c r="K18" s="101"/>
      <c r="L18" s="101"/>
      <c r="M18" s="102"/>
      <c r="N18" s="100" t="s">
        <v>123</v>
      </c>
      <c r="O18" s="72"/>
      <c r="P18" s="95">
        <v>22</v>
      </c>
      <c r="Q18" s="95"/>
      <c r="R18" s="95"/>
      <c r="S18" s="102"/>
      <c r="T18" s="103" t="s">
        <v>124</v>
      </c>
      <c r="U18" s="97"/>
      <c r="V18" s="98">
        <v>2247</v>
      </c>
      <c r="W18" s="95"/>
    </row>
    <row r="19" spans="1:23" ht="11.25" customHeight="1">
      <c r="A19" s="99"/>
      <c r="B19" s="100" t="s">
        <v>125</v>
      </c>
      <c r="C19" s="72"/>
      <c r="D19" s="95">
        <v>20</v>
      </c>
      <c r="E19" s="101"/>
      <c r="F19" s="101"/>
      <c r="G19" s="92"/>
      <c r="H19" s="103" t="s">
        <v>126</v>
      </c>
      <c r="I19" s="86">
        <f>SUM(I58:I60)</f>
        <v>107</v>
      </c>
      <c r="J19" s="106">
        <f>J20+J27+J30+J32+J40+J43+J44+J45+J46+J47+J48</f>
        <v>1486</v>
      </c>
      <c r="K19" s="107"/>
      <c r="L19" s="101"/>
      <c r="M19" s="102"/>
      <c r="N19" s="100" t="s">
        <v>127</v>
      </c>
      <c r="O19" s="72"/>
      <c r="P19" s="95">
        <v>22</v>
      </c>
      <c r="Q19" s="95"/>
      <c r="R19" s="95"/>
      <c r="S19" s="102"/>
      <c r="T19" s="100"/>
      <c r="U19" s="72"/>
      <c r="V19" s="95"/>
      <c r="W19" s="95"/>
    </row>
    <row r="20" spans="1:23" ht="11.25" customHeight="1">
      <c r="A20" s="99"/>
      <c r="B20" s="100" t="s">
        <v>128</v>
      </c>
      <c r="C20" s="72"/>
      <c r="D20" s="95">
        <v>10</v>
      </c>
      <c r="E20" s="101"/>
      <c r="F20" s="101"/>
      <c r="G20" s="102"/>
      <c r="H20" s="100" t="s">
        <v>129</v>
      </c>
      <c r="I20" s="72"/>
      <c r="J20" s="95">
        <f>SUM(J21:J26)</f>
        <v>583</v>
      </c>
      <c r="K20" s="101"/>
      <c r="L20" s="101"/>
      <c r="M20" s="102"/>
      <c r="N20" s="100" t="s">
        <v>130</v>
      </c>
      <c r="O20" s="72"/>
      <c r="P20" s="95">
        <v>10</v>
      </c>
      <c r="Q20" s="95"/>
      <c r="R20" s="95"/>
      <c r="S20" s="108"/>
      <c r="T20" s="109" t="s">
        <v>131</v>
      </c>
      <c r="U20" s="110">
        <f>SUM(C5,I19,O5,U5:U18)</f>
        <v>182</v>
      </c>
      <c r="V20" s="111">
        <f>SUM(D5,J19,P5,V5:V18)</f>
        <v>19146</v>
      </c>
      <c r="W20" s="112"/>
    </row>
    <row r="21" spans="1:23" ht="11.25" customHeight="1">
      <c r="A21" s="99"/>
      <c r="B21" s="100" t="s">
        <v>132</v>
      </c>
      <c r="C21" s="72"/>
      <c r="D21" s="95">
        <v>9</v>
      </c>
      <c r="E21" s="101"/>
      <c r="F21" s="101"/>
      <c r="G21" s="102"/>
      <c r="H21" s="100" t="s">
        <v>133</v>
      </c>
      <c r="I21" s="72"/>
      <c r="J21" s="95">
        <v>80</v>
      </c>
      <c r="K21" s="101"/>
      <c r="L21" s="101"/>
      <c r="M21" s="102"/>
      <c r="N21" s="100" t="s">
        <v>134</v>
      </c>
      <c r="O21" s="72"/>
      <c r="P21" s="95">
        <v>12</v>
      </c>
      <c r="Q21" s="95"/>
      <c r="R21" s="95"/>
      <c r="S21" s="101"/>
      <c r="T21" s="72"/>
      <c r="U21" s="72"/>
      <c r="V21" s="95"/>
      <c r="W21" s="95"/>
    </row>
    <row r="22" spans="1:23" ht="11.25" customHeight="1">
      <c r="A22" s="99"/>
      <c r="B22" s="100" t="s">
        <v>135</v>
      </c>
      <c r="C22" s="72"/>
      <c r="D22" s="95">
        <v>21</v>
      </c>
      <c r="E22" s="101"/>
      <c r="F22" s="101"/>
      <c r="G22" s="102"/>
      <c r="H22" s="100" t="s">
        <v>136</v>
      </c>
      <c r="I22" s="72"/>
      <c r="J22" s="95">
        <v>96</v>
      </c>
      <c r="K22" s="101"/>
      <c r="L22" s="101"/>
      <c r="M22" s="102"/>
      <c r="N22" s="100" t="s">
        <v>137</v>
      </c>
      <c r="O22" s="72"/>
      <c r="P22" s="95">
        <v>45</v>
      </c>
      <c r="Q22" s="95"/>
      <c r="R22" s="95"/>
      <c r="S22" s="101"/>
      <c r="T22" s="72"/>
      <c r="U22" s="72"/>
      <c r="W22" s="95"/>
    </row>
    <row r="23" spans="1:23" ht="11.25" customHeight="1">
      <c r="A23" s="99"/>
      <c r="B23" s="100" t="s">
        <v>138</v>
      </c>
      <c r="C23" s="72"/>
      <c r="D23" s="95">
        <v>9</v>
      </c>
      <c r="E23" s="101"/>
      <c r="F23" s="101"/>
      <c r="G23" s="102"/>
      <c r="H23" s="100" t="s">
        <v>139</v>
      </c>
      <c r="I23" s="72"/>
      <c r="J23" s="95">
        <v>121</v>
      </c>
      <c r="K23" s="101"/>
      <c r="L23" s="101"/>
      <c r="M23" s="102"/>
      <c r="N23" s="100" t="s">
        <v>140</v>
      </c>
      <c r="O23" s="72"/>
      <c r="P23" s="95">
        <v>527</v>
      </c>
      <c r="Q23" s="95"/>
      <c r="R23" s="95"/>
      <c r="S23" s="101"/>
      <c r="T23" s="72"/>
      <c r="U23" s="72"/>
      <c r="W23" s="95"/>
    </row>
    <row r="24" spans="1:23" ht="11.25" customHeight="1">
      <c r="A24" s="99"/>
      <c r="B24" s="100" t="s">
        <v>141</v>
      </c>
      <c r="C24" s="72"/>
      <c r="D24" s="95">
        <v>56</v>
      </c>
      <c r="E24" s="101"/>
      <c r="F24" s="101"/>
      <c r="G24" s="102"/>
      <c r="H24" s="100" t="s">
        <v>142</v>
      </c>
      <c r="I24" s="72"/>
      <c r="J24" s="95">
        <v>93</v>
      </c>
      <c r="K24" s="101"/>
      <c r="L24" s="101"/>
      <c r="M24" s="102"/>
      <c r="N24" s="100" t="s">
        <v>143</v>
      </c>
      <c r="O24" s="72"/>
      <c r="P24" s="95">
        <v>135</v>
      </c>
      <c r="Q24" s="95"/>
      <c r="R24" s="95"/>
      <c r="S24" s="101"/>
      <c r="T24" s="72"/>
      <c r="U24" s="72"/>
      <c r="W24" s="95"/>
    </row>
    <row r="25" spans="1:23" ht="11.25" customHeight="1">
      <c r="A25" s="99"/>
      <c r="B25" s="100" t="s">
        <v>144</v>
      </c>
      <c r="C25" s="72"/>
      <c r="D25" s="95">
        <v>6</v>
      </c>
      <c r="E25" s="101"/>
      <c r="F25" s="101"/>
      <c r="G25" s="102"/>
      <c r="H25" s="100" t="s">
        <v>145</v>
      </c>
      <c r="I25" s="72"/>
      <c r="J25" s="95">
        <v>113</v>
      </c>
      <c r="K25" s="101"/>
      <c r="L25" s="101"/>
      <c r="M25" s="102"/>
      <c r="N25" s="100" t="s">
        <v>146</v>
      </c>
      <c r="O25" s="72"/>
      <c r="P25" s="95">
        <v>98</v>
      </c>
      <c r="Q25" s="95"/>
      <c r="R25" s="95"/>
      <c r="S25" s="101"/>
      <c r="T25" s="72"/>
      <c r="U25" s="72"/>
      <c r="W25" s="95"/>
    </row>
    <row r="26" spans="1:23" ht="11.25" customHeight="1">
      <c r="A26" s="99"/>
      <c r="B26" s="100" t="s">
        <v>147</v>
      </c>
      <c r="C26" s="72"/>
      <c r="D26" s="95">
        <v>15</v>
      </c>
      <c r="E26" s="101"/>
      <c r="F26" s="101"/>
      <c r="G26" s="102"/>
      <c r="H26" s="100" t="s">
        <v>148</v>
      </c>
      <c r="I26" s="72"/>
      <c r="J26" s="95">
        <v>80</v>
      </c>
      <c r="K26" s="101"/>
      <c r="L26" s="101"/>
      <c r="M26" s="102"/>
      <c r="N26" s="100" t="s">
        <v>149</v>
      </c>
      <c r="O26" s="72"/>
      <c r="P26" s="95">
        <v>10</v>
      </c>
      <c r="Q26" s="95"/>
      <c r="R26" s="95"/>
      <c r="S26" s="101"/>
      <c r="T26" s="72"/>
      <c r="U26" s="72"/>
      <c r="W26" s="95"/>
    </row>
    <row r="27" spans="1:23" ht="11.25" customHeight="1">
      <c r="A27" s="99"/>
      <c r="B27" s="100" t="s">
        <v>150</v>
      </c>
      <c r="C27" s="72"/>
      <c r="D27" s="95">
        <v>11</v>
      </c>
      <c r="E27" s="101"/>
      <c r="F27" s="101"/>
      <c r="G27" s="102"/>
      <c r="H27" s="100" t="s">
        <v>151</v>
      </c>
      <c r="I27" s="72"/>
      <c r="J27" s="95">
        <f>SUM(J28:J29)</f>
        <v>52</v>
      </c>
      <c r="K27" s="101"/>
      <c r="L27" s="101"/>
      <c r="M27" s="102"/>
      <c r="N27" s="100" t="s">
        <v>152</v>
      </c>
      <c r="O27" s="72"/>
      <c r="P27" s="95">
        <v>31</v>
      </c>
      <c r="Q27" s="95"/>
      <c r="R27" s="95"/>
      <c r="S27" s="101"/>
      <c r="T27" s="72"/>
      <c r="U27" s="72"/>
      <c r="W27" s="95"/>
    </row>
    <row r="28" spans="1:23" ht="11.25" customHeight="1">
      <c r="A28" s="99"/>
      <c r="B28" s="100" t="s">
        <v>153</v>
      </c>
      <c r="C28" s="72"/>
      <c r="D28" s="95">
        <v>12</v>
      </c>
      <c r="E28" s="101"/>
      <c r="F28" s="101"/>
      <c r="G28" s="102"/>
      <c r="H28" s="100" t="s">
        <v>154</v>
      </c>
      <c r="I28" s="72"/>
      <c r="J28" s="95">
        <v>32</v>
      </c>
      <c r="K28" s="101"/>
      <c r="L28" s="101"/>
      <c r="M28" s="102"/>
      <c r="N28" s="100" t="s">
        <v>155</v>
      </c>
      <c r="O28" s="72"/>
      <c r="P28" s="95">
        <v>4</v>
      </c>
      <c r="Q28" s="95"/>
      <c r="R28" s="95"/>
      <c r="S28" s="101"/>
      <c r="T28" s="72"/>
      <c r="U28" s="72"/>
      <c r="W28" s="95"/>
    </row>
    <row r="29" spans="1:23" ht="11.25" customHeight="1">
      <c r="A29" s="99"/>
      <c r="B29" s="100" t="s">
        <v>156</v>
      </c>
      <c r="C29" s="72"/>
      <c r="D29" s="95">
        <v>26</v>
      </c>
      <c r="E29" s="101"/>
      <c r="F29" s="101"/>
      <c r="G29" s="102"/>
      <c r="H29" s="100" t="s">
        <v>157</v>
      </c>
      <c r="I29" s="72"/>
      <c r="J29" s="95">
        <v>20</v>
      </c>
      <c r="K29" s="101"/>
      <c r="L29" s="101"/>
      <c r="M29" s="102"/>
      <c r="N29" s="100" t="s">
        <v>158</v>
      </c>
      <c r="O29" s="72"/>
      <c r="P29" s="95">
        <v>20</v>
      </c>
      <c r="Q29" s="95"/>
      <c r="R29" s="95"/>
      <c r="S29" s="101"/>
      <c r="T29" s="72"/>
      <c r="U29" s="72"/>
      <c r="W29" s="95"/>
    </row>
    <row r="30" spans="1:21" ht="11.25" customHeight="1">
      <c r="A30" s="99"/>
      <c r="B30" s="100" t="s">
        <v>159</v>
      </c>
      <c r="C30" s="72"/>
      <c r="D30" s="95">
        <f>SUM(D31:D39)</f>
        <v>180</v>
      </c>
      <c r="E30" s="101"/>
      <c r="F30" s="101"/>
      <c r="G30" s="102"/>
      <c r="H30" s="100" t="s">
        <v>160</v>
      </c>
      <c r="I30" s="72"/>
      <c r="J30" s="95">
        <f>J31</f>
        <v>18</v>
      </c>
      <c r="K30" s="101"/>
      <c r="L30" s="101"/>
      <c r="M30" s="102"/>
      <c r="N30" s="100" t="s">
        <v>161</v>
      </c>
      <c r="O30" s="72"/>
      <c r="P30" s="95">
        <v>58</v>
      </c>
      <c r="Q30" s="95"/>
      <c r="R30" s="95"/>
      <c r="S30" s="101"/>
      <c r="T30" s="72"/>
      <c r="U30" s="72"/>
    </row>
    <row r="31" spans="1:21" ht="11.25" customHeight="1">
      <c r="A31" s="99"/>
      <c r="B31" s="100" t="s">
        <v>162</v>
      </c>
      <c r="C31" s="72"/>
      <c r="D31" s="95">
        <v>22</v>
      </c>
      <c r="E31" s="101"/>
      <c r="F31" s="101"/>
      <c r="G31" s="102"/>
      <c r="H31" s="100" t="s">
        <v>163</v>
      </c>
      <c r="I31" s="72"/>
      <c r="J31" s="95">
        <v>18</v>
      </c>
      <c r="K31" s="101"/>
      <c r="L31" s="101"/>
      <c r="M31" s="102"/>
      <c r="N31" s="100" t="s">
        <v>164</v>
      </c>
      <c r="O31" s="72"/>
      <c r="P31" s="95">
        <v>25</v>
      </c>
      <c r="Q31" s="95"/>
      <c r="R31" s="95"/>
      <c r="S31" s="101"/>
      <c r="T31" s="72"/>
      <c r="U31" s="72"/>
    </row>
    <row r="32" spans="1:21" ht="11.25" customHeight="1">
      <c r="A32" s="99"/>
      <c r="B32" s="100" t="s">
        <v>165</v>
      </c>
      <c r="C32" s="72"/>
      <c r="D32" s="95">
        <v>31</v>
      </c>
      <c r="E32" s="101"/>
      <c r="F32" s="101"/>
      <c r="G32" s="102"/>
      <c r="H32" s="100" t="s">
        <v>166</v>
      </c>
      <c r="I32" s="72"/>
      <c r="J32" s="95">
        <f>SUM(J33:J39)</f>
        <v>261</v>
      </c>
      <c r="K32" s="101"/>
      <c r="L32" s="101"/>
      <c r="M32" s="102"/>
      <c r="N32" s="100" t="s">
        <v>167</v>
      </c>
      <c r="O32" s="72"/>
      <c r="P32" s="95">
        <v>35</v>
      </c>
      <c r="Q32" s="95"/>
      <c r="R32" s="95"/>
      <c r="S32" s="101"/>
      <c r="T32" s="72"/>
      <c r="U32" s="72"/>
    </row>
    <row r="33" spans="1:21" ht="11.25" customHeight="1">
      <c r="A33" s="99"/>
      <c r="B33" s="100" t="s">
        <v>168</v>
      </c>
      <c r="C33" s="72"/>
      <c r="D33" s="95">
        <v>11</v>
      </c>
      <c r="E33" s="101"/>
      <c r="F33" s="101"/>
      <c r="G33" s="102"/>
      <c r="H33" s="100" t="s">
        <v>169</v>
      </c>
      <c r="I33" s="72"/>
      <c r="J33" s="95">
        <v>28</v>
      </c>
      <c r="K33" s="101"/>
      <c r="L33" s="101"/>
      <c r="M33" s="102"/>
      <c r="N33" s="100" t="s">
        <v>170</v>
      </c>
      <c r="O33" s="72"/>
      <c r="P33" s="95">
        <v>8</v>
      </c>
      <c r="Q33" s="95"/>
      <c r="R33" s="95"/>
      <c r="S33" s="101"/>
      <c r="T33" s="72"/>
      <c r="U33" s="72"/>
    </row>
    <row r="34" spans="1:21" ht="11.25" customHeight="1">
      <c r="A34" s="99"/>
      <c r="B34" s="100" t="s">
        <v>171</v>
      </c>
      <c r="C34" s="72"/>
      <c r="D34" s="95">
        <v>25</v>
      </c>
      <c r="E34" s="101"/>
      <c r="F34" s="101"/>
      <c r="G34" s="102"/>
      <c r="H34" s="100" t="s">
        <v>172</v>
      </c>
      <c r="I34" s="72"/>
      <c r="J34" s="95">
        <v>47</v>
      </c>
      <c r="K34" s="101"/>
      <c r="L34" s="101"/>
      <c r="M34" s="102"/>
      <c r="N34" s="100" t="s">
        <v>173</v>
      </c>
      <c r="O34" s="72"/>
      <c r="P34" s="95">
        <v>6</v>
      </c>
      <c r="Q34" s="95"/>
      <c r="R34" s="95"/>
      <c r="S34" s="101"/>
      <c r="T34" s="72"/>
      <c r="U34" s="72"/>
    </row>
    <row r="35" spans="1:21" ht="11.25" customHeight="1">
      <c r="A35" s="99"/>
      <c r="B35" s="100" t="s">
        <v>174</v>
      </c>
      <c r="C35" s="72"/>
      <c r="D35" s="105">
        <v>17</v>
      </c>
      <c r="E35" s="89"/>
      <c r="F35" s="89"/>
      <c r="G35" s="102"/>
      <c r="H35" s="100" t="s">
        <v>175</v>
      </c>
      <c r="I35" s="72"/>
      <c r="J35" s="95">
        <v>33</v>
      </c>
      <c r="K35" s="101"/>
      <c r="L35" s="89"/>
      <c r="M35" s="92"/>
      <c r="N35" s="100" t="s">
        <v>176</v>
      </c>
      <c r="O35" s="72"/>
      <c r="P35" s="95">
        <v>40</v>
      </c>
      <c r="Q35" s="95"/>
      <c r="R35" s="95"/>
      <c r="S35" s="89"/>
      <c r="T35" s="72"/>
      <c r="U35" s="72"/>
    </row>
    <row r="36" spans="1:21" ht="11.25" customHeight="1">
      <c r="A36" s="99"/>
      <c r="B36" s="100" t="s">
        <v>177</v>
      </c>
      <c r="C36" s="72"/>
      <c r="D36" s="95">
        <v>12</v>
      </c>
      <c r="E36" s="101"/>
      <c r="F36" s="101"/>
      <c r="G36" s="102"/>
      <c r="H36" s="100" t="s">
        <v>178</v>
      </c>
      <c r="I36" s="72"/>
      <c r="J36" s="95">
        <v>39</v>
      </c>
      <c r="K36" s="101"/>
      <c r="L36" s="101"/>
      <c r="M36" s="102"/>
      <c r="N36" s="100" t="s">
        <v>179</v>
      </c>
      <c r="O36" s="72"/>
      <c r="P36" s="95">
        <v>26</v>
      </c>
      <c r="Q36" s="95"/>
      <c r="R36" s="95"/>
      <c r="S36" s="101"/>
      <c r="T36" s="72"/>
      <c r="U36" s="72"/>
    </row>
    <row r="37" spans="1:21" ht="11.25" customHeight="1">
      <c r="A37" s="99"/>
      <c r="B37" s="100" t="s">
        <v>180</v>
      </c>
      <c r="C37" s="72"/>
      <c r="D37" s="95">
        <v>29</v>
      </c>
      <c r="E37" s="101"/>
      <c r="F37" s="101"/>
      <c r="G37" s="102"/>
      <c r="H37" s="100" t="s">
        <v>181</v>
      </c>
      <c r="I37" s="72"/>
      <c r="J37" s="95">
        <v>33</v>
      </c>
      <c r="K37" s="101"/>
      <c r="L37" s="101"/>
      <c r="M37" s="102"/>
      <c r="N37" s="100" t="s">
        <v>182</v>
      </c>
      <c r="O37" s="72"/>
      <c r="P37" s="95">
        <v>20</v>
      </c>
      <c r="Q37" s="95"/>
      <c r="R37" s="95"/>
      <c r="S37" s="101"/>
      <c r="T37" s="72"/>
      <c r="U37" s="72"/>
    </row>
    <row r="38" spans="1:21" ht="11.25" customHeight="1">
      <c r="A38" s="99"/>
      <c r="B38" s="100" t="s">
        <v>183</v>
      </c>
      <c r="C38" s="72"/>
      <c r="D38" s="95">
        <v>14</v>
      </c>
      <c r="E38" s="101"/>
      <c r="F38" s="101"/>
      <c r="G38" s="102"/>
      <c r="H38" s="100" t="s">
        <v>184</v>
      </c>
      <c r="I38" s="72"/>
      <c r="J38" s="95">
        <v>52</v>
      </c>
      <c r="K38" s="101"/>
      <c r="L38" s="101"/>
      <c r="M38" s="102"/>
      <c r="N38" s="100" t="s">
        <v>185</v>
      </c>
      <c r="O38" s="72"/>
      <c r="P38" s="95">
        <v>18</v>
      </c>
      <c r="Q38" s="95"/>
      <c r="R38" s="95"/>
      <c r="S38" s="101"/>
      <c r="T38" s="72"/>
      <c r="U38" s="72"/>
    </row>
    <row r="39" spans="1:21" ht="11.25" customHeight="1">
      <c r="A39" s="99"/>
      <c r="B39" s="100" t="s">
        <v>186</v>
      </c>
      <c r="C39" s="72"/>
      <c r="D39" s="95">
        <v>19</v>
      </c>
      <c r="E39" s="101"/>
      <c r="F39" s="101"/>
      <c r="G39" s="102"/>
      <c r="H39" s="100" t="s">
        <v>187</v>
      </c>
      <c r="I39" s="72"/>
      <c r="J39" s="95">
        <v>29</v>
      </c>
      <c r="K39" s="101"/>
      <c r="L39" s="101"/>
      <c r="M39" s="102"/>
      <c r="N39" s="100" t="s">
        <v>188</v>
      </c>
      <c r="O39" s="72"/>
      <c r="P39" s="95">
        <v>1</v>
      </c>
      <c r="Q39" s="95"/>
      <c r="R39" s="95"/>
      <c r="S39" s="101"/>
      <c r="T39" s="72"/>
      <c r="U39" s="72"/>
    </row>
    <row r="40" spans="1:21" ht="11.25" customHeight="1">
      <c r="A40" s="102"/>
      <c r="B40" s="100" t="s">
        <v>189</v>
      </c>
      <c r="C40" s="113">
        <f>SUM(C48:C49)</f>
        <v>43</v>
      </c>
      <c r="D40" s="95">
        <f>SUM(D41:D48)</f>
        <v>211</v>
      </c>
      <c r="E40" s="101"/>
      <c r="F40" s="101"/>
      <c r="G40" s="102"/>
      <c r="H40" s="100" t="s">
        <v>255</v>
      </c>
      <c r="I40" s="72"/>
      <c r="J40" s="95">
        <f>SUM(J41:J42)</f>
        <v>43</v>
      </c>
      <c r="K40" s="101"/>
      <c r="L40" s="101"/>
      <c r="M40" s="102"/>
      <c r="N40" s="100" t="s">
        <v>190</v>
      </c>
      <c r="O40" s="72"/>
      <c r="P40" s="95">
        <v>82</v>
      </c>
      <c r="Q40" s="95"/>
      <c r="R40" s="95"/>
      <c r="S40" s="101"/>
      <c r="T40" s="72"/>
      <c r="U40" s="72"/>
    </row>
    <row r="41" spans="1:21" ht="11.25" customHeight="1">
      <c r="A41" s="102"/>
      <c r="B41" s="100" t="s">
        <v>191</v>
      </c>
      <c r="C41" s="72"/>
      <c r="D41" s="95">
        <v>34</v>
      </c>
      <c r="E41" s="101"/>
      <c r="F41" s="101"/>
      <c r="G41" s="102"/>
      <c r="H41" s="100" t="s">
        <v>192</v>
      </c>
      <c r="I41" s="72"/>
      <c r="J41" s="95">
        <v>25</v>
      </c>
      <c r="K41" s="101"/>
      <c r="L41" s="101"/>
      <c r="M41" s="102"/>
      <c r="N41" s="100" t="s">
        <v>193</v>
      </c>
      <c r="O41" s="72"/>
      <c r="P41" s="95">
        <v>13</v>
      </c>
      <c r="Q41" s="95"/>
      <c r="R41" s="95"/>
      <c r="S41" s="101"/>
      <c r="T41" s="72"/>
      <c r="U41" s="72"/>
    </row>
    <row r="42" spans="1:21" ht="11.25" customHeight="1">
      <c r="A42" s="102"/>
      <c r="B42" s="100" t="s">
        <v>194</v>
      </c>
      <c r="C42" s="72"/>
      <c r="D42" s="95">
        <v>63</v>
      </c>
      <c r="E42" s="101"/>
      <c r="F42" s="101"/>
      <c r="G42" s="102"/>
      <c r="H42" s="100" t="s">
        <v>195</v>
      </c>
      <c r="I42" s="72"/>
      <c r="J42" s="95">
        <v>18</v>
      </c>
      <c r="K42" s="101"/>
      <c r="L42" s="101"/>
      <c r="M42" s="102"/>
      <c r="N42" s="100" t="s">
        <v>196</v>
      </c>
      <c r="O42" s="72"/>
      <c r="P42" s="95">
        <v>9</v>
      </c>
      <c r="Q42" s="95"/>
      <c r="R42" s="95"/>
      <c r="S42" s="101"/>
      <c r="T42" s="72"/>
      <c r="U42" s="72"/>
    </row>
    <row r="43" spans="1:21" ht="11.25" customHeight="1">
      <c r="A43" s="102"/>
      <c r="B43" s="100" t="s">
        <v>197</v>
      </c>
      <c r="C43" s="72"/>
      <c r="D43" s="95">
        <v>30</v>
      </c>
      <c r="E43" s="101"/>
      <c r="F43" s="101"/>
      <c r="G43" s="102"/>
      <c r="H43" s="100" t="s">
        <v>198</v>
      </c>
      <c r="I43" s="72"/>
      <c r="J43" s="95">
        <v>13</v>
      </c>
      <c r="K43" s="101"/>
      <c r="L43" s="101"/>
      <c r="M43" s="102"/>
      <c r="N43" s="100" t="s">
        <v>199</v>
      </c>
      <c r="O43" s="72"/>
      <c r="P43" s="95">
        <v>18</v>
      </c>
      <c r="Q43" s="95"/>
      <c r="R43" s="95"/>
      <c r="S43" s="101"/>
      <c r="T43" s="72"/>
      <c r="U43" s="72"/>
    </row>
    <row r="44" spans="1:21" ht="11.25" customHeight="1">
      <c r="A44" s="102"/>
      <c r="B44" s="100" t="s">
        <v>200</v>
      </c>
      <c r="C44" s="72"/>
      <c r="D44" s="105">
        <v>19</v>
      </c>
      <c r="E44" s="101"/>
      <c r="F44" s="89"/>
      <c r="G44" s="102"/>
      <c r="H44" s="100" t="s">
        <v>201</v>
      </c>
      <c r="I44" s="72"/>
      <c r="J44" s="95">
        <v>6</v>
      </c>
      <c r="K44" s="101"/>
      <c r="L44" s="89"/>
      <c r="M44" s="92"/>
      <c r="N44" s="100" t="s">
        <v>202</v>
      </c>
      <c r="O44" s="72"/>
      <c r="P44" s="95">
        <v>16</v>
      </c>
      <c r="Q44" s="95"/>
      <c r="R44" s="95"/>
      <c r="S44" s="89"/>
      <c r="T44" s="72"/>
      <c r="U44" s="72"/>
    </row>
    <row r="45" spans="1:21" ht="11.25" customHeight="1">
      <c r="A45" s="102"/>
      <c r="B45" s="100" t="s">
        <v>203</v>
      </c>
      <c r="C45" s="72"/>
      <c r="D45" s="95">
        <v>16</v>
      </c>
      <c r="E45" s="101"/>
      <c r="F45" s="101"/>
      <c r="G45" s="102"/>
      <c r="H45" s="100" t="s">
        <v>204</v>
      </c>
      <c r="I45" s="72"/>
      <c r="J45" s="95">
        <v>8</v>
      </c>
      <c r="K45" s="101"/>
      <c r="L45" s="101"/>
      <c r="M45" s="102"/>
      <c r="N45" s="100" t="s">
        <v>205</v>
      </c>
      <c r="O45" s="72"/>
      <c r="P45" s="95">
        <v>32</v>
      </c>
      <c r="Q45" s="95"/>
      <c r="R45" s="95"/>
      <c r="S45" s="101"/>
      <c r="T45" s="72"/>
      <c r="U45" s="72"/>
    </row>
    <row r="46" spans="1:21" ht="11.25" customHeight="1">
      <c r="A46" s="102"/>
      <c r="B46" s="100" t="s">
        <v>206</v>
      </c>
      <c r="C46" s="72"/>
      <c r="D46" s="95">
        <v>22</v>
      </c>
      <c r="E46" s="101"/>
      <c r="F46" s="101"/>
      <c r="G46" s="102"/>
      <c r="H46" s="100" t="s">
        <v>207</v>
      </c>
      <c r="I46" s="72"/>
      <c r="J46" s="95">
        <v>2</v>
      </c>
      <c r="K46" s="101"/>
      <c r="L46" s="101"/>
      <c r="M46" s="102"/>
      <c r="N46" s="100" t="s">
        <v>208</v>
      </c>
      <c r="O46" s="72"/>
      <c r="P46" s="95">
        <v>19</v>
      </c>
      <c r="Q46" s="95"/>
      <c r="R46" s="95"/>
      <c r="S46" s="101"/>
      <c r="T46" s="72"/>
      <c r="U46" s="72"/>
    </row>
    <row r="47" spans="1:19" ht="11.25" customHeight="1">
      <c r="A47" s="102"/>
      <c r="B47" s="100" t="s">
        <v>209</v>
      </c>
      <c r="C47" s="72"/>
      <c r="D47" s="95">
        <v>18</v>
      </c>
      <c r="E47" s="101"/>
      <c r="F47" s="101"/>
      <c r="G47" s="102"/>
      <c r="H47" s="100" t="s">
        <v>210</v>
      </c>
      <c r="I47" s="72"/>
      <c r="J47" s="95">
        <v>20</v>
      </c>
      <c r="K47" s="101"/>
      <c r="L47" s="101"/>
      <c r="M47" s="102"/>
      <c r="N47" s="100" t="s">
        <v>211</v>
      </c>
      <c r="O47" s="72"/>
      <c r="P47" s="95">
        <v>24</v>
      </c>
      <c r="Q47" s="95"/>
      <c r="R47" s="95"/>
      <c r="S47" s="101"/>
    </row>
    <row r="48" spans="1:19" ht="11.25" customHeight="1">
      <c r="A48" s="102"/>
      <c r="B48" s="100" t="s">
        <v>212</v>
      </c>
      <c r="C48" s="113">
        <v>23</v>
      </c>
      <c r="D48" s="95">
        <v>9</v>
      </c>
      <c r="E48" s="101"/>
      <c r="F48" s="101"/>
      <c r="G48" s="102"/>
      <c r="H48" s="100" t="s">
        <v>213</v>
      </c>
      <c r="I48" s="72"/>
      <c r="J48" s="95">
        <f>SUM(J49:J56)</f>
        <v>480</v>
      </c>
      <c r="K48" s="101"/>
      <c r="L48" s="101"/>
      <c r="M48" s="102"/>
      <c r="N48" s="100" t="s">
        <v>214</v>
      </c>
      <c r="O48" s="72"/>
      <c r="P48" s="95">
        <v>13</v>
      </c>
      <c r="Q48" s="95"/>
      <c r="R48" s="95"/>
      <c r="S48" s="101"/>
    </row>
    <row r="49" spans="1:22" ht="11.25" customHeight="1">
      <c r="A49" s="102"/>
      <c r="B49" s="100" t="s">
        <v>215</v>
      </c>
      <c r="C49" s="113">
        <v>20</v>
      </c>
      <c r="D49" s="105"/>
      <c r="E49" s="101"/>
      <c r="F49" s="89"/>
      <c r="G49" s="92"/>
      <c r="H49" s="100" t="s">
        <v>216</v>
      </c>
      <c r="I49" s="72"/>
      <c r="J49" s="95">
        <v>60</v>
      </c>
      <c r="K49" s="89"/>
      <c r="L49" s="89"/>
      <c r="M49" s="92"/>
      <c r="N49" s="100" t="s">
        <v>217</v>
      </c>
      <c r="O49" s="72"/>
      <c r="P49" s="95">
        <v>9</v>
      </c>
      <c r="Q49" s="95"/>
      <c r="R49" s="95"/>
      <c r="S49" s="89"/>
      <c r="V49" s="114"/>
    </row>
    <row r="50" spans="1:16" ht="11.25" customHeight="1">
      <c r="A50" s="102"/>
      <c r="B50" s="100" t="s">
        <v>218</v>
      </c>
      <c r="C50" s="113">
        <f>SUM(C55:C56)</f>
        <v>32</v>
      </c>
      <c r="D50" s="105">
        <f>SUM(D51:D55)</f>
        <v>87</v>
      </c>
      <c r="E50" s="101"/>
      <c r="G50" s="102"/>
      <c r="H50" s="100" t="s">
        <v>219</v>
      </c>
      <c r="I50" s="72"/>
      <c r="J50" s="95">
        <v>62</v>
      </c>
      <c r="K50" s="101"/>
      <c r="M50" s="115"/>
      <c r="N50" s="100" t="s">
        <v>220</v>
      </c>
      <c r="O50" s="72"/>
      <c r="P50" s="95">
        <v>49</v>
      </c>
    </row>
    <row r="51" spans="1:16" ht="11.25" customHeight="1">
      <c r="A51" s="102"/>
      <c r="B51" s="100" t="s">
        <v>221</v>
      </c>
      <c r="C51" s="72"/>
      <c r="D51" s="95">
        <v>31</v>
      </c>
      <c r="E51" s="101"/>
      <c r="G51" s="102"/>
      <c r="H51" s="100" t="s">
        <v>222</v>
      </c>
      <c r="I51" s="72"/>
      <c r="J51" s="95">
        <v>69</v>
      </c>
      <c r="K51" s="101"/>
      <c r="M51" s="115"/>
      <c r="N51" s="100" t="s">
        <v>223</v>
      </c>
      <c r="O51" s="72"/>
      <c r="P51" s="95">
        <v>22</v>
      </c>
    </row>
    <row r="52" spans="1:16" ht="11.25" customHeight="1">
      <c r="A52" s="102"/>
      <c r="B52" s="100" t="s">
        <v>224</v>
      </c>
      <c r="C52" s="72"/>
      <c r="D52" s="95">
        <v>17</v>
      </c>
      <c r="E52" s="101"/>
      <c r="G52" s="102"/>
      <c r="H52" s="100" t="s">
        <v>225</v>
      </c>
      <c r="I52" s="72"/>
      <c r="J52" s="95">
        <v>79</v>
      </c>
      <c r="K52" s="101"/>
      <c r="M52" s="115"/>
      <c r="N52" s="100" t="s">
        <v>226</v>
      </c>
      <c r="O52" s="72"/>
      <c r="P52" s="95">
        <v>9</v>
      </c>
    </row>
    <row r="53" spans="1:16" ht="11.25" customHeight="1">
      <c r="A53" s="102"/>
      <c r="B53" s="100" t="s">
        <v>227</v>
      </c>
      <c r="C53" s="72"/>
      <c r="D53" s="95">
        <v>19</v>
      </c>
      <c r="E53" s="101"/>
      <c r="G53" s="102"/>
      <c r="H53" s="100" t="s">
        <v>228</v>
      </c>
      <c r="I53" s="72"/>
      <c r="J53" s="95">
        <v>57</v>
      </c>
      <c r="K53" s="101"/>
      <c r="M53" s="115"/>
      <c r="N53" s="100" t="s">
        <v>229</v>
      </c>
      <c r="O53" s="72"/>
      <c r="P53" s="95">
        <v>12</v>
      </c>
    </row>
    <row r="54" spans="1:16" ht="11.25" customHeight="1">
      <c r="A54" s="102"/>
      <c r="B54" s="100" t="s">
        <v>230</v>
      </c>
      <c r="C54" s="72"/>
      <c r="D54" s="95">
        <v>19</v>
      </c>
      <c r="E54" s="101"/>
      <c r="G54" s="102"/>
      <c r="H54" s="100" t="s">
        <v>231</v>
      </c>
      <c r="I54" s="72"/>
      <c r="J54" s="95">
        <v>54</v>
      </c>
      <c r="K54" s="101"/>
      <c r="M54" s="115"/>
      <c r="N54" s="100" t="s">
        <v>232</v>
      </c>
      <c r="O54" s="72"/>
      <c r="P54" s="95">
        <v>4</v>
      </c>
    </row>
    <row r="55" spans="1:16" ht="11.25" customHeight="1">
      <c r="A55" s="102"/>
      <c r="B55" s="100" t="s">
        <v>233</v>
      </c>
      <c r="C55" s="113">
        <v>17</v>
      </c>
      <c r="D55" s="95">
        <v>1</v>
      </c>
      <c r="E55" s="101"/>
      <c r="G55" s="102"/>
      <c r="H55" s="100" t="s">
        <v>234</v>
      </c>
      <c r="I55" s="72"/>
      <c r="J55" s="95">
        <v>49</v>
      </c>
      <c r="K55" s="101"/>
      <c r="M55" s="115"/>
      <c r="N55" s="100" t="s">
        <v>235</v>
      </c>
      <c r="O55" s="72"/>
      <c r="P55" s="95">
        <v>18</v>
      </c>
    </row>
    <row r="56" spans="1:16" ht="11.25" customHeight="1">
      <c r="A56" s="102"/>
      <c r="B56" s="100" t="s">
        <v>236</v>
      </c>
      <c r="C56" s="113">
        <v>15</v>
      </c>
      <c r="D56" s="95"/>
      <c r="E56" s="101"/>
      <c r="G56" s="102"/>
      <c r="H56" s="100" t="s">
        <v>237</v>
      </c>
      <c r="I56" s="72"/>
      <c r="J56" s="95">
        <v>50</v>
      </c>
      <c r="K56" s="101"/>
      <c r="M56" s="115"/>
      <c r="N56" s="100" t="s">
        <v>238</v>
      </c>
      <c r="O56" s="72"/>
      <c r="P56" s="95">
        <v>9</v>
      </c>
    </row>
    <row r="57" spans="1:23" ht="11.25" customHeight="1">
      <c r="A57" s="102"/>
      <c r="B57" s="100" t="s">
        <v>239</v>
      </c>
      <c r="C57" s="72"/>
      <c r="D57" s="95">
        <f>SUM(D58:D63)</f>
        <v>196</v>
      </c>
      <c r="E57" s="101"/>
      <c r="G57" s="102"/>
      <c r="H57" s="100" t="s">
        <v>240</v>
      </c>
      <c r="I57" s="72"/>
      <c r="J57" s="95"/>
      <c r="K57" s="101"/>
      <c r="M57" s="115"/>
      <c r="N57" s="116" t="s">
        <v>241</v>
      </c>
      <c r="O57" s="117"/>
      <c r="P57" s="112">
        <v>6</v>
      </c>
      <c r="Q57" s="118"/>
      <c r="W57" s="114"/>
    </row>
    <row r="58" spans="1:14" ht="11.25" customHeight="1">
      <c r="A58" s="102"/>
      <c r="B58" s="100" t="s">
        <v>242</v>
      </c>
      <c r="C58" s="72"/>
      <c r="D58" s="95">
        <v>52</v>
      </c>
      <c r="E58" s="101"/>
      <c r="G58" s="92"/>
      <c r="H58" s="100" t="s">
        <v>243</v>
      </c>
      <c r="I58" s="113">
        <v>36</v>
      </c>
      <c r="J58" s="95"/>
      <c r="K58" s="89"/>
      <c r="N58" s="119" t="s">
        <v>244</v>
      </c>
    </row>
    <row r="59" spans="1:14" ht="11.25" customHeight="1">
      <c r="A59" s="102"/>
      <c r="B59" s="100" t="s">
        <v>245</v>
      </c>
      <c r="C59" s="72"/>
      <c r="D59" s="95">
        <v>47</v>
      </c>
      <c r="E59" s="101"/>
      <c r="G59" s="102"/>
      <c r="H59" s="100" t="s">
        <v>246</v>
      </c>
      <c r="I59" s="113">
        <v>39</v>
      </c>
      <c r="J59" s="95"/>
      <c r="K59" s="101"/>
      <c r="N59" s="119" t="s">
        <v>247</v>
      </c>
    </row>
    <row r="60" spans="1:11" ht="11.25" customHeight="1">
      <c r="A60" s="102"/>
      <c r="B60" s="100" t="s">
        <v>248</v>
      </c>
      <c r="C60" s="72"/>
      <c r="D60" s="95">
        <v>18</v>
      </c>
      <c r="E60" s="101"/>
      <c r="G60" s="108"/>
      <c r="H60" s="116" t="s">
        <v>249</v>
      </c>
      <c r="I60" s="120">
        <v>32</v>
      </c>
      <c r="J60" s="112"/>
      <c r="K60" s="121"/>
    </row>
    <row r="61" spans="1:5" ht="11.25" customHeight="1">
      <c r="A61" s="102"/>
      <c r="B61" s="100" t="s">
        <v>250</v>
      </c>
      <c r="C61" s="72"/>
      <c r="D61" s="95">
        <v>22</v>
      </c>
      <c r="E61" s="101"/>
    </row>
    <row r="62" spans="1:5" ht="11.25" customHeight="1">
      <c r="A62" s="102"/>
      <c r="B62" s="100" t="s">
        <v>251</v>
      </c>
      <c r="C62" s="72"/>
      <c r="D62" s="95">
        <v>42</v>
      </c>
      <c r="E62" s="101"/>
    </row>
    <row r="63" spans="1:5" ht="11.25" customHeight="1">
      <c r="A63" s="108"/>
      <c r="B63" s="116" t="s">
        <v>252</v>
      </c>
      <c r="C63" s="117"/>
      <c r="D63" s="112">
        <v>15</v>
      </c>
      <c r="E63" s="121"/>
    </row>
    <row r="64" ht="15.75" customHeight="1">
      <c r="B64" s="119" t="s">
        <v>244</v>
      </c>
    </row>
    <row r="65" ht="12" customHeight="1">
      <c r="B65" s="119" t="s">
        <v>247</v>
      </c>
    </row>
  </sheetData>
  <mergeCells count="4">
    <mergeCell ref="C4:D4"/>
    <mergeCell ref="U4:V4"/>
    <mergeCell ref="O4:P4"/>
    <mergeCell ref="I4:J4"/>
  </mergeCells>
  <printOptions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7"/>
  <sheetViews>
    <sheetView zoomScale="130" zoomScaleNormal="130" workbookViewId="0" topLeftCell="A1">
      <selection activeCell="A1" sqref="A1"/>
    </sheetView>
  </sheetViews>
  <sheetFormatPr defaultColWidth="21.7109375" defaultRowHeight="12" customHeight="1"/>
  <cols>
    <col min="1" max="1" width="0.42578125" style="11" customWidth="1"/>
    <col min="2" max="2" width="14.00390625" style="11" customWidth="1"/>
    <col min="3" max="3" width="0.42578125" style="13" customWidth="1"/>
    <col min="4" max="13" width="8.8515625" style="13" customWidth="1"/>
    <col min="14" max="14" width="0.42578125" style="11" customWidth="1"/>
    <col min="15" max="70" width="18.00390625" style="13" customWidth="1"/>
    <col min="71" max="16384" width="21.7109375" style="13" customWidth="1"/>
  </cols>
  <sheetData>
    <row r="1" spans="1:16" s="2" customFormat="1" ht="24" customHeight="1">
      <c r="A1" s="1"/>
      <c r="C1" s="1"/>
      <c r="E1" s="3" t="s">
        <v>63</v>
      </c>
      <c r="F1" s="4" t="s">
        <v>64</v>
      </c>
      <c r="I1" s="5"/>
      <c r="M1" s="6"/>
      <c r="N1" s="7"/>
      <c r="O1" s="8"/>
      <c r="P1" s="9"/>
    </row>
    <row r="2" spans="1:16" ht="7.5" customHeight="1">
      <c r="A2" s="10"/>
      <c r="B2" s="10"/>
      <c r="C2" s="10"/>
      <c r="D2" s="11"/>
      <c r="E2" s="12"/>
      <c r="F2" s="11"/>
      <c r="I2" s="11"/>
      <c r="M2" s="14"/>
      <c r="N2" s="15"/>
      <c r="O2" s="16"/>
      <c r="P2" s="17"/>
    </row>
    <row r="3" spans="1:16" s="19" customFormat="1" ht="12" customHeight="1" thickBot="1">
      <c r="A3" s="18"/>
      <c r="B3" s="18" t="s">
        <v>0</v>
      </c>
      <c r="C3" s="18"/>
      <c r="D3" s="18"/>
      <c r="E3" s="18"/>
      <c r="F3" s="18"/>
      <c r="N3" s="18"/>
      <c r="O3" s="20"/>
      <c r="P3" s="21"/>
    </row>
    <row r="4" spans="1:14" s="19" customFormat="1" ht="12" customHeight="1">
      <c r="A4" s="22"/>
      <c r="B4" s="22"/>
      <c r="C4" s="23"/>
      <c r="D4" s="24"/>
      <c r="E4" s="22"/>
      <c r="F4" s="25" t="s">
        <v>1</v>
      </c>
      <c r="G4" s="26" t="s">
        <v>2</v>
      </c>
      <c r="H4" s="27"/>
      <c r="I4" s="28"/>
      <c r="J4" s="29"/>
      <c r="K4" s="29" t="s">
        <v>3</v>
      </c>
      <c r="L4" s="29"/>
      <c r="M4" s="29"/>
      <c r="N4" s="29"/>
    </row>
    <row r="5" spans="1:14" s="19" customFormat="1" ht="12" customHeight="1">
      <c r="A5" s="30"/>
      <c r="B5" s="30"/>
      <c r="C5" s="31"/>
      <c r="D5" s="32" t="s">
        <v>4</v>
      </c>
      <c r="E5" s="33" t="s">
        <v>5</v>
      </c>
      <c r="F5" s="34" t="s">
        <v>6</v>
      </c>
      <c r="G5" s="34" t="s">
        <v>7</v>
      </c>
      <c r="H5" s="33" t="s">
        <v>8</v>
      </c>
      <c r="I5" s="32" t="s">
        <v>4</v>
      </c>
      <c r="J5" s="34" t="s">
        <v>5</v>
      </c>
      <c r="K5" s="34" t="s">
        <v>6</v>
      </c>
      <c r="L5" s="34" t="s">
        <v>7</v>
      </c>
      <c r="M5" s="34" t="s">
        <v>8</v>
      </c>
      <c r="N5" s="35"/>
    </row>
    <row r="6" spans="1:14" s="19" customFormat="1" ht="12" customHeight="1">
      <c r="A6" s="36"/>
      <c r="B6" s="36"/>
      <c r="C6" s="37"/>
      <c r="D6" s="38" t="s">
        <v>9</v>
      </c>
      <c r="E6" s="39" t="s">
        <v>10</v>
      </c>
      <c r="F6" s="39" t="s">
        <v>11</v>
      </c>
      <c r="G6" s="39" t="s">
        <v>12</v>
      </c>
      <c r="H6" s="40" t="s">
        <v>13</v>
      </c>
      <c r="I6" s="38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41"/>
    </row>
    <row r="7" spans="1:14" ht="19.5" customHeight="1">
      <c r="A7" s="42"/>
      <c r="B7" s="42" t="s">
        <v>14</v>
      </c>
      <c r="C7" s="43"/>
      <c r="D7" s="44">
        <v>125570</v>
      </c>
      <c r="E7" s="44">
        <v>127684</v>
      </c>
      <c r="F7" s="44">
        <v>127623</v>
      </c>
      <c r="G7" s="44">
        <v>126444</v>
      </c>
      <c r="H7" s="44">
        <v>120913</v>
      </c>
      <c r="I7" s="45">
        <v>100</v>
      </c>
      <c r="J7" s="45">
        <v>102</v>
      </c>
      <c r="K7" s="45">
        <v>102</v>
      </c>
      <c r="L7" s="46">
        <v>101</v>
      </c>
      <c r="M7" s="46">
        <v>96</v>
      </c>
      <c r="N7" s="47"/>
    </row>
    <row r="8" spans="1:14" ht="19.5" customHeight="1">
      <c r="A8" s="42"/>
      <c r="B8" s="42" t="s">
        <v>15</v>
      </c>
      <c r="C8" s="43"/>
      <c r="D8" s="44">
        <v>5692</v>
      </c>
      <c r="E8" s="44">
        <v>5673</v>
      </c>
      <c r="F8" s="48">
        <v>5608</v>
      </c>
      <c r="G8" s="48">
        <v>5492</v>
      </c>
      <c r="H8" s="48">
        <v>5109</v>
      </c>
      <c r="I8" s="45">
        <v>100</v>
      </c>
      <c r="J8" s="45">
        <v>100</v>
      </c>
      <c r="K8" s="45">
        <v>99</v>
      </c>
      <c r="L8" s="45">
        <v>96</v>
      </c>
      <c r="M8" s="45">
        <v>90</v>
      </c>
      <c r="N8" s="49"/>
    </row>
    <row r="9" spans="1:14" ht="12" customHeight="1">
      <c r="A9" s="42"/>
      <c r="B9" s="42" t="s">
        <v>16</v>
      </c>
      <c r="C9" s="43"/>
      <c r="D9" s="44">
        <v>1482</v>
      </c>
      <c r="E9" s="44">
        <v>1449</v>
      </c>
      <c r="F9" s="48">
        <v>1420</v>
      </c>
      <c r="G9" s="48">
        <v>1379</v>
      </c>
      <c r="H9" s="48">
        <v>1262</v>
      </c>
      <c r="I9" s="45">
        <v>100</v>
      </c>
      <c r="J9" s="45">
        <v>98</v>
      </c>
      <c r="K9" s="45">
        <v>96</v>
      </c>
      <c r="L9" s="45">
        <v>93</v>
      </c>
      <c r="M9" s="45">
        <v>85</v>
      </c>
      <c r="N9" s="49"/>
    </row>
    <row r="10" spans="1:14" ht="12" customHeight="1">
      <c r="A10" s="42"/>
      <c r="B10" s="42" t="s">
        <v>17</v>
      </c>
      <c r="C10" s="43"/>
      <c r="D10" s="44">
        <v>1420</v>
      </c>
      <c r="E10" s="44">
        <v>1398</v>
      </c>
      <c r="F10" s="48">
        <v>1375</v>
      </c>
      <c r="G10" s="48">
        <v>1342</v>
      </c>
      <c r="H10" s="48">
        <v>1241</v>
      </c>
      <c r="I10" s="45">
        <v>100</v>
      </c>
      <c r="J10" s="45">
        <v>98</v>
      </c>
      <c r="K10" s="45">
        <v>97</v>
      </c>
      <c r="L10" s="45">
        <v>95</v>
      </c>
      <c r="M10" s="45">
        <v>87</v>
      </c>
      <c r="N10" s="49"/>
    </row>
    <row r="11" spans="1:14" ht="12" customHeight="1">
      <c r="A11" s="42"/>
      <c r="B11" s="42" t="s">
        <v>18</v>
      </c>
      <c r="C11" s="43"/>
      <c r="D11" s="44">
        <v>2329</v>
      </c>
      <c r="E11" s="44">
        <v>2450</v>
      </c>
      <c r="F11" s="48">
        <v>2495</v>
      </c>
      <c r="G11" s="48">
        <v>2523</v>
      </c>
      <c r="H11" s="48">
        <v>2519</v>
      </c>
      <c r="I11" s="45">
        <v>100</v>
      </c>
      <c r="J11" s="45">
        <v>105</v>
      </c>
      <c r="K11" s="45">
        <v>107</v>
      </c>
      <c r="L11" s="45">
        <v>108</v>
      </c>
      <c r="M11" s="45">
        <v>108</v>
      </c>
      <c r="N11" s="49"/>
    </row>
    <row r="12" spans="1:14" ht="12" customHeight="1">
      <c r="A12" s="42"/>
      <c r="B12" s="42" t="s">
        <v>19</v>
      </c>
      <c r="C12" s="43"/>
      <c r="D12" s="44">
        <v>1214</v>
      </c>
      <c r="E12" s="44">
        <v>1159</v>
      </c>
      <c r="F12" s="48">
        <v>1122</v>
      </c>
      <c r="G12" s="48">
        <v>1076</v>
      </c>
      <c r="H12" s="48">
        <v>961</v>
      </c>
      <c r="I12" s="45">
        <v>100</v>
      </c>
      <c r="J12" s="45">
        <v>96</v>
      </c>
      <c r="K12" s="45">
        <v>92</v>
      </c>
      <c r="L12" s="45">
        <v>89</v>
      </c>
      <c r="M12" s="45">
        <v>79</v>
      </c>
      <c r="N12" s="49"/>
    </row>
    <row r="13" spans="1:14" ht="19.5" customHeight="1">
      <c r="A13" s="42"/>
      <c r="B13" s="42" t="s">
        <v>20</v>
      </c>
      <c r="C13" s="43"/>
      <c r="D13" s="44">
        <v>1257</v>
      </c>
      <c r="E13" s="44">
        <v>1231</v>
      </c>
      <c r="F13" s="48">
        <v>1208</v>
      </c>
      <c r="G13" s="48">
        <v>1177</v>
      </c>
      <c r="H13" s="48">
        <v>1092</v>
      </c>
      <c r="I13" s="45">
        <v>100</v>
      </c>
      <c r="J13" s="45">
        <v>98</v>
      </c>
      <c r="K13" s="45">
        <v>96</v>
      </c>
      <c r="L13" s="45">
        <v>94</v>
      </c>
      <c r="M13" s="45">
        <v>87</v>
      </c>
      <c r="N13" s="49"/>
    </row>
    <row r="14" spans="1:14" ht="12" customHeight="1">
      <c r="A14" s="42"/>
      <c r="B14" s="42" t="s">
        <v>21</v>
      </c>
      <c r="C14" s="43"/>
      <c r="D14" s="44">
        <v>2134</v>
      </c>
      <c r="E14" s="44">
        <v>2153</v>
      </c>
      <c r="F14" s="48">
        <v>2148</v>
      </c>
      <c r="G14" s="48">
        <v>2127</v>
      </c>
      <c r="H14" s="48">
        <v>2036</v>
      </c>
      <c r="I14" s="45">
        <v>100</v>
      </c>
      <c r="J14" s="45">
        <v>101</v>
      </c>
      <c r="K14" s="45">
        <v>101</v>
      </c>
      <c r="L14" s="45">
        <v>100</v>
      </c>
      <c r="M14" s="45">
        <v>95</v>
      </c>
      <c r="N14" s="49"/>
    </row>
    <row r="15" spans="1:14" ht="12" customHeight="1">
      <c r="A15" s="42"/>
      <c r="B15" s="42" t="s">
        <v>22</v>
      </c>
      <c r="C15" s="43"/>
      <c r="D15" s="44">
        <v>2956</v>
      </c>
      <c r="E15" s="44">
        <v>3152</v>
      </c>
      <c r="F15" s="48">
        <v>3230</v>
      </c>
      <c r="G15" s="48">
        <v>3281</v>
      </c>
      <c r="H15" s="48">
        <v>3289</v>
      </c>
      <c r="I15" s="45">
        <v>100</v>
      </c>
      <c r="J15" s="45">
        <v>107</v>
      </c>
      <c r="K15" s="45">
        <v>109</v>
      </c>
      <c r="L15" s="45">
        <v>111</v>
      </c>
      <c r="M15" s="45">
        <v>111</v>
      </c>
      <c r="N15" s="49"/>
    </row>
    <row r="16" spans="1:14" ht="12" customHeight="1">
      <c r="A16" s="42"/>
      <c r="B16" s="42" t="s">
        <v>23</v>
      </c>
      <c r="C16" s="43"/>
      <c r="D16" s="44">
        <v>1984</v>
      </c>
      <c r="E16" s="44">
        <v>2061</v>
      </c>
      <c r="F16" s="48">
        <v>2084</v>
      </c>
      <c r="G16" s="48">
        <v>2089</v>
      </c>
      <c r="H16" s="48">
        <v>2044</v>
      </c>
      <c r="I16" s="45">
        <v>100</v>
      </c>
      <c r="J16" s="45">
        <v>104</v>
      </c>
      <c r="K16" s="45">
        <v>105</v>
      </c>
      <c r="L16" s="45">
        <v>105</v>
      </c>
      <c r="M16" s="45">
        <v>103</v>
      </c>
      <c r="N16" s="49"/>
    </row>
    <row r="17" spans="1:14" ht="12" customHeight="1">
      <c r="A17" s="42"/>
      <c r="B17" s="42" t="s">
        <v>24</v>
      </c>
      <c r="C17" s="43"/>
      <c r="D17" s="44">
        <v>2004</v>
      </c>
      <c r="E17" s="44">
        <v>2059</v>
      </c>
      <c r="F17" s="48">
        <v>2069</v>
      </c>
      <c r="G17" s="48">
        <v>2059</v>
      </c>
      <c r="H17" s="48">
        <v>1986</v>
      </c>
      <c r="I17" s="45">
        <v>100</v>
      </c>
      <c r="J17" s="45">
        <v>103</v>
      </c>
      <c r="K17" s="45">
        <v>103</v>
      </c>
      <c r="L17" s="45">
        <v>103</v>
      </c>
      <c r="M17" s="45">
        <v>99</v>
      </c>
      <c r="N17" s="49"/>
    </row>
    <row r="18" spans="1:14" ht="19.5" customHeight="1">
      <c r="A18" s="42"/>
      <c r="B18" s="42" t="s">
        <v>25</v>
      </c>
      <c r="C18" s="43"/>
      <c r="D18" s="44">
        <v>6759</v>
      </c>
      <c r="E18" s="44">
        <v>7432</v>
      </c>
      <c r="F18" s="48">
        <v>7718</v>
      </c>
      <c r="G18" s="48">
        <v>7921</v>
      </c>
      <c r="H18" s="48">
        <v>8074</v>
      </c>
      <c r="I18" s="45">
        <v>100</v>
      </c>
      <c r="J18" s="45">
        <v>110</v>
      </c>
      <c r="K18" s="45">
        <v>114</v>
      </c>
      <c r="L18" s="45">
        <v>117</v>
      </c>
      <c r="M18" s="45">
        <v>119</v>
      </c>
      <c r="N18" s="49"/>
    </row>
    <row r="19" spans="1:14" ht="12" customHeight="1">
      <c r="A19" s="42"/>
      <c r="B19" s="42" t="s">
        <v>26</v>
      </c>
      <c r="C19" s="43"/>
      <c r="D19" s="44">
        <v>5798</v>
      </c>
      <c r="E19" s="44">
        <v>6232</v>
      </c>
      <c r="F19" s="48">
        <v>6399</v>
      </c>
      <c r="G19" s="48">
        <v>6497</v>
      </c>
      <c r="H19" s="48">
        <v>6477</v>
      </c>
      <c r="I19" s="45">
        <v>100</v>
      </c>
      <c r="J19" s="45">
        <v>107</v>
      </c>
      <c r="K19" s="45">
        <v>110</v>
      </c>
      <c r="L19" s="45">
        <v>112</v>
      </c>
      <c r="M19" s="45">
        <v>112</v>
      </c>
      <c r="N19" s="49"/>
    </row>
    <row r="20" spans="1:14" ht="12" customHeight="1">
      <c r="A20" s="42"/>
      <c r="B20" s="42" t="s">
        <v>27</v>
      </c>
      <c r="C20" s="43"/>
      <c r="D20" s="44">
        <v>11774</v>
      </c>
      <c r="E20" s="44">
        <v>11267</v>
      </c>
      <c r="F20" s="48">
        <v>10906</v>
      </c>
      <c r="G20" s="48">
        <v>10469</v>
      </c>
      <c r="H20" s="48">
        <v>9407</v>
      </c>
      <c r="I20" s="45">
        <v>100</v>
      </c>
      <c r="J20" s="45">
        <v>96</v>
      </c>
      <c r="K20" s="45">
        <v>93</v>
      </c>
      <c r="L20" s="46">
        <v>89</v>
      </c>
      <c r="M20" s="46">
        <v>80</v>
      </c>
      <c r="N20" s="47"/>
    </row>
    <row r="21" spans="1:14" ht="12" customHeight="1">
      <c r="A21" s="42"/>
      <c r="B21" s="42" t="s">
        <v>28</v>
      </c>
      <c r="C21" s="43"/>
      <c r="D21" s="44">
        <v>8246</v>
      </c>
      <c r="E21" s="44">
        <v>8621</v>
      </c>
      <c r="F21" s="48">
        <v>8713</v>
      </c>
      <c r="G21" s="48">
        <v>8718</v>
      </c>
      <c r="H21" s="48">
        <v>8489</v>
      </c>
      <c r="I21" s="45">
        <v>100</v>
      </c>
      <c r="J21" s="45">
        <v>105</v>
      </c>
      <c r="K21" s="45">
        <v>106</v>
      </c>
      <c r="L21" s="45">
        <v>106</v>
      </c>
      <c r="M21" s="45">
        <v>103</v>
      </c>
      <c r="N21" s="49"/>
    </row>
    <row r="22" spans="1:14" ht="12" customHeight="1">
      <c r="A22" s="42"/>
      <c r="B22" s="42" t="s">
        <v>29</v>
      </c>
      <c r="C22" s="43"/>
      <c r="D22" s="44">
        <v>2488</v>
      </c>
      <c r="E22" s="44">
        <v>2483</v>
      </c>
      <c r="F22" s="48">
        <v>2463</v>
      </c>
      <c r="G22" s="48">
        <v>2421</v>
      </c>
      <c r="H22" s="48">
        <v>2278</v>
      </c>
      <c r="I22" s="45">
        <v>100</v>
      </c>
      <c r="J22" s="45">
        <v>100</v>
      </c>
      <c r="K22" s="45">
        <v>99</v>
      </c>
      <c r="L22" s="45">
        <v>97</v>
      </c>
      <c r="M22" s="45">
        <v>92</v>
      </c>
      <c r="N22" s="49"/>
    </row>
    <row r="23" spans="1:14" ht="19.5" customHeight="1">
      <c r="A23" s="42"/>
      <c r="B23" s="42" t="s">
        <v>30</v>
      </c>
      <c r="C23" s="43"/>
      <c r="D23" s="44">
        <v>1123</v>
      </c>
      <c r="E23" s="44">
        <v>1120</v>
      </c>
      <c r="F23" s="48">
        <v>1107</v>
      </c>
      <c r="G23" s="48">
        <v>1081</v>
      </c>
      <c r="H23" s="48">
        <v>1003</v>
      </c>
      <c r="I23" s="45">
        <v>100</v>
      </c>
      <c r="J23" s="45">
        <v>100</v>
      </c>
      <c r="K23" s="45">
        <v>99</v>
      </c>
      <c r="L23" s="45">
        <v>96</v>
      </c>
      <c r="M23" s="45">
        <v>89</v>
      </c>
      <c r="N23" s="49"/>
    </row>
    <row r="24" spans="1:14" ht="12" customHeight="1">
      <c r="A24" s="42"/>
      <c r="B24" s="42" t="s">
        <v>31</v>
      </c>
      <c r="C24" s="43"/>
      <c r="D24" s="44">
        <v>1180</v>
      </c>
      <c r="E24" s="44">
        <v>1195</v>
      </c>
      <c r="F24" s="48">
        <v>1191</v>
      </c>
      <c r="G24" s="48">
        <v>1177</v>
      </c>
      <c r="H24" s="48">
        <v>1119</v>
      </c>
      <c r="I24" s="45">
        <v>100</v>
      </c>
      <c r="J24" s="45">
        <v>101</v>
      </c>
      <c r="K24" s="45">
        <v>101</v>
      </c>
      <c r="L24" s="45">
        <v>100</v>
      </c>
      <c r="M24" s="45">
        <v>95</v>
      </c>
      <c r="N24" s="49"/>
    </row>
    <row r="25" spans="1:14" ht="12" customHeight="1">
      <c r="A25" s="42"/>
      <c r="B25" s="42" t="s">
        <v>32</v>
      </c>
      <c r="C25" s="43"/>
      <c r="D25" s="44">
        <v>827</v>
      </c>
      <c r="E25" s="44">
        <v>823</v>
      </c>
      <c r="F25" s="48">
        <v>813</v>
      </c>
      <c r="G25" s="48">
        <v>796</v>
      </c>
      <c r="H25" s="48">
        <v>746</v>
      </c>
      <c r="I25" s="45">
        <v>100</v>
      </c>
      <c r="J25" s="45">
        <v>100</v>
      </c>
      <c r="K25" s="45">
        <v>98</v>
      </c>
      <c r="L25" s="45">
        <v>96</v>
      </c>
      <c r="M25" s="45">
        <v>90</v>
      </c>
      <c r="N25" s="49"/>
    </row>
    <row r="26" spans="1:14" ht="12" customHeight="1">
      <c r="A26" s="42"/>
      <c r="B26" s="42" t="s">
        <v>33</v>
      </c>
      <c r="C26" s="43"/>
      <c r="D26" s="44">
        <v>882</v>
      </c>
      <c r="E26" s="44">
        <v>931</v>
      </c>
      <c r="F26" s="48">
        <v>948</v>
      </c>
      <c r="G26" s="48">
        <v>959</v>
      </c>
      <c r="H26" s="48">
        <v>962</v>
      </c>
      <c r="I26" s="45">
        <v>100</v>
      </c>
      <c r="J26" s="45">
        <v>106</v>
      </c>
      <c r="K26" s="45">
        <v>108</v>
      </c>
      <c r="L26" s="45">
        <v>109</v>
      </c>
      <c r="M26" s="45">
        <v>109</v>
      </c>
      <c r="N26" s="49"/>
    </row>
    <row r="27" spans="1:14" ht="12" customHeight="1">
      <c r="A27" s="42"/>
      <c r="B27" s="42" t="s">
        <v>34</v>
      </c>
      <c r="C27" s="43"/>
      <c r="D27" s="44">
        <v>2194</v>
      </c>
      <c r="E27" s="44">
        <v>2258</v>
      </c>
      <c r="F27" s="48">
        <v>2272</v>
      </c>
      <c r="G27" s="48">
        <v>2265</v>
      </c>
      <c r="H27" s="48">
        <v>2199</v>
      </c>
      <c r="I27" s="45">
        <v>100</v>
      </c>
      <c r="J27" s="45">
        <v>103</v>
      </c>
      <c r="K27" s="45">
        <v>104</v>
      </c>
      <c r="L27" s="45">
        <v>103</v>
      </c>
      <c r="M27" s="45">
        <v>100</v>
      </c>
      <c r="N27" s="49"/>
    </row>
    <row r="28" spans="1:14" ht="19.5" customHeight="1">
      <c r="A28" s="42"/>
      <c r="B28" s="42" t="s">
        <v>35</v>
      </c>
      <c r="C28" s="43"/>
      <c r="D28" s="44">
        <v>2100</v>
      </c>
      <c r="E28" s="44">
        <v>2143</v>
      </c>
      <c r="F28" s="48">
        <v>2143</v>
      </c>
      <c r="G28" s="48">
        <v>2121</v>
      </c>
      <c r="H28" s="48">
        <v>2022</v>
      </c>
      <c r="I28" s="45">
        <v>100</v>
      </c>
      <c r="J28" s="45">
        <v>102</v>
      </c>
      <c r="K28" s="45">
        <v>102</v>
      </c>
      <c r="L28" s="45">
        <v>101</v>
      </c>
      <c r="M28" s="45">
        <v>96</v>
      </c>
      <c r="N28" s="49"/>
    </row>
    <row r="29" spans="1:14" ht="12" customHeight="1">
      <c r="A29" s="42"/>
      <c r="B29" s="42" t="s">
        <v>36</v>
      </c>
      <c r="C29" s="43"/>
      <c r="D29" s="44">
        <v>3738</v>
      </c>
      <c r="E29" s="44">
        <v>3826</v>
      </c>
      <c r="F29" s="48">
        <v>3831</v>
      </c>
      <c r="G29" s="48">
        <v>3797</v>
      </c>
      <c r="H29" s="48">
        <v>3620</v>
      </c>
      <c r="I29" s="45">
        <v>100</v>
      </c>
      <c r="J29" s="45">
        <v>102</v>
      </c>
      <c r="K29" s="45">
        <v>103</v>
      </c>
      <c r="L29" s="45">
        <v>102</v>
      </c>
      <c r="M29" s="45">
        <v>97</v>
      </c>
      <c r="N29" s="49"/>
    </row>
    <row r="30" spans="1:14" ht="12" customHeight="1">
      <c r="A30" s="42"/>
      <c r="B30" s="42" t="s">
        <v>37</v>
      </c>
      <c r="C30" s="43"/>
      <c r="D30" s="44">
        <v>6868</v>
      </c>
      <c r="E30" s="44">
        <v>7104</v>
      </c>
      <c r="F30" s="48">
        <v>7137</v>
      </c>
      <c r="G30" s="48">
        <v>7096</v>
      </c>
      <c r="H30" s="48">
        <v>6832</v>
      </c>
      <c r="I30" s="45">
        <v>100</v>
      </c>
      <c r="J30" s="45">
        <v>103</v>
      </c>
      <c r="K30" s="45">
        <v>104</v>
      </c>
      <c r="L30" s="45">
        <v>103</v>
      </c>
      <c r="M30" s="45">
        <v>99</v>
      </c>
      <c r="N30" s="49"/>
    </row>
    <row r="31" spans="1:14" ht="12" customHeight="1">
      <c r="A31" s="42"/>
      <c r="B31" s="42" t="s">
        <v>38</v>
      </c>
      <c r="C31" s="43"/>
      <c r="D31" s="44">
        <v>1841</v>
      </c>
      <c r="E31" s="44">
        <v>1923</v>
      </c>
      <c r="F31" s="48">
        <v>1947</v>
      </c>
      <c r="G31" s="48">
        <v>1952</v>
      </c>
      <c r="H31" s="48">
        <v>1913</v>
      </c>
      <c r="I31" s="45">
        <v>100</v>
      </c>
      <c r="J31" s="45">
        <v>104</v>
      </c>
      <c r="K31" s="45">
        <v>106</v>
      </c>
      <c r="L31" s="45">
        <v>106</v>
      </c>
      <c r="M31" s="45">
        <v>104</v>
      </c>
      <c r="N31" s="49"/>
    </row>
    <row r="32" spans="1:14" s="56" customFormat="1" ht="19.5" customHeight="1">
      <c r="A32" s="50"/>
      <c r="B32" s="50" t="s">
        <v>39</v>
      </c>
      <c r="C32" s="51"/>
      <c r="D32" s="52">
        <v>1287</v>
      </c>
      <c r="E32" s="52">
        <v>1416</v>
      </c>
      <c r="F32" s="53">
        <v>1475</v>
      </c>
      <c r="G32" s="53">
        <v>1523</v>
      </c>
      <c r="H32" s="53">
        <v>1585</v>
      </c>
      <c r="I32" s="54">
        <v>100</v>
      </c>
      <c r="J32" s="54">
        <v>110</v>
      </c>
      <c r="K32" s="54">
        <v>115</v>
      </c>
      <c r="L32" s="54">
        <v>118</v>
      </c>
      <c r="M32" s="54">
        <v>123</v>
      </c>
      <c r="N32" s="55"/>
    </row>
    <row r="33" spans="1:14" ht="19.5" customHeight="1">
      <c r="A33" s="42"/>
      <c r="B33" s="42" t="s">
        <v>40</v>
      </c>
      <c r="C33" s="43"/>
      <c r="D33" s="44">
        <v>2630</v>
      </c>
      <c r="E33" s="44">
        <v>2629</v>
      </c>
      <c r="F33" s="48">
        <v>2611</v>
      </c>
      <c r="G33" s="48">
        <v>2571</v>
      </c>
      <c r="H33" s="48">
        <v>2434</v>
      </c>
      <c r="I33" s="45">
        <v>100</v>
      </c>
      <c r="J33" s="45">
        <v>100</v>
      </c>
      <c r="K33" s="45">
        <v>99</v>
      </c>
      <c r="L33" s="45">
        <v>98</v>
      </c>
      <c r="M33" s="45">
        <v>93</v>
      </c>
      <c r="N33" s="49"/>
    </row>
    <row r="34" spans="1:14" ht="12" customHeight="1">
      <c r="A34" s="42"/>
      <c r="B34" s="42" t="s">
        <v>41</v>
      </c>
      <c r="C34" s="43"/>
      <c r="D34" s="44">
        <v>8797</v>
      </c>
      <c r="E34" s="44">
        <v>8519</v>
      </c>
      <c r="F34" s="48">
        <v>8307</v>
      </c>
      <c r="G34" s="48">
        <v>8020</v>
      </c>
      <c r="H34" s="48">
        <v>7270</v>
      </c>
      <c r="I34" s="45">
        <v>100</v>
      </c>
      <c r="J34" s="45">
        <v>97</v>
      </c>
      <c r="K34" s="45">
        <v>94</v>
      </c>
      <c r="L34" s="45">
        <v>91</v>
      </c>
      <c r="M34" s="45">
        <v>83</v>
      </c>
      <c r="N34" s="49"/>
    </row>
    <row r="35" spans="1:14" ht="12" customHeight="1">
      <c r="A35" s="42"/>
      <c r="B35" s="42" t="s">
        <v>42</v>
      </c>
      <c r="C35" s="43"/>
      <c r="D35" s="44">
        <v>5402</v>
      </c>
      <c r="E35" s="44">
        <v>5716</v>
      </c>
      <c r="F35" s="48">
        <v>5772</v>
      </c>
      <c r="G35" s="48">
        <v>5773</v>
      </c>
      <c r="H35" s="48">
        <v>5620</v>
      </c>
      <c r="I35" s="45">
        <v>100</v>
      </c>
      <c r="J35" s="45">
        <v>106</v>
      </c>
      <c r="K35" s="45">
        <v>107</v>
      </c>
      <c r="L35" s="45">
        <v>107</v>
      </c>
      <c r="M35" s="45">
        <v>104</v>
      </c>
      <c r="N35" s="49"/>
    </row>
    <row r="36" spans="1:14" ht="12" customHeight="1">
      <c r="A36" s="42"/>
      <c r="B36" s="42" t="s">
        <v>43</v>
      </c>
      <c r="C36" s="43"/>
      <c r="D36" s="44">
        <v>1431</v>
      </c>
      <c r="E36" s="44">
        <v>1525</v>
      </c>
      <c r="F36" s="48">
        <v>1564</v>
      </c>
      <c r="G36" s="48">
        <v>1589</v>
      </c>
      <c r="H36" s="48">
        <v>1594</v>
      </c>
      <c r="I36" s="45">
        <v>100</v>
      </c>
      <c r="J36" s="45">
        <v>107</v>
      </c>
      <c r="K36" s="45">
        <v>109</v>
      </c>
      <c r="L36" s="45">
        <v>111</v>
      </c>
      <c r="M36" s="45">
        <v>111</v>
      </c>
      <c r="N36" s="49"/>
    </row>
    <row r="37" spans="1:14" ht="12" customHeight="1">
      <c r="A37" s="42"/>
      <c r="B37" s="42" t="s">
        <v>44</v>
      </c>
      <c r="C37" s="43"/>
      <c r="D37" s="44">
        <v>1080</v>
      </c>
      <c r="E37" s="44">
        <v>1077</v>
      </c>
      <c r="F37" s="48">
        <v>1065</v>
      </c>
      <c r="G37" s="48">
        <v>1044</v>
      </c>
      <c r="H37" s="48">
        <v>980</v>
      </c>
      <c r="I37" s="45">
        <v>100</v>
      </c>
      <c r="J37" s="45">
        <v>100</v>
      </c>
      <c r="K37" s="45">
        <v>99</v>
      </c>
      <c r="L37" s="45">
        <v>97</v>
      </c>
      <c r="M37" s="45">
        <v>91</v>
      </c>
      <c r="N37" s="49"/>
    </row>
    <row r="38" spans="1:14" ht="19.5" customHeight="1">
      <c r="A38" s="42"/>
      <c r="B38" s="42" t="s">
        <v>45</v>
      </c>
      <c r="C38" s="43"/>
      <c r="D38" s="44">
        <v>615</v>
      </c>
      <c r="E38" s="44">
        <v>604</v>
      </c>
      <c r="F38" s="48">
        <v>595</v>
      </c>
      <c r="G38" s="48">
        <v>583</v>
      </c>
      <c r="H38" s="48">
        <v>545</v>
      </c>
      <c r="I38" s="45">
        <v>100</v>
      </c>
      <c r="J38" s="45">
        <v>98</v>
      </c>
      <c r="K38" s="45">
        <v>97</v>
      </c>
      <c r="L38" s="45">
        <v>95</v>
      </c>
      <c r="M38" s="45">
        <v>89</v>
      </c>
      <c r="N38" s="49"/>
    </row>
    <row r="39" spans="1:14" ht="12" customHeight="1">
      <c r="A39" s="42"/>
      <c r="B39" s="42" t="s">
        <v>46</v>
      </c>
      <c r="C39" s="43"/>
      <c r="D39" s="44">
        <v>771</v>
      </c>
      <c r="E39" s="44">
        <v>743</v>
      </c>
      <c r="F39" s="48">
        <v>725</v>
      </c>
      <c r="G39" s="48">
        <v>701</v>
      </c>
      <c r="H39" s="48">
        <v>639</v>
      </c>
      <c r="I39" s="45">
        <v>100</v>
      </c>
      <c r="J39" s="45">
        <v>96</v>
      </c>
      <c r="K39" s="45">
        <v>94</v>
      </c>
      <c r="L39" s="45">
        <v>91</v>
      </c>
      <c r="M39" s="45">
        <v>83</v>
      </c>
      <c r="N39" s="49"/>
    </row>
    <row r="40" spans="1:14" ht="12" customHeight="1">
      <c r="A40" s="42"/>
      <c r="B40" s="42" t="s">
        <v>47</v>
      </c>
      <c r="C40" s="43"/>
      <c r="D40" s="44">
        <v>1951</v>
      </c>
      <c r="E40" s="44">
        <v>1982</v>
      </c>
      <c r="F40" s="48">
        <v>1983</v>
      </c>
      <c r="G40" s="48">
        <v>1967</v>
      </c>
      <c r="H40" s="48">
        <v>1887</v>
      </c>
      <c r="I40" s="45">
        <v>100</v>
      </c>
      <c r="J40" s="45">
        <v>102</v>
      </c>
      <c r="K40" s="45">
        <v>102</v>
      </c>
      <c r="L40" s="45">
        <v>101</v>
      </c>
      <c r="M40" s="45">
        <v>97</v>
      </c>
      <c r="N40" s="49"/>
    </row>
    <row r="41" spans="1:14" ht="12" customHeight="1">
      <c r="A41" s="42"/>
      <c r="B41" s="42" t="s">
        <v>48</v>
      </c>
      <c r="C41" s="43"/>
      <c r="D41" s="44">
        <v>2882</v>
      </c>
      <c r="E41" s="44">
        <v>2912</v>
      </c>
      <c r="F41" s="48">
        <v>2900</v>
      </c>
      <c r="G41" s="48">
        <v>2860</v>
      </c>
      <c r="H41" s="48">
        <v>2711</v>
      </c>
      <c r="I41" s="45">
        <v>100</v>
      </c>
      <c r="J41" s="45">
        <v>101</v>
      </c>
      <c r="K41" s="45">
        <v>101</v>
      </c>
      <c r="L41" s="45">
        <v>99</v>
      </c>
      <c r="M41" s="45">
        <v>94</v>
      </c>
      <c r="N41" s="49"/>
    </row>
    <row r="42" spans="1:14" ht="12" customHeight="1">
      <c r="A42" s="42"/>
      <c r="B42" s="42" t="s">
        <v>49</v>
      </c>
      <c r="C42" s="43"/>
      <c r="D42" s="44">
        <v>1556</v>
      </c>
      <c r="E42" s="44">
        <v>1498</v>
      </c>
      <c r="F42" s="48">
        <v>1457</v>
      </c>
      <c r="G42" s="48">
        <v>1403</v>
      </c>
      <c r="H42" s="48">
        <v>1262</v>
      </c>
      <c r="I42" s="45">
        <v>100</v>
      </c>
      <c r="J42" s="45">
        <v>96</v>
      </c>
      <c r="K42" s="45">
        <v>94</v>
      </c>
      <c r="L42" s="45">
        <v>90</v>
      </c>
      <c r="M42" s="45">
        <v>81</v>
      </c>
      <c r="N42" s="49"/>
    </row>
    <row r="43" spans="1:14" ht="19.5" customHeight="1">
      <c r="A43" s="42"/>
      <c r="B43" s="42" t="s">
        <v>50</v>
      </c>
      <c r="C43" s="43"/>
      <c r="D43" s="44">
        <v>832</v>
      </c>
      <c r="E43" s="44">
        <v>822</v>
      </c>
      <c r="F43" s="48">
        <v>810</v>
      </c>
      <c r="G43" s="48">
        <v>792</v>
      </c>
      <c r="H43" s="48">
        <v>736</v>
      </c>
      <c r="I43" s="45">
        <v>100</v>
      </c>
      <c r="J43" s="45">
        <v>99</v>
      </c>
      <c r="K43" s="45">
        <v>97</v>
      </c>
      <c r="L43" s="45">
        <v>95</v>
      </c>
      <c r="M43" s="45">
        <v>88</v>
      </c>
      <c r="N43" s="49"/>
    </row>
    <row r="44" spans="1:14" ht="12" customHeight="1">
      <c r="A44" s="42"/>
      <c r="B44" s="42" t="s">
        <v>51</v>
      </c>
      <c r="C44" s="43"/>
      <c r="D44" s="44">
        <v>1027</v>
      </c>
      <c r="E44" s="44">
        <v>1024</v>
      </c>
      <c r="F44" s="48">
        <v>1014</v>
      </c>
      <c r="G44" s="48">
        <v>995</v>
      </c>
      <c r="H44" s="48">
        <v>933</v>
      </c>
      <c r="I44" s="45">
        <v>100</v>
      </c>
      <c r="J44" s="45">
        <v>100</v>
      </c>
      <c r="K44" s="45">
        <v>99</v>
      </c>
      <c r="L44" s="45">
        <v>97</v>
      </c>
      <c r="M44" s="45">
        <v>91</v>
      </c>
      <c r="N44" s="49"/>
    </row>
    <row r="45" spans="1:14" ht="12" customHeight="1">
      <c r="A45" s="42"/>
      <c r="B45" s="42" t="s">
        <v>52</v>
      </c>
      <c r="C45" s="43"/>
      <c r="D45" s="44">
        <v>1507</v>
      </c>
      <c r="E45" s="44">
        <v>1472</v>
      </c>
      <c r="F45" s="48">
        <v>1442</v>
      </c>
      <c r="G45" s="48">
        <v>1399</v>
      </c>
      <c r="H45" s="48">
        <v>1281</v>
      </c>
      <c r="I45" s="45">
        <v>100</v>
      </c>
      <c r="J45" s="45">
        <v>98</v>
      </c>
      <c r="K45" s="45">
        <v>96</v>
      </c>
      <c r="L45" s="45">
        <v>93</v>
      </c>
      <c r="M45" s="45">
        <v>85</v>
      </c>
      <c r="N45" s="49"/>
    </row>
    <row r="46" spans="1:14" ht="12" customHeight="1">
      <c r="A46" s="42"/>
      <c r="B46" s="42" t="s">
        <v>53</v>
      </c>
      <c r="C46" s="43"/>
      <c r="D46" s="44">
        <v>817</v>
      </c>
      <c r="E46" s="44">
        <v>790</v>
      </c>
      <c r="F46" s="48">
        <v>771</v>
      </c>
      <c r="G46" s="48">
        <v>746</v>
      </c>
      <c r="H46" s="48">
        <v>681</v>
      </c>
      <c r="I46" s="45">
        <v>100</v>
      </c>
      <c r="J46" s="45">
        <v>97</v>
      </c>
      <c r="K46" s="45">
        <v>94</v>
      </c>
      <c r="L46" s="45">
        <v>91</v>
      </c>
      <c r="M46" s="45">
        <v>83</v>
      </c>
      <c r="N46" s="49"/>
    </row>
    <row r="47" spans="1:14" ht="12" customHeight="1">
      <c r="A47" s="42"/>
      <c r="B47" s="42" t="s">
        <v>54</v>
      </c>
      <c r="C47" s="43"/>
      <c r="D47" s="44">
        <v>4933</v>
      </c>
      <c r="E47" s="44">
        <v>5098</v>
      </c>
      <c r="F47" s="48">
        <v>5149</v>
      </c>
      <c r="G47" s="48">
        <v>5165</v>
      </c>
      <c r="H47" s="48">
        <v>5073</v>
      </c>
      <c r="I47" s="45">
        <v>100</v>
      </c>
      <c r="J47" s="45">
        <v>103</v>
      </c>
      <c r="K47" s="45">
        <v>104</v>
      </c>
      <c r="L47" s="45">
        <v>105</v>
      </c>
      <c r="M47" s="45">
        <v>103</v>
      </c>
      <c r="N47" s="49"/>
    </row>
    <row r="48" spans="1:14" ht="19.5" customHeight="1">
      <c r="A48" s="42"/>
      <c r="B48" s="42" t="s">
        <v>55</v>
      </c>
      <c r="C48" s="43"/>
      <c r="D48" s="44">
        <v>884</v>
      </c>
      <c r="E48" s="44">
        <v>882</v>
      </c>
      <c r="F48" s="48">
        <v>876</v>
      </c>
      <c r="G48" s="48">
        <v>866</v>
      </c>
      <c r="H48" s="48">
        <v>827</v>
      </c>
      <c r="I48" s="45">
        <v>100</v>
      </c>
      <c r="J48" s="45">
        <v>100</v>
      </c>
      <c r="K48" s="45">
        <v>99</v>
      </c>
      <c r="L48" s="45">
        <v>98</v>
      </c>
      <c r="M48" s="45">
        <v>93</v>
      </c>
      <c r="N48" s="49"/>
    </row>
    <row r="49" spans="1:14" ht="12" customHeight="1">
      <c r="A49" s="42"/>
      <c r="B49" s="42" t="s">
        <v>56</v>
      </c>
      <c r="C49" s="43"/>
      <c r="D49" s="44">
        <v>1545</v>
      </c>
      <c r="E49" s="44">
        <v>1483</v>
      </c>
      <c r="F49" s="48">
        <v>1444</v>
      </c>
      <c r="G49" s="48">
        <v>1396</v>
      </c>
      <c r="H49" s="48">
        <v>1271</v>
      </c>
      <c r="I49" s="45">
        <v>100</v>
      </c>
      <c r="J49" s="45">
        <v>96</v>
      </c>
      <c r="K49" s="45">
        <v>93</v>
      </c>
      <c r="L49" s="45">
        <v>90</v>
      </c>
      <c r="M49" s="45">
        <v>82</v>
      </c>
      <c r="N49" s="49"/>
    </row>
    <row r="50" spans="1:14" ht="12" customHeight="1">
      <c r="A50" s="42"/>
      <c r="B50" s="42" t="s">
        <v>57</v>
      </c>
      <c r="C50" s="43"/>
      <c r="D50" s="44">
        <v>1860</v>
      </c>
      <c r="E50" s="44">
        <v>1862</v>
      </c>
      <c r="F50" s="48">
        <v>1851</v>
      </c>
      <c r="G50" s="48">
        <v>1828</v>
      </c>
      <c r="H50" s="48">
        <v>1741</v>
      </c>
      <c r="I50" s="45">
        <v>100</v>
      </c>
      <c r="J50" s="45">
        <v>100</v>
      </c>
      <c r="K50" s="45">
        <v>100</v>
      </c>
      <c r="L50" s="45">
        <v>98</v>
      </c>
      <c r="M50" s="45">
        <v>94</v>
      </c>
      <c r="N50" s="49"/>
    </row>
    <row r="51" spans="1:14" ht="12" customHeight="1">
      <c r="A51" s="42"/>
      <c r="B51" s="42" t="s">
        <v>58</v>
      </c>
      <c r="C51" s="43"/>
      <c r="D51" s="44">
        <v>1231</v>
      </c>
      <c r="E51" s="44">
        <v>1202</v>
      </c>
      <c r="F51" s="48">
        <v>1179</v>
      </c>
      <c r="G51" s="48">
        <v>1146</v>
      </c>
      <c r="H51" s="48">
        <v>1053</v>
      </c>
      <c r="I51" s="45">
        <v>100</v>
      </c>
      <c r="J51" s="45">
        <v>98</v>
      </c>
      <c r="K51" s="45">
        <v>96</v>
      </c>
      <c r="L51" s="45">
        <v>93</v>
      </c>
      <c r="M51" s="45">
        <v>86</v>
      </c>
      <c r="N51" s="49"/>
    </row>
    <row r="52" spans="1:14" ht="12" customHeight="1">
      <c r="A52" s="42"/>
      <c r="B52" s="42" t="s">
        <v>59</v>
      </c>
      <c r="C52" s="43"/>
      <c r="D52" s="44">
        <v>1176</v>
      </c>
      <c r="E52" s="44">
        <v>1172</v>
      </c>
      <c r="F52" s="48">
        <v>1164</v>
      </c>
      <c r="G52" s="48">
        <v>1147</v>
      </c>
      <c r="H52" s="48">
        <v>1081</v>
      </c>
      <c r="I52" s="45">
        <v>100</v>
      </c>
      <c r="J52" s="45">
        <v>100</v>
      </c>
      <c r="K52" s="45">
        <v>99</v>
      </c>
      <c r="L52" s="45">
        <v>98</v>
      </c>
      <c r="M52" s="45">
        <v>92</v>
      </c>
      <c r="N52" s="49"/>
    </row>
    <row r="53" spans="1:14" ht="19.5" customHeight="1">
      <c r="A53" s="42"/>
      <c r="B53" s="42" t="s">
        <v>60</v>
      </c>
      <c r="C53" s="43"/>
      <c r="D53" s="44">
        <v>1794</v>
      </c>
      <c r="E53" s="44">
        <v>1748</v>
      </c>
      <c r="F53" s="48">
        <v>1718</v>
      </c>
      <c r="G53" s="48">
        <v>1680</v>
      </c>
      <c r="H53" s="48">
        <v>1570</v>
      </c>
      <c r="I53" s="45">
        <v>100</v>
      </c>
      <c r="J53" s="45">
        <v>97</v>
      </c>
      <c r="K53" s="45">
        <v>96</v>
      </c>
      <c r="L53" s="45">
        <v>94</v>
      </c>
      <c r="M53" s="45">
        <v>88</v>
      </c>
      <c r="N53" s="49"/>
    </row>
    <row r="54" spans="1:14" ht="12" customHeight="1">
      <c r="A54" s="42"/>
      <c r="B54" s="42" t="s">
        <v>61</v>
      </c>
      <c r="C54" s="43"/>
      <c r="D54" s="57">
        <v>1273</v>
      </c>
      <c r="E54" s="57">
        <v>1362</v>
      </c>
      <c r="F54" s="58">
        <v>1402</v>
      </c>
      <c r="G54" s="58">
        <v>1434</v>
      </c>
      <c r="H54" s="58">
        <v>1457</v>
      </c>
      <c r="I54" s="49">
        <v>100</v>
      </c>
      <c r="J54" s="49">
        <v>107</v>
      </c>
      <c r="K54" s="49">
        <v>110</v>
      </c>
      <c r="L54" s="49">
        <v>113</v>
      </c>
      <c r="M54" s="49">
        <v>114</v>
      </c>
      <c r="N54" s="49"/>
    </row>
    <row r="55" spans="1:14" ht="3.75" customHeight="1">
      <c r="A55" s="59"/>
      <c r="B55" s="59"/>
      <c r="C55" s="60"/>
      <c r="D55" s="61"/>
      <c r="E55" s="61"/>
      <c r="F55" s="62"/>
      <c r="G55" s="62"/>
      <c r="H55" s="62"/>
      <c r="I55" s="63"/>
      <c r="J55" s="63"/>
      <c r="K55" s="63"/>
      <c r="L55" s="63"/>
      <c r="M55" s="63"/>
      <c r="N55" s="63"/>
    </row>
    <row r="56" ht="15.75" customHeight="1">
      <c r="B56" s="11" t="s">
        <v>62</v>
      </c>
    </row>
    <row r="57" ht="12" customHeight="1">
      <c r="B57" s="11" t="s">
        <v>65</v>
      </c>
    </row>
  </sheetData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2007-02-21T01:13:23Z</dcterms:created>
  <dcterms:modified xsi:type="dcterms:W3CDTF">2007-02-23T04:15:17Z</dcterms:modified>
  <cp:category/>
  <cp:version/>
  <cp:contentType/>
  <cp:contentStatus/>
</cp:coreProperties>
</file>