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9105" windowHeight="8040" activeTab="5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</sheets>
  <definedNames>
    <definedName name="_xlnm.Print_Area" localSheetId="0">'その１'!$A$1:$S$41</definedName>
    <definedName name="_xlnm.Print_Area" localSheetId="1">'その２'!$A$1:$S$41</definedName>
    <definedName name="_xlnm.Print_Area" localSheetId="2">'その３'!$A$1:$S$41</definedName>
    <definedName name="_xlnm.Print_Area" localSheetId="5">'その６'!$A$1:$S$41</definedName>
  </definedNames>
  <calcPr fullCalcOnLoad="1"/>
</workbook>
</file>

<file path=xl/sharedStrings.xml><?xml version="1.0" encoding="utf-8"?>
<sst xmlns="http://schemas.openxmlformats.org/spreadsheetml/2006/main" count="544" uniqueCount="196">
  <si>
    <t>収　　　　　　　支</t>
  </si>
  <si>
    <t>（単位：千円）</t>
  </si>
  <si>
    <t>実　 質 　収 　支 　額</t>
  </si>
  <si>
    <t>再　差　引　収　支　額</t>
  </si>
  <si>
    <t>歳　入　合　計</t>
  </si>
  <si>
    <t>歳　出　合　計</t>
  </si>
  <si>
    <t>歳　入　歳　出</t>
  </si>
  <si>
    <t>繰 越 ま た は</t>
  </si>
  <si>
    <t>療養給付費等</t>
  </si>
  <si>
    <t>療 養 給 付費</t>
  </si>
  <si>
    <t>財源補てん的</t>
  </si>
  <si>
    <t>差　　 引　　額</t>
  </si>
  <si>
    <t>支 払 繰 延 等</t>
  </si>
  <si>
    <t>療養給付費 等</t>
  </si>
  <si>
    <t>負担金 および</t>
  </si>
  <si>
    <t>療養給付費</t>
  </si>
  <si>
    <t>交付金精算額</t>
  </si>
  <si>
    <t>C-D+E+G</t>
  </si>
  <si>
    <t>I+F+H</t>
  </si>
  <si>
    <t>な　他　会　計</t>
  </si>
  <si>
    <t>な　繰　出　金</t>
  </si>
  <si>
    <t>Ｉ-K-L+M</t>
  </si>
  <si>
    <t>J-K-L+M</t>
  </si>
  <si>
    <t>Ａ－Ｂ</t>
  </si>
  <si>
    <t>国 庫 負 担 金</t>
  </si>
  <si>
    <t>事務費精算額</t>
  </si>
  <si>
    <t>交   付   金</t>
  </si>
  <si>
    <t>支     出    金</t>
  </si>
  <si>
    <t>繰　　 入　　金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</si>
  <si>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</si>
  <si>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</si>
  <si>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</si>
  <si>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</si>
  <si>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</si>
  <si>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</si>
  <si>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</si>
  <si>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</si>
  <si>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Ｉ　</t>
  </si>
  <si>
    <t>Ｊ　</t>
  </si>
  <si>
    <t>Ｋ　</t>
  </si>
  <si>
    <t>Ｌ　</t>
  </si>
  <si>
    <t>Ｍ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</si>
  <si>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</si>
  <si>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</si>
  <si>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</si>
  <si>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</si>
  <si>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</si>
  <si>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</si>
  <si>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安　土　町</t>
  </si>
  <si>
    <t>日　野　町</t>
  </si>
  <si>
    <t>竜　王　町</t>
  </si>
  <si>
    <t>豊　郷　町</t>
  </si>
  <si>
    <t>甲　良　町</t>
  </si>
  <si>
    <t>多　賀　町</t>
  </si>
  <si>
    <t>虎　姫　町</t>
  </si>
  <si>
    <t>湖　北　町</t>
  </si>
  <si>
    <t>高　月　町</t>
  </si>
  <si>
    <t>木之本町</t>
  </si>
  <si>
    <t>余　呉　町</t>
  </si>
  <si>
    <t>西浅井町</t>
  </si>
  <si>
    <t>歳　　　　　　　入</t>
  </si>
  <si>
    <t>　１</t>
  </si>
  <si>
    <t>　２</t>
  </si>
  <si>
    <t>　３</t>
  </si>
  <si>
    <t>左　　　　　の　　　　　内　　　　　訳</t>
  </si>
  <si>
    <t>　４</t>
  </si>
  <si>
    <t>　５</t>
  </si>
  <si>
    <t>　(1)</t>
  </si>
  <si>
    <t>　(2)</t>
  </si>
  <si>
    <t>　(3)</t>
  </si>
  <si>
    <t>　(4)</t>
  </si>
  <si>
    <t>保 険 税 （料）</t>
  </si>
  <si>
    <t>　う　ち</t>
  </si>
  <si>
    <t>一 部 負 担 金</t>
  </si>
  <si>
    <t>国 庫 支 出 金</t>
  </si>
  <si>
    <t>財政調整交付金</t>
  </si>
  <si>
    <t>その他の補助金</t>
  </si>
  <si>
    <t>療 養 給 付 費</t>
  </si>
  <si>
    <t>都道府県支出金</t>
  </si>
  <si>
    <t>退職被保険者分</t>
  </si>
  <si>
    <t>負　　 担　　金</t>
  </si>
  <si>
    <t>交　　 付　　 金</t>
  </si>
  <si>
    <t>な　　 も　　の</t>
  </si>
  <si>
    <t>歳　　　　　　　入　（つづき）</t>
  </si>
  <si>
    <t>左　　　　の　　　　内　　　　訳</t>
  </si>
  <si>
    <t>その他のもの</t>
  </si>
  <si>
    <t>共同事業交付金</t>
  </si>
  <si>
    <t>他会計繰入金</t>
  </si>
  <si>
    <t>保険基盤 安 定</t>
  </si>
  <si>
    <t>基 金 繰 入 金</t>
  </si>
  <si>
    <t>繰　　越　　金</t>
  </si>
  <si>
    <t>その他の収入</t>
  </si>
  <si>
    <t>制度に係るもの</t>
  </si>
  <si>
    <t>歳　　　　　　　出</t>
  </si>
  <si>
    <t>左　　　　　　の　　　　　　内　　　　　　訳</t>
  </si>
  <si>
    <t>総　　務　　費</t>
  </si>
  <si>
    <t>一 般 管 理 費</t>
  </si>
  <si>
    <t>賦 課 徴 収 費</t>
  </si>
  <si>
    <t>連合会負担金</t>
  </si>
  <si>
    <t>その他の総務費</t>
  </si>
  <si>
    <t>保 険 給 付 費</t>
  </si>
  <si>
    <t>療 養 諸 費 等</t>
  </si>
  <si>
    <t>その他の給付費</t>
  </si>
  <si>
    <t>診療報酬審査</t>
  </si>
  <si>
    <t>老人保健拠出金</t>
  </si>
  <si>
    <t>（審査支払手数</t>
  </si>
  <si>
    <t>支払 手 数 料</t>
  </si>
  <si>
    <t>保険者等に係る</t>
  </si>
  <si>
    <t>医療費拠出金</t>
  </si>
  <si>
    <t>　　料を除く）</t>
  </si>
  <si>
    <t>　もの</t>
  </si>
  <si>
    <t>歳　　　　　　　出　（つづき）</t>
  </si>
  <si>
    <t>左　　の　　内　　訳</t>
  </si>
  <si>
    <t>左　　　の　　　内　　　訳</t>
  </si>
  <si>
    <t>共同事業拠出金</t>
  </si>
  <si>
    <t>共　同　事　業</t>
  </si>
  <si>
    <t>そ の 他 共 同</t>
  </si>
  <si>
    <t>保 健 事 業 費</t>
  </si>
  <si>
    <t>繰　　出　　金</t>
  </si>
  <si>
    <t>基 金 積 立 金</t>
  </si>
  <si>
    <t>公　　債　　費</t>
  </si>
  <si>
    <t>事務費拠出金</t>
  </si>
  <si>
    <t>事 業 拠 出 金</t>
  </si>
  <si>
    <t>（　参　　　　　考　）</t>
  </si>
  <si>
    <t>歳 出 の う ち</t>
  </si>
  <si>
    <t>被 保 険 者 数</t>
  </si>
  <si>
    <t>元 利 償 還 金</t>
  </si>
  <si>
    <t>一時借入金利子</t>
  </si>
  <si>
    <t>前 年 度 繰 上</t>
  </si>
  <si>
    <t>その他の支出</t>
  </si>
  <si>
    <t>人　　 件　　費</t>
  </si>
  <si>
    <t>加 入 世 帯 数</t>
  </si>
  <si>
    <t>退職被保険者</t>
  </si>
  <si>
    <t>　 等数</t>
  </si>
  <si>
    <t>（世帯）　</t>
  </si>
  <si>
    <t>（人）　</t>
  </si>
  <si>
    <t>第４　　　３　国民健康保険事業会計の決算状況</t>
  </si>
  <si>
    <t>介護給付費</t>
  </si>
  <si>
    <t>納　 付　 金</t>
  </si>
  <si>
    <t>第４７表　　国民健康保険事業会計（事業勘定）決算（つづき）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</si>
  <si>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</si>
  <si>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</si>
  <si>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</si>
  <si>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</si>
  <si>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</si>
  <si>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</si>
  <si>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</si>
  <si>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</si>
  <si>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　（再掲）</t>
  </si>
  <si>
    <t>愛　荘　町</t>
  </si>
  <si>
    <t>愛　荘　町</t>
  </si>
  <si>
    <t>第４７表　　国民健康保険事業会計（事業勘定）決算</t>
  </si>
  <si>
    <t>Ｄ  に 対 す る</t>
  </si>
  <si>
    <t xml:space="preserve"> Ｄ  に 対する</t>
  </si>
  <si>
    <t>市町名</t>
  </si>
  <si>
    <t>な都 道 府 県</t>
  </si>
  <si>
    <t>市　　計</t>
  </si>
  <si>
    <t>町　　計</t>
  </si>
  <si>
    <t>第４７表　　国民健康保険事業会計（事業勘定）決算（つづき）</t>
  </si>
  <si>
    <t>公　債　費　の　内　訳</t>
  </si>
  <si>
    <t>市町名</t>
  </si>
  <si>
    <t>充　　 用　　 金</t>
  </si>
  <si>
    <t>市町名</t>
  </si>
  <si>
    <t>市町名</t>
  </si>
  <si>
    <t>Ａのうち退職被</t>
  </si>
  <si>
    <t xml:space="preserve">                  Ａ</t>
  </si>
  <si>
    <t>第４７表　　国民健康保険事業会計（事業勘定）決算（つづき）</t>
  </si>
  <si>
    <t>市町名</t>
  </si>
  <si>
    <t>左　 の　 内　 訳</t>
  </si>
  <si>
    <t>後期高齢者</t>
  </si>
  <si>
    <t>支援金等</t>
  </si>
  <si>
    <t>　３</t>
  </si>
  <si>
    <t>　４</t>
  </si>
  <si>
    <t>５</t>
  </si>
  <si>
    <t>前期高齢者</t>
  </si>
  <si>
    <t>納付金等</t>
  </si>
  <si>
    <t>　６</t>
  </si>
  <si>
    <t>　７</t>
  </si>
  <si>
    <t>　８</t>
  </si>
  <si>
    <t>　９</t>
  </si>
  <si>
    <t>　１０</t>
  </si>
  <si>
    <t>　１１</t>
  </si>
  <si>
    <t>　１２</t>
  </si>
  <si>
    <t>　１３</t>
  </si>
  <si>
    <t>（ １ ～ １３ ）</t>
  </si>
  <si>
    <t>Ｈ21．3．31現在</t>
  </si>
  <si>
    <t>国庫支出金</t>
  </si>
  <si>
    <t>都道府県支出金</t>
  </si>
  <si>
    <t>前 期 高 齢 者</t>
  </si>
  <si>
    <t>左の内訳</t>
  </si>
  <si>
    <t>　７</t>
  </si>
  <si>
    <t>　８</t>
  </si>
  <si>
    <t>　９</t>
  </si>
  <si>
    <t>　１０</t>
  </si>
  <si>
    <t>　１１</t>
  </si>
  <si>
    <t>（ １ ～ １１ 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</si>
</sst>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_ * #,##0_ ;_ * &quot;△&quot;#,##0_ ;_ * &quot;-&quot;_ ;_ @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Alignment="1">
      <alignment/>
    </xf>
    <xf numFmtId="38" fontId="4" fillId="0" borderId="0" xfId="16" applyFont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Fill="1" applyBorder="1" applyAlignment="1">
      <alignment/>
    </xf>
    <xf numFmtId="38" fontId="0" fillId="0" borderId="0" xfId="16" applyFont="1" applyAlignment="1">
      <alignment/>
    </xf>
    <xf numFmtId="38" fontId="6" fillId="0" borderId="0" xfId="16" applyFont="1" applyFill="1" applyBorder="1" applyAlignment="1">
      <alignment horizontal="distributed"/>
    </xf>
    <xf numFmtId="38" fontId="4" fillId="0" borderId="1" xfId="16" applyFont="1" applyFill="1" applyBorder="1" applyAlignment="1">
      <alignment horizontal="right"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" fontId="6" fillId="0" borderId="0" xfId="16" applyNumberFormat="1" applyFont="1" applyFill="1" applyBorder="1" applyAlignment="1">
      <alignment horizontal="distributed"/>
    </xf>
    <xf numFmtId="3" fontId="6" fillId="0" borderId="0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/>
    </xf>
    <xf numFmtId="38" fontId="8" fillId="0" borderId="0" xfId="16" applyFont="1" applyFill="1" applyAlignment="1">
      <alignment/>
    </xf>
    <xf numFmtId="38" fontId="8" fillId="0" borderId="0" xfId="16" applyFont="1" applyAlignment="1">
      <alignment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2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 horizontal="right"/>
    </xf>
    <xf numFmtId="3" fontId="6" fillId="0" borderId="1" xfId="16" applyNumberFormat="1" applyFont="1" applyBorder="1" applyAlignment="1">
      <alignment/>
    </xf>
    <xf numFmtId="3" fontId="6" fillId="0" borderId="3" xfId="16" applyNumberFormat="1" applyFont="1" applyBorder="1" applyAlignment="1">
      <alignment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0" fillId="0" borderId="1" xfId="16" applyFont="1" applyFill="1" applyBorder="1" applyAlignment="1">
      <alignment/>
    </xf>
    <xf numFmtId="38" fontId="0" fillId="0" borderId="0" xfId="16" applyFont="1" applyFill="1" applyAlignment="1">
      <alignment/>
    </xf>
    <xf numFmtId="3" fontId="6" fillId="0" borderId="0" xfId="16" applyNumberFormat="1" applyFont="1" applyFill="1" applyAlignment="1">
      <alignment horizontal="right"/>
    </xf>
    <xf numFmtId="3" fontId="6" fillId="0" borderId="2" xfId="16" applyNumberFormat="1" applyFont="1" applyFill="1" applyBorder="1" applyAlignment="1">
      <alignment horizontal="distributed"/>
    </xf>
    <xf numFmtId="3" fontId="6" fillId="0" borderId="2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 horizontal="right"/>
    </xf>
    <xf numFmtId="3" fontId="6" fillId="0" borderId="3" xfId="16" applyNumberFormat="1" applyFont="1" applyFill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41" fontId="0" fillId="0" borderId="4" xfId="16" applyNumberFormat="1" applyFont="1" applyFill="1" applyBorder="1" applyAlignment="1">
      <alignment horizontal="right"/>
    </xf>
    <xf numFmtId="41" fontId="0" fillId="0" borderId="1" xfId="16" applyNumberFormat="1" applyFont="1" applyFill="1" applyBorder="1" applyAlignment="1">
      <alignment horizontal="right"/>
    </xf>
    <xf numFmtId="3" fontId="0" fillId="0" borderId="0" xfId="16" applyNumberFormat="1" applyFont="1" applyFill="1" applyBorder="1" applyAlignment="1">
      <alignment horizontal="right"/>
    </xf>
    <xf numFmtId="3" fontId="0" fillId="0" borderId="0" xfId="16" applyNumberFormat="1" applyFont="1" applyFill="1" applyAlignment="1">
      <alignment horizontal="right"/>
    </xf>
    <xf numFmtId="3" fontId="0" fillId="0" borderId="1" xfId="16" applyNumberFormat="1" applyFont="1" applyFill="1" applyBorder="1" applyAlignment="1">
      <alignment horizontal="right"/>
    </xf>
    <xf numFmtId="3" fontId="0" fillId="0" borderId="0" xfId="16" applyNumberFormat="1" applyFont="1" applyBorder="1" applyAlignment="1">
      <alignment horizontal="right"/>
    </xf>
    <xf numFmtId="3" fontId="0" fillId="0" borderId="0" xfId="16" applyNumberFormat="1" applyFont="1" applyAlignment="1">
      <alignment horizontal="right"/>
    </xf>
    <xf numFmtId="3" fontId="0" fillId="0" borderId="1" xfId="16" applyNumberFormat="1" applyFont="1" applyBorder="1" applyAlignment="1">
      <alignment horizontal="right"/>
    </xf>
    <xf numFmtId="178" fontId="4" fillId="0" borderId="5" xfId="0" applyNumberFormat="1" applyFont="1" applyFill="1" applyBorder="1" applyAlignment="1">
      <alignment/>
    </xf>
    <xf numFmtId="178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178" fontId="4" fillId="0" borderId="0" xfId="16" applyNumberFormat="1" applyFont="1" applyFill="1" applyAlignment="1">
      <alignment horizontal="right"/>
    </xf>
    <xf numFmtId="178" fontId="4" fillId="0" borderId="0" xfId="16" applyNumberFormat="1" applyFont="1" applyFill="1" applyBorder="1" applyAlignment="1">
      <alignment horizontal="right"/>
    </xf>
    <xf numFmtId="178" fontId="4" fillId="0" borderId="5" xfId="16" applyNumberFormat="1" applyFont="1" applyFill="1" applyBorder="1" applyAlignment="1">
      <alignment horizontal="right"/>
    </xf>
    <xf numFmtId="178" fontId="4" fillId="0" borderId="2" xfId="16" applyNumberFormat="1" applyFont="1" applyFill="1" applyBorder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2" xfId="16" applyNumberFormat="1" applyFont="1" applyBorder="1" applyAlignment="1">
      <alignment horizontal="right"/>
    </xf>
    <xf numFmtId="178" fontId="0" fillId="0" borderId="1" xfId="16" applyNumberFormat="1" applyFont="1" applyBorder="1" applyAlignment="1">
      <alignment horizontal="right"/>
    </xf>
    <xf numFmtId="178" fontId="0" fillId="0" borderId="3" xfId="16" applyNumberFormat="1" applyFont="1" applyBorder="1" applyAlignment="1">
      <alignment horizontal="right"/>
    </xf>
    <xf numFmtId="178" fontId="0" fillId="0" borderId="0" xfId="16" applyNumberFormat="1" applyFont="1" applyBorder="1" applyAlignment="1">
      <alignment horizontal="right"/>
    </xf>
    <xf numFmtId="178" fontId="0" fillId="0" borderId="0" xfId="16" applyNumberFormat="1" applyFont="1" applyAlignment="1">
      <alignment horizontal="right"/>
    </xf>
    <xf numFmtId="178" fontId="4" fillId="0" borderId="1" xfId="16" applyNumberFormat="1" applyFont="1" applyBorder="1" applyAlignment="1">
      <alignment horizontal="right"/>
    </xf>
    <xf numFmtId="178" fontId="4" fillId="0" borderId="3" xfId="16" applyNumberFormat="1" applyFont="1" applyBorder="1" applyAlignment="1">
      <alignment horizontal="right"/>
    </xf>
    <xf numFmtId="178" fontId="6" fillId="0" borderId="1" xfId="16" applyNumberFormat="1" applyFont="1" applyBorder="1" applyAlignment="1">
      <alignment horizontal="right"/>
    </xf>
    <xf numFmtId="178" fontId="0" fillId="0" borderId="0" xfId="16" applyNumberFormat="1" applyFont="1" applyAlignment="1">
      <alignment/>
    </xf>
    <xf numFmtId="178" fontId="4" fillId="0" borderId="1" xfId="16" applyNumberFormat="1" applyFont="1" applyFill="1" applyBorder="1" applyAlignment="1">
      <alignment horizontal="right"/>
    </xf>
    <xf numFmtId="178" fontId="4" fillId="0" borderId="3" xfId="16" applyNumberFormat="1" applyFont="1" applyFill="1" applyBorder="1" applyAlignment="1">
      <alignment horizontal="right"/>
    </xf>
    <xf numFmtId="178" fontId="0" fillId="0" borderId="0" xfId="16" applyNumberFormat="1" applyFont="1" applyFill="1" applyAlignment="1">
      <alignment/>
    </xf>
    <xf numFmtId="178" fontId="0" fillId="0" borderId="0" xfId="16" applyNumberFormat="1" applyFont="1" applyFill="1" applyAlignment="1">
      <alignment horizontal="right"/>
    </xf>
    <xf numFmtId="3" fontId="6" fillId="0" borderId="6" xfId="16" applyNumberFormat="1" applyFont="1" applyBorder="1" applyAlignment="1">
      <alignment horizontal="distributed"/>
    </xf>
    <xf numFmtId="178" fontId="4" fillId="0" borderId="2" xfId="0" applyNumberFormat="1" applyFont="1" applyFill="1" applyBorder="1" applyAlignment="1">
      <alignment/>
    </xf>
    <xf numFmtId="38" fontId="0" fillId="0" borderId="0" xfId="16" applyFont="1" applyFill="1" applyAlignment="1">
      <alignment horizontal="center"/>
    </xf>
    <xf numFmtId="38" fontId="6" fillId="2" borderId="0" xfId="16" applyFont="1" applyFill="1" applyAlignment="1">
      <alignment horizontal="right"/>
    </xf>
    <xf numFmtId="38" fontId="6" fillId="2" borderId="0" xfId="16" applyFont="1" applyFill="1" applyBorder="1" applyAlignment="1">
      <alignment/>
    </xf>
    <xf numFmtId="38" fontId="6" fillId="2" borderId="7" xfId="16" applyFont="1" applyFill="1" applyBorder="1" applyAlignment="1">
      <alignment/>
    </xf>
    <xf numFmtId="38" fontId="6" fillId="2" borderId="2" xfId="16" applyFont="1" applyFill="1" applyBorder="1" applyAlignment="1">
      <alignment/>
    </xf>
    <xf numFmtId="38" fontId="6" fillId="2" borderId="8" xfId="16" applyFont="1" applyFill="1" applyBorder="1" applyAlignment="1">
      <alignment horizontal="centerContinuous"/>
    </xf>
    <xf numFmtId="38" fontId="6" fillId="2" borderId="9" xfId="16" applyFont="1" applyFill="1" applyBorder="1" applyAlignment="1">
      <alignment horizontal="centerContinuous"/>
    </xf>
    <xf numFmtId="38" fontId="6" fillId="2" borderId="10" xfId="16" applyFont="1" applyFill="1" applyBorder="1" applyAlignment="1">
      <alignment horizontal="center"/>
    </xf>
    <xf numFmtId="38" fontId="6" fillId="2" borderId="2" xfId="16" applyFont="1" applyFill="1" applyBorder="1" applyAlignment="1">
      <alignment horizontal="center"/>
    </xf>
    <xf numFmtId="38" fontId="6" fillId="2" borderId="0" xfId="16" applyFont="1" applyFill="1" applyBorder="1" applyAlignment="1">
      <alignment horizontal="distributed"/>
    </xf>
    <xf numFmtId="38" fontId="6" fillId="2" borderId="0" xfId="16" applyFont="1" applyFill="1" applyBorder="1" applyAlignment="1">
      <alignment horizontal="center"/>
    </xf>
    <xf numFmtId="38" fontId="6" fillId="2" borderId="0" xfId="16" applyFont="1" applyFill="1" applyAlignment="1">
      <alignment/>
    </xf>
    <xf numFmtId="38" fontId="6" fillId="2" borderId="1" xfId="16" applyFont="1" applyFill="1" applyBorder="1" applyAlignment="1">
      <alignment horizontal="right"/>
    </xf>
    <xf numFmtId="38" fontId="6" fillId="2" borderId="1" xfId="16" applyFont="1" applyFill="1" applyBorder="1" applyAlignment="1">
      <alignment/>
    </xf>
    <xf numFmtId="38" fontId="6" fillId="2" borderId="11" xfId="16" applyFont="1" applyFill="1" applyBorder="1" applyAlignment="1">
      <alignment horizontal="right"/>
    </xf>
    <xf numFmtId="38" fontId="6" fillId="2" borderId="3" xfId="16" applyFont="1" applyFill="1" applyBorder="1" applyAlignment="1">
      <alignment horizontal="right"/>
    </xf>
    <xf numFmtId="38" fontId="6" fillId="2" borderId="0" xfId="16" applyFont="1" applyFill="1" applyAlignment="1">
      <alignment/>
    </xf>
    <xf numFmtId="38" fontId="6" fillId="2" borderId="0" xfId="16" applyFont="1" applyFill="1" applyBorder="1" applyAlignment="1">
      <alignment/>
    </xf>
    <xf numFmtId="38" fontId="6" fillId="2" borderId="2" xfId="16" applyFont="1" applyFill="1" applyBorder="1" applyAlignment="1">
      <alignment/>
    </xf>
    <xf numFmtId="38" fontId="6" fillId="2" borderId="0" xfId="16" applyFont="1" applyFill="1" applyAlignment="1" quotePrefix="1">
      <alignment/>
    </xf>
    <xf numFmtId="38" fontId="6" fillId="2" borderId="9" xfId="16" applyFont="1" applyFill="1" applyBorder="1" applyAlignment="1">
      <alignment/>
    </xf>
    <xf numFmtId="38" fontId="6" fillId="2" borderId="2" xfId="16" applyFont="1" applyFill="1" applyBorder="1" applyAlignment="1" quotePrefix="1">
      <alignment/>
    </xf>
    <xf numFmtId="38" fontId="6" fillId="2" borderId="12" xfId="16" applyFont="1" applyFill="1" applyBorder="1" applyAlignment="1">
      <alignment horizontal="centerContinuous"/>
    </xf>
    <xf numFmtId="38" fontId="6" fillId="2" borderId="2" xfId="16" applyFont="1" applyFill="1" applyBorder="1" applyAlignment="1" quotePrefix="1">
      <alignment horizontal="left"/>
    </xf>
    <xf numFmtId="38" fontId="6" fillId="2" borderId="2" xfId="16" applyFont="1" applyFill="1" applyBorder="1" applyAlignment="1">
      <alignment horizontal="left"/>
    </xf>
    <xf numFmtId="38" fontId="6" fillId="2" borderId="0" xfId="16" applyFont="1" applyFill="1" applyAlignment="1">
      <alignment horizontal="distributed"/>
    </xf>
    <xf numFmtId="38" fontId="6" fillId="2" borderId="1" xfId="16" applyFont="1" applyFill="1" applyBorder="1" applyAlignment="1">
      <alignment/>
    </xf>
    <xf numFmtId="38" fontId="6" fillId="2" borderId="3" xfId="16" applyFont="1" applyFill="1" applyBorder="1" applyAlignment="1">
      <alignment/>
    </xf>
    <xf numFmtId="38" fontId="6" fillId="2" borderId="13" xfId="16" applyFont="1" applyFill="1" applyBorder="1" applyAlignment="1">
      <alignment horizontal="center"/>
    </xf>
    <xf numFmtId="38" fontId="6" fillId="2" borderId="7" xfId="16" applyFont="1" applyFill="1" applyBorder="1" applyAlignment="1" quotePrefix="1">
      <alignment/>
    </xf>
    <xf numFmtId="38" fontId="6" fillId="2" borderId="10" xfId="16" applyFont="1" applyFill="1" applyBorder="1" applyAlignment="1" quotePrefix="1">
      <alignment horizontal="left"/>
    </xf>
    <xf numFmtId="38" fontId="6" fillId="2" borderId="3" xfId="16" applyFont="1" applyFill="1" applyBorder="1" applyAlignment="1">
      <alignment horizontal="center"/>
    </xf>
    <xf numFmtId="38" fontId="6" fillId="2" borderId="3" xfId="16" applyFont="1" applyFill="1" applyBorder="1" applyAlignment="1">
      <alignment/>
    </xf>
    <xf numFmtId="38" fontId="6" fillId="2" borderId="6" xfId="16" applyFont="1" applyFill="1" applyBorder="1" applyAlignment="1">
      <alignment/>
    </xf>
    <xf numFmtId="38" fontId="6" fillId="2" borderId="6" xfId="16" applyFont="1" applyFill="1" applyBorder="1" applyAlignment="1" quotePrefix="1">
      <alignment horizontal="left"/>
    </xf>
    <xf numFmtId="38" fontId="6" fillId="2" borderId="6" xfId="16" applyFont="1" applyFill="1" applyBorder="1" applyAlignment="1" quotePrefix="1">
      <alignment/>
    </xf>
    <xf numFmtId="38" fontId="6" fillId="2" borderId="0" xfId="16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75" zoomScaleNormal="80" zoomScaleSheetLayoutView="75" workbookViewId="0" topLeftCell="A1">
      <pane xSplit="3" ySplit="11" topLeftCell="D12" activePane="bottomRight" state="frozen"/>
      <selection pane="topLeft" activeCell="D9" sqref="D9:O9"/>
      <selection pane="topRight" activeCell="D9" sqref="D9:O9"/>
      <selection pane="bottomLeft" activeCell="D9" sqref="D9:O9"/>
      <selection pane="bottomRight" activeCell="V23" sqref="V23"/>
    </sheetView>
  </sheetViews>
  <sheetFormatPr defaultColWidth="9.00390625" defaultRowHeight="13.5"/>
  <cols>
    <col min="1" max="1" width="1.75390625" style="18" customWidth="1"/>
    <col min="2" max="2" width="13.375" style="43" customWidth="1"/>
    <col min="3" max="3" width="1.75390625" style="43" customWidth="1"/>
    <col min="4" max="18" width="13.125" style="18" customWidth="1"/>
    <col min="19" max="16384" width="9.00390625" style="18" customWidth="1"/>
  </cols>
  <sheetData>
    <row r="1" spans="1:2" ht="14.25">
      <c r="A1" s="42"/>
      <c r="B1" s="13" t="s">
        <v>136</v>
      </c>
    </row>
    <row r="4" spans="1:18" ht="31.5" customHeight="1">
      <c r="A4" s="14"/>
      <c r="B4" s="22" t="s">
        <v>151</v>
      </c>
      <c r="C4" s="1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7.25">
      <c r="A5" s="14"/>
      <c r="B5" s="14"/>
      <c r="C5" s="1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thickBot="1">
      <c r="A6" s="17"/>
      <c r="B6" s="15" t="s">
        <v>0</v>
      </c>
      <c r="C6" s="16"/>
      <c r="D6" s="1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7" t="s">
        <v>1</v>
      </c>
    </row>
    <row r="7" spans="1:18" ht="13.5">
      <c r="A7" s="76"/>
      <c r="B7" s="77"/>
      <c r="C7" s="77"/>
      <c r="D7" s="78"/>
      <c r="E7" s="79"/>
      <c r="F7" s="79"/>
      <c r="G7" s="79"/>
      <c r="H7" s="79"/>
      <c r="I7" s="79"/>
      <c r="J7" s="79"/>
      <c r="K7" s="79"/>
      <c r="L7" s="80" t="s">
        <v>2</v>
      </c>
      <c r="M7" s="81"/>
      <c r="N7" s="79"/>
      <c r="O7" s="79"/>
      <c r="P7" s="79"/>
      <c r="Q7" s="80" t="s">
        <v>3</v>
      </c>
      <c r="R7" s="81"/>
    </row>
    <row r="8" spans="1:18" ht="13.5">
      <c r="A8" s="76"/>
      <c r="B8" s="77"/>
      <c r="C8" s="77"/>
      <c r="D8" s="82" t="s">
        <v>4</v>
      </c>
      <c r="E8" s="83" t="s">
        <v>5</v>
      </c>
      <c r="F8" s="83" t="s">
        <v>6</v>
      </c>
      <c r="G8" s="83" t="s">
        <v>7</v>
      </c>
      <c r="H8" s="83" t="s">
        <v>152</v>
      </c>
      <c r="I8" s="83" t="s">
        <v>8</v>
      </c>
      <c r="J8" s="83" t="s">
        <v>153</v>
      </c>
      <c r="K8" s="83" t="s">
        <v>9</v>
      </c>
      <c r="L8" s="83"/>
      <c r="M8" s="83"/>
      <c r="N8" s="83" t="s">
        <v>10</v>
      </c>
      <c r="O8" s="83" t="s">
        <v>10</v>
      </c>
      <c r="P8" s="83" t="s">
        <v>10</v>
      </c>
      <c r="Q8" s="83"/>
      <c r="R8" s="83"/>
    </row>
    <row r="9" spans="1:23" ht="13.5">
      <c r="A9" s="76"/>
      <c r="B9" s="84" t="s">
        <v>154</v>
      </c>
      <c r="C9" s="85"/>
      <c r="D9" s="82"/>
      <c r="E9" s="83"/>
      <c r="F9" s="83" t="s">
        <v>11</v>
      </c>
      <c r="G9" s="83" t="s">
        <v>12</v>
      </c>
      <c r="H9" s="83" t="s">
        <v>13</v>
      </c>
      <c r="I9" s="83" t="s">
        <v>14</v>
      </c>
      <c r="J9" s="83" t="s">
        <v>15</v>
      </c>
      <c r="K9" s="83" t="s">
        <v>16</v>
      </c>
      <c r="L9" s="83" t="s">
        <v>17</v>
      </c>
      <c r="M9" s="83" t="s">
        <v>18</v>
      </c>
      <c r="N9" s="83" t="s">
        <v>155</v>
      </c>
      <c r="O9" s="83" t="s">
        <v>19</v>
      </c>
      <c r="P9" s="83" t="s">
        <v>20</v>
      </c>
      <c r="Q9" s="83" t="s">
        <v>21</v>
      </c>
      <c r="R9" s="83" t="s">
        <v>22</v>
      </c>
      <c r="V9" s="75"/>
      <c r="W9" s="75"/>
    </row>
    <row r="10" spans="1:18" s="43" customFormat="1" ht="13.5">
      <c r="A10" s="86"/>
      <c r="B10" s="77"/>
      <c r="C10" s="77"/>
      <c r="D10" s="82"/>
      <c r="E10" s="83"/>
      <c r="F10" s="83" t="s">
        <v>23</v>
      </c>
      <c r="G10" s="83"/>
      <c r="H10" s="83" t="s">
        <v>24</v>
      </c>
      <c r="I10" s="83" t="s">
        <v>25</v>
      </c>
      <c r="J10" s="83" t="s">
        <v>26</v>
      </c>
      <c r="K10" s="83"/>
      <c r="L10" s="83"/>
      <c r="M10" s="83"/>
      <c r="N10" s="83" t="s">
        <v>27</v>
      </c>
      <c r="O10" s="83" t="s">
        <v>28</v>
      </c>
      <c r="P10" s="83"/>
      <c r="Q10" s="83"/>
      <c r="R10" s="83"/>
    </row>
    <row r="11" spans="1:18" ht="14.25" thickBot="1">
      <c r="A11" s="87"/>
      <c r="B11" s="88"/>
      <c r="C11" s="88"/>
      <c r="D11" s="89" t="s">
        <v>29</v>
      </c>
      <c r="E11" s="90" t="s">
        <v>30</v>
      </c>
      <c r="F11" s="90" t="s">
        <v>31</v>
      </c>
      <c r="G11" s="90" t="s">
        <v>32</v>
      </c>
      <c r="H11" s="90" t="s">
        <v>33</v>
      </c>
      <c r="I11" s="90" t="s">
        <v>34</v>
      </c>
      <c r="J11" s="90" t="s">
        <v>35</v>
      </c>
      <c r="K11" s="90" t="s">
        <v>36</v>
      </c>
      <c r="L11" s="90" t="s">
        <v>37</v>
      </c>
      <c r="M11" s="90" t="s">
        <v>38</v>
      </c>
      <c r="N11" s="90" t="s">
        <v>39</v>
      </c>
      <c r="O11" s="90" t="s">
        <v>40</v>
      </c>
      <c r="P11" s="90" t="s">
        <v>41</v>
      </c>
      <c r="Q11" s="90"/>
      <c r="R11" s="90"/>
    </row>
    <row r="12" spans="1:18" ht="45" customHeight="1">
      <c r="A12" s="3"/>
      <c r="B12" s="11" t="s">
        <v>42</v>
      </c>
      <c r="C12" s="11"/>
      <c r="D12" s="52">
        <v>26630918</v>
      </c>
      <c r="E12" s="53">
        <v>26241037</v>
      </c>
      <c r="F12" s="54">
        <f>D12-E12</f>
        <v>389881</v>
      </c>
      <c r="G12" s="55">
        <v>0</v>
      </c>
      <c r="H12" s="53">
        <v>0</v>
      </c>
      <c r="I12" s="55">
        <v>81189</v>
      </c>
      <c r="J12" s="53">
        <v>0</v>
      </c>
      <c r="K12" s="53">
        <v>49092</v>
      </c>
      <c r="L12" s="54">
        <f>F12+G12+H12+J12</f>
        <v>389881</v>
      </c>
      <c r="M12" s="53">
        <f>L12+I12+K12</f>
        <v>520162</v>
      </c>
      <c r="N12" s="53">
        <v>26832</v>
      </c>
      <c r="O12" s="55">
        <v>329959</v>
      </c>
      <c r="P12" s="55">
        <v>14400</v>
      </c>
      <c r="Q12" s="56">
        <f>L12-N12-O12+P12</f>
        <v>47490</v>
      </c>
      <c r="R12" s="56">
        <f>M12-N12-O12+P12</f>
        <v>177771</v>
      </c>
    </row>
    <row r="13" spans="2:18" ht="27" customHeight="1">
      <c r="B13" s="19" t="s">
        <v>43</v>
      </c>
      <c r="D13" s="57">
        <v>8888435</v>
      </c>
      <c r="E13" s="55">
        <v>8883575</v>
      </c>
      <c r="F13" s="55">
        <f aca="true" t="shared" si="0" ref="F13:F40">D13-E13</f>
        <v>4860</v>
      </c>
      <c r="G13" s="55">
        <v>0</v>
      </c>
      <c r="H13" s="55">
        <v>0</v>
      </c>
      <c r="I13" s="55">
        <v>-41884</v>
      </c>
      <c r="J13" s="55">
        <v>0</v>
      </c>
      <c r="K13" s="55">
        <v>4792</v>
      </c>
      <c r="L13" s="55">
        <f aca="true" t="shared" si="1" ref="L13:L24">F13+G13+H13+J13</f>
        <v>4860</v>
      </c>
      <c r="M13" s="55">
        <f>L13+I13+K13</f>
        <v>-32232</v>
      </c>
      <c r="N13" s="55">
        <v>10842</v>
      </c>
      <c r="O13" s="55">
        <v>22814</v>
      </c>
      <c r="P13" s="55">
        <v>0</v>
      </c>
      <c r="Q13" s="55">
        <f aca="true" t="shared" si="2" ref="Q13:Q40">L13-N13-O13+P13</f>
        <v>-28796</v>
      </c>
      <c r="R13" s="55">
        <f aca="true" t="shared" si="3" ref="R13:R40">M13-N13-O13+P13</f>
        <v>-65888</v>
      </c>
    </row>
    <row r="14" spans="2:18" ht="27" customHeight="1">
      <c r="B14" s="19" t="s">
        <v>44</v>
      </c>
      <c r="D14" s="57">
        <v>6861980</v>
      </c>
      <c r="E14" s="55">
        <v>6904355</v>
      </c>
      <c r="F14" s="55">
        <f t="shared" si="0"/>
        <v>-42375</v>
      </c>
      <c r="G14" s="55">
        <v>0</v>
      </c>
      <c r="H14" s="55">
        <v>0</v>
      </c>
      <c r="I14" s="55">
        <v>26866</v>
      </c>
      <c r="J14" s="55">
        <v>0</v>
      </c>
      <c r="K14" s="55">
        <v>-51459</v>
      </c>
      <c r="L14" s="55">
        <f t="shared" si="1"/>
        <v>-42375</v>
      </c>
      <c r="M14" s="55">
        <f aca="true" t="shared" si="4" ref="M14:M40">L14+I14+K14</f>
        <v>-66968</v>
      </c>
      <c r="N14" s="55">
        <v>11287</v>
      </c>
      <c r="O14" s="55">
        <v>60145</v>
      </c>
      <c r="P14" s="55">
        <v>0</v>
      </c>
      <c r="Q14" s="55">
        <f t="shared" si="2"/>
        <v>-113807</v>
      </c>
      <c r="R14" s="55">
        <f t="shared" si="3"/>
        <v>-138400</v>
      </c>
    </row>
    <row r="15" spans="2:18" ht="27" customHeight="1">
      <c r="B15" s="19" t="s">
        <v>45</v>
      </c>
      <c r="D15" s="57">
        <v>5946283</v>
      </c>
      <c r="E15" s="55">
        <v>5807958</v>
      </c>
      <c r="F15" s="55">
        <f t="shared" si="0"/>
        <v>138325</v>
      </c>
      <c r="G15" s="55">
        <v>0</v>
      </c>
      <c r="H15" s="55">
        <v>0</v>
      </c>
      <c r="I15" s="55">
        <v>49987</v>
      </c>
      <c r="J15" s="55">
        <v>0</v>
      </c>
      <c r="K15" s="55">
        <v>-63787</v>
      </c>
      <c r="L15" s="55">
        <f t="shared" si="1"/>
        <v>138325</v>
      </c>
      <c r="M15" s="55">
        <f t="shared" si="4"/>
        <v>124525</v>
      </c>
      <c r="N15" s="55">
        <v>7352</v>
      </c>
      <c r="O15" s="55">
        <v>18200</v>
      </c>
      <c r="P15" s="55">
        <v>0</v>
      </c>
      <c r="Q15" s="55">
        <f t="shared" si="2"/>
        <v>112773</v>
      </c>
      <c r="R15" s="55">
        <f t="shared" si="3"/>
        <v>98973</v>
      </c>
    </row>
    <row r="16" spans="2:18" ht="27" customHeight="1">
      <c r="B16" s="19" t="s">
        <v>46</v>
      </c>
      <c r="D16" s="57">
        <v>9113247</v>
      </c>
      <c r="E16" s="55">
        <v>9113247</v>
      </c>
      <c r="F16" s="55">
        <f t="shared" si="0"/>
        <v>0</v>
      </c>
      <c r="G16" s="55">
        <v>0</v>
      </c>
      <c r="H16" s="55">
        <v>0</v>
      </c>
      <c r="I16" s="72">
        <v>57762</v>
      </c>
      <c r="J16" s="55">
        <v>0</v>
      </c>
      <c r="K16" s="55">
        <v>-39508</v>
      </c>
      <c r="L16" s="55">
        <f t="shared" si="1"/>
        <v>0</v>
      </c>
      <c r="M16" s="55">
        <f t="shared" si="4"/>
        <v>18254</v>
      </c>
      <c r="N16" s="55">
        <v>377090</v>
      </c>
      <c r="O16" s="55">
        <v>25441</v>
      </c>
      <c r="P16" s="55">
        <v>0</v>
      </c>
      <c r="Q16" s="55">
        <f t="shared" si="2"/>
        <v>-402531</v>
      </c>
      <c r="R16" s="55">
        <f t="shared" si="3"/>
        <v>-384277</v>
      </c>
    </row>
    <row r="17" spans="2:18" ht="27" customHeight="1">
      <c r="B17" s="19" t="s">
        <v>47</v>
      </c>
      <c r="D17" s="57">
        <v>5335174</v>
      </c>
      <c r="E17" s="55">
        <v>5286799</v>
      </c>
      <c r="F17" s="55">
        <f t="shared" si="0"/>
        <v>48375</v>
      </c>
      <c r="G17" s="55">
        <v>0</v>
      </c>
      <c r="H17" s="55">
        <v>0</v>
      </c>
      <c r="I17" s="55">
        <v>-19911</v>
      </c>
      <c r="J17" s="55">
        <v>0</v>
      </c>
      <c r="K17" s="55">
        <v>943</v>
      </c>
      <c r="L17" s="55">
        <f t="shared" si="1"/>
        <v>48375</v>
      </c>
      <c r="M17" s="55">
        <f t="shared" si="4"/>
        <v>29407</v>
      </c>
      <c r="N17" s="55">
        <v>35241</v>
      </c>
      <c r="O17" s="55">
        <v>10240</v>
      </c>
      <c r="P17" s="55">
        <v>0</v>
      </c>
      <c r="Q17" s="55">
        <f t="shared" si="2"/>
        <v>2894</v>
      </c>
      <c r="R17" s="55">
        <f t="shared" si="3"/>
        <v>-16074</v>
      </c>
    </row>
    <row r="18" spans="2:18" ht="27" customHeight="1">
      <c r="B18" s="19" t="s">
        <v>140</v>
      </c>
      <c r="D18" s="57">
        <v>4353828</v>
      </c>
      <c r="E18" s="55">
        <v>4692428</v>
      </c>
      <c r="F18" s="55">
        <f t="shared" si="0"/>
        <v>-338600</v>
      </c>
      <c r="G18" s="55">
        <v>0</v>
      </c>
      <c r="H18" s="55">
        <v>0</v>
      </c>
      <c r="I18" s="55">
        <v>-8136</v>
      </c>
      <c r="J18" s="55">
        <v>0</v>
      </c>
      <c r="K18" s="55">
        <v>103936</v>
      </c>
      <c r="L18" s="55">
        <f t="shared" si="1"/>
        <v>-338600</v>
      </c>
      <c r="M18" s="55">
        <f t="shared" si="4"/>
        <v>-242800</v>
      </c>
      <c r="N18" s="55">
        <v>177301</v>
      </c>
      <c r="O18" s="55">
        <v>99060</v>
      </c>
      <c r="P18" s="55">
        <v>0</v>
      </c>
      <c r="Q18" s="55">
        <f t="shared" si="2"/>
        <v>-614961</v>
      </c>
      <c r="R18" s="55">
        <f t="shared" si="3"/>
        <v>-519161</v>
      </c>
    </row>
    <row r="19" spans="2:18" ht="27" customHeight="1">
      <c r="B19" s="19" t="s">
        <v>141</v>
      </c>
      <c r="D19" s="57">
        <v>8411852</v>
      </c>
      <c r="E19" s="55">
        <v>8010516</v>
      </c>
      <c r="F19" s="55">
        <f t="shared" si="0"/>
        <v>401336</v>
      </c>
      <c r="G19" s="55">
        <v>0</v>
      </c>
      <c r="H19" s="55">
        <v>0</v>
      </c>
      <c r="I19" s="55">
        <v>9675</v>
      </c>
      <c r="J19" s="55">
        <v>0</v>
      </c>
      <c r="K19" s="55">
        <v>-10802</v>
      </c>
      <c r="L19" s="55">
        <f t="shared" si="1"/>
        <v>401336</v>
      </c>
      <c r="M19" s="55">
        <f t="shared" si="4"/>
        <v>400209</v>
      </c>
      <c r="N19" s="55">
        <v>10593</v>
      </c>
      <c r="O19" s="55">
        <v>20604</v>
      </c>
      <c r="P19" s="55">
        <v>0</v>
      </c>
      <c r="Q19" s="55">
        <f t="shared" si="2"/>
        <v>370139</v>
      </c>
      <c r="R19" s="55">
        <f t="shared" si="3"/>
        <v>369012</v>
      </c>
    </row>
    <row r="20" spans="2:18" ht="27" customHeight="1">
      <c r="B20" s="19" t="s">
        <v>142</v>
      </c>
      <c r="D20" s="57">
        <v>4033848</v>
      </c>
      <c r="E20" s="55">
        <v>3899476</v>
      </c>
      <c r="F20" s="55">
        <f t="shared" si="0"/>
        <v>134372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f t="shared" si="1"/>
        <v>134372</v>
      </c>
      <c r="M20" s="55">
        <f t="shared" si="4"/>
        <v>134372</v>
      </c>
      <c r="N20" s="55">
        <v>0</v>
      </c>
      <c r="O20" s="55">
        <v>9130</v>
      </c>
      <c r="P20" s="55">
        <v>0</v>
      </c>
      <c r="Q20" s="55">
        <f t="shared" si="2"/>
        <v>125242</v>
      </c>
      <c r="R20" s="55">
        <f t="shared" si="3"/>
        <v>125242</v>
      </c>
    </row>
    <row r="21" spans="2:18" ht="27" customHeight="1">
      <c r="B21" s="19" t="s">
        <v>143</v>
      </c>
      <c r="D21" s="57">
        <v>4111937</v>
      </c>
      <c r="E21" s="55">
        <v>4109215</v>
      </c>
      <c r="F21" s="55">
        <f t="shared" si="0"/>
        <v>2722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f t="shared" si="1"/>
        <v>2722</v>
      </c>
      <c r="M21" s="55">
        <f t="shared" si="4"/>
        <v>2722</v>
      </c>
      <c r="N21" s="55">
        <v>125000</v>
      </c>
      <c r="O21" s="55">
        <v>67105</v>
      </c>
      <c r="P21" s="55">
        <v>0</v>
      </c>
      <c r="Q21" s="55">
        <f t="shared" si="2"/>
        <v>-189383</v>
      </c>
      <c r="R21" s="55">
        <f t="shared" si="3"/>
        <v>-189383</v>
      </c>
    </row>
    <row r="22" spans="2:18" ht="27" customHeight="1">
      <c r="B22" s="19" t="s">
        <v>144</v>
      </c>
      <c r="D22" s="57">
        <v>5348175</v>
      </c>
      <c r="E22" s="55">
        <v>5311526</v>
      </c>
      <c r="F22" s="55">
        <f t="shared" si="0"/>
        <v>36649</v>
      </c>
      <c r="G22" s="55">
        <v>0</v>
      </c>
      <c r="H22" s="55">
        <v>0</v>
      </c>
      <c r="I22" s="55">
        <v>11659</v>
      </c>
      <c r="J22" s="55">
        <v>0</v>
      </c>
      <c r="K22" s="55">
        <v>20313</v>
      </c>
      <c r="L22" s="55">
        <f t="shared" si="1"/>
        <v>36649</v>
      </c>
      <c r="M22" s="55">
        <f t="shared" si="4"/>
        <v>68621</v>
      </c>
      <c r="N22" s="55">
        <v>27861</v>
      </c>
      <c r="O22" s="55">
        <v>27800</v>
      </c>
      <c r="P22" s="55">
        <v>0</v>
      </c>
      <c r="Q22" s="55">
        <f t="shared" si="2"/>
        <v>-19012</v>
      </c>
      <c r="R22" s="55">
        <f t="shared" si="3"/>
        <v>12960</v>
      </c>
    </row>
    <row r="23" spans="2:18" ht="27" customHeight="1">
      <c r="B23" s="19" t="s">
        <v>145</v>
      </c>
      <c r="D23" s="57">
        <v>9547967</v>
      </c>
      <c r="E23" s="55">
        <v>9326888</v>
      </c>
      <c r="F23" s="55">
        <f t="shared" si="0"/>
        <v>221079</v>
      </c>
      <c r="G23" s="55">
        <v>0</v>
      </c>
      <c r="H23" s="55">
        <v>0</v>
      </c>
      <c r="I23" s="55">
        <v>-2563</v>
      </c>
      <c r="J23" s="55">
        <v>0</v>
      </c>
      <c r="K23" s="55">
        <v>-148665</v>
      </c>
      <c r="L23" s="55">
        <f t="shared" si="1"/>
        <v>221079</v>
      </c>
      <c r="M23" s="55">
        <f t="shared" si="4"/>
        <v>69851</v>
      </c>
      <c r="N23" s="55">
        <v>11757</v>
      </c>
      <c r="O23" s="55">
        <v>77514</v>
      </c>
      <c r="P23" s="55">
        <v>0</v>
      </c>
      <c r="Q23" s="55">
        <f t="shared" si="2"/>
        <v>131808</v>
      </c>
      <c r="R23" s="55">
        <f t="shared" si="3"/>
        <v>-19420</v>
      </c>
    </row>
    <row r="24" spans="2:18" ht="27" customHeight="1">
      <c r="B24" s="19" t="s">
        <v>146</v>
      </c>
      <c r="D24" s="57">
        <v>3490651</v>
      </c>
      <c r="E24" s="55">
        <v>3475785</v>
      </c>
      <c r="F24" s="55">
        <f t="shared" si="0"/>
        <v>14866</v>
      </c>
      <c r="G24" s="55">
        <v>0</v>
      </c>
      <c r="H24" s="55">
        <v>0</v>
      </c>
      <c r="I24" s="55">
        <v>-7102</v>
      </c>
      <c r="J24" s="55">
        <v>0</v>
      </c>
      <c r="K24" s="55">
        <v>2454</v>
      </c>
      <c r="L24" s="55">
        <f t="shared" si="1"/>
        <v>14866</v>
      </c>
      <c r="M24" s="55">
        <f t="shared" si="4"/>
        <v>10218</v>
      </c>
      <c r="N24" s="55">
        <v>147752</v>
      </c>
      <c r="O24" s="55">
        <v>16991</v>
      </c>
      <c r="P24" s="55">
        <v>0</v>
      </c>
      <c r="Q24" s="55">
        <f t="shared" si="2"/>
        <v>-149877</v>
      </c>
      <c r="R24" s="55">
        <f t="shared" si="3"/>
        <v>-154525</v>
      </c>
    </row>
    <row r="25" spans="2:18" ht="45" customHeight="1">
      <c r="B25" s="20" t="s">
        <v>156</v>
      </c>
      <c r="D25" s="57">
        <f>SUM(D12:D24)</f>
        <v>102074295</v>
      </c>
      <c r="E25" s="55">
        <f>SUM(E12:E24)</f>
        <v>101062805</v>
      </c>
      <c r="F25" s="55">
        <f t="shared" si="0"/>
        <v>1011490</v>
      </c>
      <c r="G25" s="55">
        <f>SUM(G12:G24)</f>
        <v>0</v>
      </c>
      <c r="H25" s="55">
        <f>SUM(H12:H24)</f>
        <v>0</v>
      </c>
      <c r="I25" s="72">
        <f>SUM(I12:I24)</f>
        <v>157542</v>
      </c>
      <c r="J25" s="55">
        <f>SUM(J12:J24)</f>
        <v>0</v>
      </c>
      <c r="K25" s="55">
        <f>SUM(K12:K24)</f>
        <v>-132691</v>
      </c>
      <c r="L25" s="55">
        <f>F25-G25+H25+J25</f>
        <v>1011490</v>
      </c>
      <c r="M25" s="55">
        <f t="shared" si="4"/>
        <v>1036341</v>
      </c>
      <c r="N25" s="55">
        <f>SUM(N12:N24)</f>
        <v>968908</v>
      </c>
      <c r="O25" s="55">
        <f>SUM(O12:O24)</f>
        <v>785003</v>
      </c>
      <c r="P25" s="55">
        <f>SUM(P12:P24)</f>
        <v>14400</v>
      </c>
      <c r="Q25" s="55">
        <f t="shared" si="2"/>
        <v>-728021</v>
      </c>
      <c r="R25" s="55">
        <f t="shared" si="3"/>
        <v>-703170</v>
      </c>
    </row>
    <row r="26" spans="2:18" ht="45" customHeight="1">
      <c r="B26" s="19" t="s">
        <v>48</v>
      </c>
      <c r="D26" s="57">
        <v>1031900</v>
      </c>
      <c r="E26" s="55">
        <v>1031900</v>
      </c>
      <c r="F26" s="55">
        <f t="shared" si="0"/>
        <v>0</v>
      </c>
      <c r="G26" s="55">
        <v>0</v>
      </c>
      <c r="H26" s="55">
        <v>0</v>
      </c>
      <c r="I26" s="55">
        <v>-2933</v>
      </c>
      <c r="J26" s="55">
        <v>0</v>
      </c>
      <c r="K26" s="55">
        <v>7914</v>
      </c>
      <c r="L26" s="55">
        <f aca="true" t="shared" si="5" ref="L26:L39">F26-G26+H26+J26</f>
        <v>0</v>
      </c>
      <c r="M26" s="55">
        <f t="shared" si="4"/>
        <v>4981</v>
      </c>
      <c r="N26" s="55">
        <v>0</v>
      </c>
      <c r="O26" s="55">
        <v>27327</v>
      </c>
      <c r="P26" s="55">
        <v>0</v>
      </c>
      <c r="Q26" s="55">
        <f t="shared" si="2"/>
        <v>-27327</v>
      </c>
      <c r="R26" s="55">
        <f t="shared" si="3"/>
        <v>-22346</v>
      </c>
    </row>
    <row r="27" spans="2:18" ht="27" customHeight="1">
      <c r="B27" s="19" t="s">
        <v>49</v>
      </c>
      <c r="D27" s="57">
        <v>1981983</v>
      </c>
      <c r="E27" s="55">
        <v>1904716</v>
      </c>
      <c r="F27" s="55">
        <f t="shared" si="0"/>
        <v>77267</v>
      </c>
      <c r="G27" s="55">
        <v>0</v>
      </c>
      <c r="H27" s="55">
        <v>0</v>
      </c>
      <c r="I27" s="55">
        <v>-25385</v>
      </c>
      <c r="J27" s="55">
        <v>0</v>
      </c>
      <c r="K27" s="55">
        <v>11843</v>
      </c>
      <c r="L27" s="55">
        <f t="shared" si="5"/>
        <v>77267</v>
      </c>
      <c r="M27" s="55">
        <f t="shared" si="4"/>
        <v>63725</v>
      </c>
      <c r="N27" s="55">
        <v>1495</v>
      </c>
      <c r="O27" s="55">
        <v>11069</v>
      </c>
      <c r="P27" s="55">
        <v>0</v>
      </c>
      <c r="Q27" s="55">
        <f t="shared" si="2"/>
        <v>64703</v>
      </c>
      <c r="R27" s="55">
        <f t="shared" si="3"/>
        <v>51161</v>
      </c>
    </row>
    <row r="28" spans="2:18" ht="27" customHeight="1">
      <c r="B28" s="19" t="s">
        <v>50</v>
      </c>
      <c r="D28" s="57">
        <v>1000943</v>
      </c>
      <c r="E28" s="55">
        <v>948273</v>
      </c>
      <c r="F28" s="55">
        <f t="shared" si="0"/>
        <v>52670</v>
      </c>
      <c r="G28" s="55">
        <v>0</v>
      </c>
      <c r="H28" s="55">
        <v>0</v>
      </c>
      <c r="I28" s="55">
        <v>8236</v>
      </c>
      <c r="J28" s="55">
        <v>0</v>
      </c>
      <c r="K28" s="55">
        <v>-17508</v>
      </c>
      <c r="L28" s="55">
        <f t="shared" si="5"/>
        <v>52670</v>
      </c>
      <c r="M28" s="55">
        <f t="shared" si="4"/>
        <v>43398</v>
      </c>
      <c r="N28" s="55">
        <v>41055</v>
      </c>
      <c r="O28" s="55">
        <v>23376</v>
      </c>
      <c r="P28" s="55">
        <v>0</v>
      </c>
      <c r="Q28" s="55">
        <f t="shared" si="2"/>
        <v>-11761</v>
      </c>
      <c r="R28" s="55">
        <f t="shared" si="3"/>
        <v>-21033</v>
      </c>
    </row>
    <row r="29" spans="2:18" ht="27" customHeight="1">
      <c r="B29" s="19" t="s">
        <v>149</v>
      </c>
      <c r="D29" s="57">
        <v>1517621</v>
      </c>
      <c r="E29" s="55">
        <v>1500606</v>
      </c>
      <c r="F29" s="55">
        <f t="shared" si="0"/>
        <v>17015</v>
      </c>
      <c r="G29" s="55">
        <v>0</v>
      </c>
      <c r="H29" s="55">
        <v>0</v>
      </c>
      <c r="I29" s="55">
        <v>-5806</v>
      </c>
      <c r="J29" s="55">
        <v>0</v>
      </c>
      <c r="K29" s="55">
        <v>-342</v>
      </c>
      <c r="L29" s="55">
        <f t="shared" si="5"/>
        <v>17015</v>
      </c>
      <c r="M29" s="55">
        <f t="shared" si="4"/>
        <v>10867</v>
      </c>
      <c r="N29" s="55">
        <v>77180</v>
      </c>
      <c r="O29" s="55">
        <v>102732</v>
      </c>
      <c r="P29" s="55">
        <v>0</v>
      </c>
      <c r="Q29" s="55">
        <f t="shared" si="2"/>
        <v>-162897</v>
      </c>
      <c r="R29" s="55">
        <f t="shared" si="3"/>
        <v>-169045</v>
      </c>
    </row>
    <row r="30" spans="2:18" ht="27" customHeight="1">
      <c r="B30" s="19" t="s">
        <v>51</v>
      </c>
      <c r="D30" s="57">
        <v>798272</v>
      </c>
      <c r="E30" s="55">
        <v>794441</v>
      </c>
      <c r="F30" s="55">
        <f t="shared" si="0"/>
        <v>3831</v>
      </c>
      <c r="G30" s="55">
        <v>0</v>
      </c>
      <c r="H30" s="55">
        <v>0</v>
      </c>
      <c r="I30" s="55">
        <v>1855</v>
      </c>
      <c r="J30" s="55">
        <v>0</v>
      </c>
      <c r="K30" s="55">
        <v>-11075</v>
      </c>
      <c r="L30" s="55">
        <f t="shared" si="5"/>
        <v>3831</v>
      </c>
      <c r="M30" s="55">
        <f t="shared" si="4"/>
        <v>-5389</v>
      </c>
      <c r="N30" s="55">
        <v>1361</v>
      </c>
      <c r="O30" s="55">
        <v>0</v>
      </c>
      <c r="P30" s="55">
        <v>0</v>
      </c>
      <c r="Q30" s="55">
        <f t="shared" si="2"/>
        <v>2470</v>
      </c>
      <c r="R30" s="55">
        <f t="shared" si="3"/>
        <v>-6750</v>
      </c>
    </row>
    <row r="31" spans="2:18" ht="27" customHeight="1">
      <c r="B31" s="19" t="s">
        <v>52</v>
      </c>
      <c r="D31" s="57">
        <v>936079</v>
      </c>
      <c r="E31" s="55">
        <v>902126</v>
      </c>
      <c r="F31" s="55">
        <f t="shared" si="0"/>
        <v>33953</v>
      </c>
      <c r="G31" s="55">
        <v>0</v>
      </c>
      <c r="H31" s="55">
        <v>0</v>
      </c>
      <c r="I31" s="55">
        <v>0</v>
      </c>
      <c r="J31" s="55">
        <v>0</v>
      </c>
      <c r="K31" s="55">
        <v>-21926</v>
      </c>
      <c r="L31" s="55">
        <f t="shared" si="5"/>
        <v>33953</v>
      </c>
      <c r="M31" s="55">
        <f t="shared" si="4"/>
        <v>12027</v>
      </c>
      <c r="N31" s="55">
        <v>55670</v>
      </c>
      <c r="O31" s="55">
        <v>9874</v>
      </c>
      <c r="P31" s="55">
        <v>7738</v>
      </c>
      <c r="Q31" s="55">
        <f t="shared" si="2"/>
        <v>-23853</v>
      </c>
      <c r="R31" s="55">
        <f t="shared" si="3"/>
        <v>-45779</v>
      </c>
    </row>
    <row r="32" spans="2:18" ht="27" customHeight="1">
      <c r="B32" s="19" t="s">
        <v>53</v>
      </c>
      <c r="D32" s="57">
        <v>710659</v>
      </c>
      <c r="E32" s="55">
        <v>675772</v>
      </c>
      <c r="F32" s="55">
        <f t="shared" si="0"/>
        <v>34887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f t="shared" si="5"/>
        <v>34887</v>
      </c>
      <c r="M32" s="55">
        <f t="shared" si="4"/>
        <v>34887</v>
      </c>
      <c r="N32" s="55">
        <v>25153</v>
      </c>
      <c r="O32" s="55">
        <v>10473</v>
      </c>
      <c r="P32" s="55">
        <v>0</v>
      </c>
      <c r="Q32" s="55">
        <f t="shared" si="2"/>
        <v>-739</v>
      </c>
      <c r="R32" s="55">
        <f t="shared" si="3"/>
        <v>-739</v>
      </c>
    </row>
    <row r="33" spans="2:18" ht="27" customHeight="1">
      <c r="B33" s="19" t="s">
        <v>54</v>
      </c>
      <c r="D33" s="57">
        <v>622720</v>
      </c>
      <c r="E33" s="55">
        <v>615609</v>
      </c>
      <c r="F33" s="55">
        <f t="shared" si="0"/>
        <v>7111</v>
      </c>
      <c r="G33" s="55">
        <v>0</v>
      </c>
      <c r="H33" s="55">
        <v>0</v>
      </c>
      <c r="I33" s="55">
        <v>-4083</v>
      </c>
      <c r="J33" s="55">
        <v>0</v>
      </c>
      <c r="K33" s="55">
        <v>3425</v>
      </c>
      <c r="L33" s="55">
        <f t="shared" si="5"/>
        <v>7111</v>
      </c>
      <c r="M33" s="55">
        <f t="shared" si="4"/>
        <v>6453</v>
      </c>
      <c r="N33" s="55">
        <v>0</v>
      </c>
      <c r="O33" s="55">
        <v>6119</v>
      </c>
      <c r="P33" s="55">
        <v>0</v>
      </c>
      <c r="Q33" s="55">
        <f t="shared" si="2"/>
        <v>992</v>
      </c>
      <c r="R33" s="55">
        <f t="shared" si="3"/>
        <v>334</v>
      </c>
    </row>
    <row r="34" spans="2:18" ht="27" customHeight="1">
      <c r="B34" s="19" t="s">
        <v>55</v>
      </c>
      <c r="D34" s="57">
        <v>843537</v>
      </c>
      <c r="E34" s="55">
        <v>822678</v>
      </c>
      <c r="F34" s="55">
        <f t="shared" si="0"/>
        <v>20859</v>
      </c>
      <c r="G34" s="55">
        <v>0</v>
      </c>
      <c r="H34" s="55">
        <v>0</v>
      </c>
      <c r="I34" s="55">
        <v>7058</v>
      </c>
      <c r="J34" s="55">
        <v>0</v>
      </c>
      <c r="K34" s="55">
        <v>163</v>
      </c>
      <c r="L34" s="55">
        <f t="shared" si="5"/>
        <v>20859</v>
      </c>
      <c r="M34" s="55">
        <f t="shared" si="4"/>
        <v>28080</v>
      </c>
      <c r="N34" s="55">
        <v>4178</v>
      </c>
      <c r="O34" s="55">
        <v>2023</v>
      </c>
      <c r="P34" s="55">
        <v>0</v>
      </c>
      <c r="Q34" s="55">
        <f t="shared" si="2"/>
        <v>14658</v>
      </c>
      <c r="R34" s="55">
        <f t="shared" si="3"/>
        <v>21879</v>
      </c>
    </row>
    <row r="35" spans="2:18" ht="27" customHeight="1">
      <c r="B35" s="19" t="s">
        <v>56</v>
      </c>
      <c r="D35" s="57">
        <v>859196</v>
      </c>
      <c r="E35" s="55">
        <v>833039</v>
      </c>
      <c r="F35" s="55">
        <f t="shared" si="0"/>
        <v>26157</v>
      </c>
      <c r="G35" s="55">
        <v>0</v>
      </c>
      <c r="H35" s="55">
        <v>0</v>
      </c>
      <c r="I35" s="55">
        <v>-9836</v>
      </c>
      <c r="J35" s="55">
        <v>0</v>
      </c>
      <c r="K35" s="55">
        <v>15402</v>
      </c>
      <c r="L35" s="55">
        <f t="shared" si="5"/>
        <v>26157</v>
      </c>
      <c r="M35" s="55">
        <f t="shared" si="4"/>
        <v>31723</v>
      </c>
      <c r="N35" s="55">
        <v>4134</v>
      </c>
      <c r="O35" s="55">
        <v>3443</v>
      </c>
      <c r="P35" s="55">
        <v>0</v>
      </c>
      <c r="Q35" s="55">
        <f t="shared" si="2"/>
        <v>18580</v>
      </c>
      <c r="R35" s="55">
        <f t="shared" si="3"/>
        <v>24146</v>
      </c>
    </row>
    <row r="36" spans="2:18" ht="27" customHeight="1">
      <c r="B36" s="19" t="s">
        <v>57</v>
      </c>
      <c r="D36" s="57">
        <v>944018</v>
      </c>
      <c r="E36" s="55">
        <v>912814</v>
      </c>
      <c r="F36" s="55">
        <f t="shared" si="0"/>
        <v>31204</v>
      </c>
      <c r="G36" s="55">
        <v>0</v>
      </c>
      <c r="H36" s="55">
        <v>0</v>
      </c>
      <c r="I36" s="55">
        <v>-630</v>
      </c>
      <c r="J36" s="55">
        <v>0</v>
      </c>
      <c r="K36" s="55">
        <v>7740</v>
      </c>
      <c r="L36" s="55">
        <f t="shared" si="5"/>
        <v>31204</v>
      </c>
      <c r="M36" s="55">
        <f t="shared" si="4"/>
        <v>38314</v>
      </c>
      <c r="N36" s="55">
        <v>1622</v>
      </c>
      <c r="O36" s="55">
        <v>4000</v>
      </c>
      <c r="P36" s="55">
        <v>2495</v>
      </c>
      <c r="Q36" s="55">
        <f t="shared" si="2"/>
        <v>28077</v>
      </c>
      <c r="R36" s="55">
        <f t="shared" si="3"/>
        <v>35187</v>
      </c>
    </row>
    <row r="37" spans="2:18" ht="27" customHeight="1">
      <c r="B37" s="19" t="s">
        <v>58</v>
      </c>
      <c r="D37" s="57">
        <v>442988</v>
      </c>
      <c r="E37" s="55">
        <v>356545</v>
      </c>
      <c r="F37" s="55">
        <f t="shared" si="0"/>
        <v>86443</v>
      </c>
      <c r="G37" s="55">
        <v>0</v>
      </c>
      <c r="H37" s="55">
        <v>0</v>
      </c>
      <c r="I37" s="55">
        <v>-2045</v>
      </c>
      <c r="J37" s="55">
        <v>0</v>
      </c>
      <c r="K37" s="55">
        <v>-52786</v>
      </c>
      <c r="L37" s="55">
        <f t="shared" si="5"/>
        <v>86443</v>
      </c>
      <c r="M37" s="55">
        <f t="shared" si="4"/>
        <v>31612</v>
      </c>
      <c r="N37" s="55">
        <v>259</v>
      </c>
      <c r="O37" s="55">
        <v>4405</v>
      </c>
      <c r="P37" s="55">
        <v>0</v>
      </c>
      <c r="Q37" s="55">
        <f t="shared" si="2"/>
        <v>81779</v>
      </c>
      <c r="R37" s="55">
        <f t="shared" si="3"/>
        <v>26948</v>
      </c>
    </row>
    <row r="38" spans="2:18" ht="27" customHeight="1">
      <c r="B38" s="19" t="s">
        <v>59</v>
      </c>
      <c r="D38" s="57">
        <v>464239</v>
      </c>
      <c r="E38" s="55">
        <v>442522</v>
      </c>
      <c r="F38" s="55">
        <f t="shared" si="0"/>
        <v>21717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f t="shared" si="5"/>
        <v>21717</v>
      </c>
      <c r="M38" s="55">
        <f t="shared" si="4"/>
        <v>21717</v>
      </c>
      <c r="N38" s="55">
        <v>2369</v>
      </c>
      <c r="O38" s="55">
        <v>4608</v>
      </c>
      <c r="P38" s="55">
        <v>0</v>
      </c>
      <c r="Q38" s="55">
        <f t="shared" si="2"/>
        <v>14740</v>
      </c>
      <c r="R38" s="55">
        <f t="shared" si="3"/>
        <v>14740</v>
      </c>
    </row>
    <row r="39" spans="2:18" ht="45" customHeight="1">
      <c r="B39" s="20" t="s">
        <v>157</v>
      </c>
      <c r="D39" s="57">
        <f>SUM(D26:D38)</f>
        <v>12154155</v>
      </c>
      <c r="E39" s="55">
        <f>SUM(E26:E38)</f>
        <v>11741041</v>
      </c>
      <c r="F39" s="55">
        <f t="shared" si="0"/>
        <v>413114</v>
      </c>
      <c r="G39" s="55">
        <f>SUM(G26:G38)</f>
        <v>0</v>
      </c>
      <c r="H39" s="55">
        <f>SUM(H26:H38)</f>
        <v>0</v>
      </c>
      <c r="I39" s="55">
        <f>SUM(I26:I38)</f>
        <v>-33569</v>
      </c>
      <c r="J39" s="55">
        <f>SUM(J26:J38)</f>
        <v>0</v>
      </c>
      <c r="K39" s="55">
        <f>SUM(K26:K38)</f>
        <v>-57150</v>
      </c>
      <c r="L39" s="55">
        <f t="shared" si="5"/>
        <v>413114</v>
      </c>
      <c r="M39" s="55">
        <f t="shared" si="4"/>
        <v>322395</v>
      </c>
      <c r="N39" s="55">
        <f>SUM(N26:N38)</f>
        <v>214476</v>
      </c>
      <c r="O39" s="55">
        <f>SUM(O26:O38)</f>
        <v>209449</v>
      </c>
      <c r="P39" s="55">
        <f>SUM(P26:P38)</f>
        <v>10233</v>
      </c>
      <c r="Q39" s="55">
        <f t="shared" si="2"/>
        <v>-578</v>
      </c>
      <c r="R39" s="55">
        <f t="shared" si="3"/>
        <v>-91297</v>
      </c>
    </row>
    <row r="40" spans="2:18" ht="45" customHeight="1">
      <c r="B40" s="20" t="s">
        <v>147</v>
      </c>
      <c r="D40" s="57">
        <f>D25+D39</f>
        <v>114228450</v>
      </c>
      <c r="E40" s="55">
        <f>E25+E39</f>
        <v>112803846</v>
      </c>
      <c r="F40" s="55">
        <f t="shared" si="0"/>
        <v>1424604</v>
      </c>
      <c r="G40" s="55">
        <f aca="true" t="shared" si="6" ref="G40:L40">G25+G39</f>
        <v>0</v>
      </c>
      <c r="H40" s="55">
        <f t="shared" si="6"/>
        <v>0</v>
      </c>
      <c r="I40" s="55">
        <f t="shared" si="6"/>
        <v>123973</v>
      </c>
      <c r="J40" s="55">
        <f t="shared" si="6"/>
        <v>0</v>
      </c>
      <c r="K40" s="55">
        <f t="shared" si="6"/>
        <v>-189841</v>
      </c>
      <c r="L40" s="55">
        <f t="shared" si="6"/>
        <v>1424604</v>
      </c>
      <c r="M40" s="55">
        <f t="shared" si="4"/>
        <v>1358736</v>
      </c>
      <c r="N40" s="55">
        <f>N25+N39</f>
        <v>1183384</v>
      </c>
      <c r="O40" s="55">
        <f>O25+O39</f>
        <v>994452</v>
      </c>
      <c r="P40" s="55">
        <f>P25+P39</f>
        <v>24633</v>
      </c>
      <c r="Q40" s="55">
        <f t="shared" si="2"/>
        <v>-728599</v>
      </c>
      <c r="R40" s="55">
        <f t="shared" si="3"/>
        <v>-794467</v>
      </c>
    </row>
    <row r="41" spans="1:18" ht="22.5" customHeight="1" thickBot="1">
      <c r="A41" s="17"/>
      <c r="B41" s="21"/>
      <c r="C41" s="16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</sheetData>
  <mergeCells count="1">
    <mergeCell ref="V9:W9"/>
  </mergeCells>
  <printOptions/>
  <pageMargins left="0.85" right="0.7874015748031497" top="0.7480314960629921" bottom="0.6299212598425197" header="0.5118110236220472" footer="0.35433070866141736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75" zoomScaleNormal="80" zoomScaleSheetLayoutView="75" workbookViewId="0" topLeftCell="A1">
      <pane xSplit="3" ySplit="11" topLeftCell="H30" activePane="bottomRight" state="frozen"/>
      <selection pane="topLeft" activeCell="I5" sqref="I5"/>
      <selection pane="topRight" activeCell="I5" sqref="I5"/>
      <selection pane="bottomLeft" activeCell="I5" sqref="I5"/>
      <selection pane="bottomRight" activeCell="J12" sqref="J12"/>
    </sheetView>
  </sheetViews>
  <sheetFormatPr defaultColWidth="9.00390625" defaultRowHeight="13.5"/>
  <cols>
    <col min="1" max="1" width="1.75390625" style="10" customWidth="1"/>
    <col min="2" max="2" width="13.375" style="10" customWidth="1"/>
    <col min="3" max="3" width="1.75390625" style="10" customWidth="1"/>
    <col min="4" max="15" width="15.25390625" style="10" customWidth="1"/>
    <col min="16" max="16" width="1.75390625" style="10" customWidth="1"/>
    <col min="17" max="17" width="13.375" style="10" customWidth="1"/>
    <col min="18" max="18" width="1.75390625" style="10" customWidth="1"/>
    <col min="19" max="16384" width="9.00390625" style="10" customWidth="1"/>
  </cols>
  <sheetData>
    <row r="1" ht="14.25">
      <c r="B1" s="5" t="s">
        <v>136</v>
      </c>
    </row>
    <row r="4" spans="1:18" ht="31.5" customHeight="1">
      <c r="A4" s="1"/>
      <c r="B4" s="23" t="s">
        <v>158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7"/>
      <c r="B6" s="8" t="s">
        <v>60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7"/>
      <c r="R6" s="6" t="s">
        <v>1</v>
      </c>
    </row>
    <row r="7" spans="1:18" ht="13.5">
      <c r="A7" s="91"/>
      <c r="B7" s="92"/>
      <c r="C7" s="93"/>
      <c r="D7" s="94" t="s">
        <v>61</v>
      </c>
      <c r="E7" s="95"/>
      <c r="F7" s="94" t="s">
        <v>62</v>
      </c>
      <c r="G7" s="95"/>
      <c r="H7" s="96" t="s">
        <v>63</v>
      </c>
      <c r="I7" s="80" t="s">
        <v>64</v>
      </c>
      <c r="J7" s="80"/>
      <c r="K7" s="81"/>
      <c r="L7" s="96" t="s">
        <v>65</v>
      </c>
      <c r="M7" s="96" t="s">
        <v>66</v>
      </c>
      <c r="N7" s="96" t="s">
        <v>176</v>
      </c>
      <c r="O7" s="97" t="s">
        <v>168</v>
      </c>
      <c r="P7" s="92"/>
      <c r="Q7" s="91"/>
      <c r="R7" s="91"/>
    </row>
    <row r="8" spans="1:18" ht="13.5">
      <c r="A8" s="91"/>
      <c r="B8" s="92"/>
      <c r="C8" s="93"/>
      <c r="D8" s="83"/>
      <c r="E8" s="83"/>
      <c r="F8" s="83"/>
      <c r="G8" s="83"/>
      <c r="H8" s="83"/>
      <c r="I8" s="98" t="s">
        <v>67</v>
      </c>
      <c r="J8" s="98" t="s">
        <v>68</v>
      </c>
      <c r="K8" s="98" t="s">
        <v>69</v>
      </c>
      <c r="L8" s="83"/>
      <c r="M8" s="83"/>
      <c r="N8" s="83"/>
      <c r="O8" s="98" t="s">
        <v>67</v>
      </c>
      <c r="P8" s="92"/>
      <c r="Q8" s="91"/>
      <c r="R8" s="91"/>
    </row>
    <row r="9" spans="1:22" ht="13.5">
      <c r="A9" s="91"/>
      <c r="B9" s="84" t="s">
        <v>154</v>
      </c>
      <c r="C9" s="83"/>
      <c r="D9" s="83" t="s">
        <v>71</v>
      </c>
      <c r="E9" s="99" t="s">
        <v>72</v>
      </c>
      <c r="F9" s="83" t="s">
        <v>73</v>
      </c>
      <c r="G9" s="99" t="s">
        <v>72</v>
      </c>
      <c r="H9" s="83" t="s">
        <v>74</v>
      </c>
      <c r="I9" s="83" t="s">
        <v>8</v>
      </c>
      <c r="J9" s="83" t="s">
        <v>75</v>
      </c>
      <c r="K9" s="83" t="s">
        <v>76</v>
      </c>
      <c r="L9" s="83" t="s">
        <v>77</v>
      </c>
      <c r="M9" s="83" t="s">
        <v>188</v>
      </c>
      <c r="N9" s="83" t="s">
        <v>78</v>
      </c>
      <c r="O9" s="83" t="s">
        <v>10</v>
      </c>
      <c r="P9" s="92"/>
      <c r="Q9" s="100" t="s">
        <v>154</v>
      </c>
      <c r="R9" s="91"/>
      <c r="T9" s="10" t="s">
        <v>186</v>
      </c>
      <c r="V9" s="10" t="s">
        <v>187</v>
      </c>
    </row>
    <row r="10" spans="1:18" ht="13.5">
      <c r="A10" s="91"/>
      <c r="B10" s="92"/>
      <c r="C10" s="93"/>
      <c r="D10" s="83"/>
      <c r="E10" s="83" t="s">
        <v>79</v>
      </c>
      <c r="F10" s="83"/>
      <c r="G10" s="83" t="s">
        <v>79</v>
      </c>
      <c r="H10" s="83"/>
      <c r="I10" s="83" t="s">
        <v>80</v>
      </c>
      <c r="J10" s="83"/>
      <c r="K10" s="83"/>
      <c r="L10" s="83" t="s">
        <v>81</v>
      </c>
      <c r="M10" s="83" t="s">
        <v>81</v>
      </c>
      <c r="N10" s="83"/>
      <c r="O10" s="83" t="s">
        <v>82</v>
      </c>
      <c r="P10" s="92"/>
      <c r="Q10" s="91"/>
      <c r="R10" s="91"/>
    </row>
    <row r="11" spans="1:18" ht="14.25" thickBot="1">
      <c r="A11" s="101"/>
      <c r="B11" s="101"/>
      <c r="C11" s="102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101"/>
      <c r="Q11" s="101"/>
      <c r="R11" s="101"/>
    </row>
    <row r="12" spans="1:22" s="50" customFormat="1" ht="45" customHeight="1">
      <c r="A12" s="24"/>
      <c r="B12" s="25" t="s">
        <v>42</v>
      </c>
      <c r="C12" s="26"/>
      <c r="D12" s="53">
        <v>7221449</v>
      </c>
      <c r="E12" s="53">
        <v>706574</v>
      </c>
      <c r="F12" s="54">
        <v>0</v>
      </c>
      <c r="G12" s="53">
        <v>0</v>
      </c>
      <c r="H12" s="54">
        <v>6122015</v>
      </c>
      <c r="I12" s="54">
        <v>4798254</v>
      </c>
      <c r="J12" s="54">
        <v>1156512</v>
      </c>
      <c r="K12" s="53">
        <v>167249</v>
      </c>
      <c r="L12" s="53">
        <v>1965970</v>
      </c>
      <c r="M12" s="53">
        <v>4925448</v>
      </c>
      <c r="N12" s="53">
        <v>1128614</v>
      </c>
      <c r="O12" s="74">
        <v>26832</v>
      </c>
      <c r="P12" s="49"/>
      <c r="Q12" s="25" t="s">
        <v>42</v>
      </c>
      <c r="T12" s="50" t="str">
        <f>IF(H12=SUM(I12:K12),"○","×")</f>
        <v>○</v>
      </c>
      <c r="V12" s="50" t="str">
        <f aca="true" t="shared" si="0" ref="V12:V40">IF(N12=SUM(O12:O12),"○","×")</f>
        <v>×</v>
      </c>
    </row>
    <row r="13" spans="1:22" s="50" customFormat="1" ht="27" customHeight="1">
      <c r="A13" s="24"/>
      <c r="B13" s="25" t="s">
        <v>43</v>
      </c>
      <c r="C13" s="26"/>
      <c r="D13" s="53">
        <v>2183074</v>
      </c>
      <c r="E13" s="53">
        <v>250331</v>
      </c>
      <c r="F13" s="54">
        <v>0</v>
      </c>
      <c r="G13" s="53">
        <v>0</v>
      </c>
      <c r="H13" s="54">
        <v>1894886</v>
      </c>
      <c r="I13" s="54">
        <v>1504915</v>
      </c>
      <c r="J13" s="54">
        <v>341754</v>
      </c>
      <c r="K13" s="53">
        <v>48217</v>
      </c>
      <c r="L13" s="53">
        <v>734620</v>
      </c>
      <c r="M13" s="53">
        <v>2166138</v>
      </c>
      <c r="N13" s="53">
        <v>355525</v>
      </c>
      <c r="O13" s="74">
        <v>10842</v>
      </c>
      <c r="P13" s="49"/>
      <c r="Q13" s="25" t="s">
        <v>43</v>
      </c>
      <c r="T13" s="50" t="str">
        <f aca="true" t="shared" si="1" ref="T13:T40">IF(H13=SUM(I13:K13),"○","×")</f>
        <v>○</v>
      </c>
      <c r="V13" s="50" t="str">
        <f t="shared" si="0"/>
        <v>×</v>
      </c>
    </row>
    <row r="14" spans="1:22" s="50" customFormat="1" ht="27" customHeight="1">
      <c r="A14" s="24"/>
      <c r="B14" s="25" t="s">
        <v>44</v>
      </c>
      <c r="C14" s="26"/>
      <c r="D14" s="53">
        <v>1821295</v>
      </c>
      <c r="E14" s="53">
        <v>208985</v>
      </c>
      <c r="F14" s="54">
        <v>0</v>
      </c>
      <c r="G14" s="53">
        <v>0</v>
      </c>
      <c r="H14" s="54">
        <v>1591805</v>
      </c>
      <c r="I14" s="54">
        <v>1234126</v>
      </c>
      <c r="J14" s="54">
        <v>312105</v>
      </c>
      <c r="K14" s="53">
        <v>45574</v>
      </c>
      <c r="L14" s="53">
        <v>585272</v>
      </c>
      <c r="M14" s="53">
        <v>1216313</v>
      </c>
      <c r="N14" s="53">
        <v>303949</v>
      </c>
      <c r="O14" s="74">
        <v>11287</v>
      </c>
      <c r="P14" s="49"/>
      <c r="Q14" s="25" t="s">
        <v>44</v>
      </c>
      <c r="T14" s="50" t="str">
        <f t="shared" si="1"/>
        <v>○</v>
      </c>
      <c r="V14" s="50" t="str">
        <f t="shared" si="0"/>
        <v>×</v>
      </c>
    </row>
    <row r="15" spans="1:22" s="50" customFormat="1" ht="27" customHeight="1">
      <c r="A15" s="24"/>
      <c r="B15" s="25" t="s">
        <v>45</v>
      </c>
      <c r="C15" s="26"/>
      <c r="D15" s="53">
        <v>1528764</v>
      </c>
      <c r="E15" s="53">
        <v>200238</v>
      </c>
      <c r="F15" s="54">
        <v>0</v>
      </c>
      <c r="G15" s="53">
        <v>0</v>
      </c>
      <c r="H15" s="54">
        <v>1150863</v>
      </c>
      <c r="I15" s="54">
        <v>890318</v>
      </c>
      <c r="J15" s="54">
        <v>260237</v>
      </c>
      <c r="K15" s="53">
        <v>308</v>
      </c>
      <c r="L15" s="53">
        <v>489564</v>
      </c>
      <c r="M15" s="53">
        <v>1453106</v>
      </c>
      <c r="N15" s="53">
        <v>234742</v>
      </c>
      <c r="O15" s="74">
        <v>7352</v>
      </c>
      <c r="P15" s="49"/>
      <c r="Q15" s="25" t="s">
        <v>45</v>
      </c>
      <c r="T15" s="50" t="str">
        <f t="shared" si="1"/>
        <v>○</v>
      </c>
      <c r="V15" s="50" t="str">
        <f t="shared" si="0"/>
        <v>×</v>
      </c>
    </row>
    <row r="16" spans="1:22" s="50" customFormat="1" ht="27" customHeight="1">
      <c r="A16" s="24"/>
      <c r="B16" s="25" t="s">
        <v>46</v>
      </c>
      <c r="C16" s="26"/>
      <c r="D16" s="53">
        <v>2573469</v>
      </c>
      <c r="E16" s="53">
        <v>273819</v>
      </c>
      <c r="F16" s="54">
        <v>0</v>
      </c>
      <c r="G16" s="53">
        <v>0</v>
      </c>
      <c r="H16" s="54">
        <v>1974327</v>
      </c>
      <c r="I16" s="54">
        <v>1663371</v>
      </c>
      <c r="J16" s="54">
        <v>233878</v>
      </c>
      <c r="K16" s="53">
        <v>77078</v>
      </c>
      <c r="L16" s="53">
        <v>694100</v>
      </c>
      <c r="M16" s="53">
        <v>1460804</v>
      </c>
      <c r="N16" s="53">
        <v>386180</v>
      </c>
      <c r="O16" s="74">
        <v>377090</v>
      </c>
      <c r="P16" s="49"/>
      <c r="Q16" s="25" t="s">
        <v>46</v>
      </c>
      <c r="T16" s="50" t="str">
        <f t="shared" si="1"/>
        <v>○</v>
      </c>
      <c r="V16" s="50" t="str">
        <f t="shared" si="0"/>
        <v>×</v>
      </c>
    </row>
    <row r="17" spans="1:22" s="50" customFormat="1" ht="27" customHeight="1">
      <c r="A17" s="24"/>
      <c r="B17" s="25" t="s">
        <v>47</v>
      </c>
      <c r="C17" s="26"/>
      <c r="D17" s="53">
        <v>1477293</v>
      </c>
      <c r="E17" s="53">
        <v>195260</v>
      </c>
      <c r="F17" s="54">
        <v>0</v>
      </c>
      <c r="G17" s="53">
        <v>0</v>
      </c>
      <c r="H17" s="54">
        <v>1129279</v>
      </c>
      <c r="I17" s="54">
        <v>960384</v>
      </c>
      <c r="J17" s="54">
        <v>139529</v>
      </c>
      <c r="K17" s="53">
        <v>29366</v>
      </c>
      <c r="L17" s="53">
        <v>552404</v>
      </c>
      <c r="M17" s="53">
        <v>920600</v>
      </c>
      <c r="N17" s="53">
        <v>207732</v>
      </c>
      <c r="O17" s="74">
        <v>35241</v>
      </c>
      <c r="P17" s="49"/>
      <c r="Q17" s="25" t="s">
        <v>47</v>
      </c>
      <c r="T17" s="50" t="str">
        <f t="shared" si="1"/>
        <v>○</v>
      </c>
      <c r="V17" s="50" t="str">
        <f t="shared" si="0"/>
        <v>×</v>
      </c>
    </row>
    <row r="18" spans="1:22" s="50" customFormat="1" ht="27" customHeight="1">
      <c r="A18" s="24"/>
      <c r="B18" s="25" t="s">
        <v>140</v>
      </c>
      <c r="C18" s="26"/>
      <c r="D18" s="53">
        <v>1382199</v>
      </c>
      <c r="E18" s="53">
        <v>128918</v>
      </c>
      <c r="F18" s="54">
        <v>0</v>
      </c>
      <c r="G18" s="53">
        <v>0</v>
      </c>
      <c r="H18" s="54">
        <v>959231</v>
      </c>
      <c r="I18" s="54">
        <v>849578</v>
      </c>
      <c r="J18" s="54">
        <v>65473</v>
      </c>
      <c r="K18" s="53">
        <v>44180</v>
      </c>
      <c r="L18" s="53">
        <v>424943</v>
      </c>
      <c r="M18" s="53">
        <v>601800</v>
      </c>
      <c r="N18" s="53">
        <v>177301</v>
      </c>
      <c r="O18" s="74">
        <v>177301</v>
      </c>
      <c r="P18" s="49"/>
      <c r="Q18" s="25" t="s">
        <v>140</v>
      </c>
      <c r="T18" s="50" t="str">
        <f t="shared" si="1"/>
        <v>○</v>
      </c>
      <c r="V18" s="50" t="str">
        <f t="shared" si="0"/>
        <v>○</v>
      </c>
    </row>
    <row r="19" spans="1:22" s="50" customFormat="1" ht="27" customHeight="1">
      <c r="A19" s="24"/>
      <c r="B19" s="25" t="s">
        <v>141</v>
      </c>
      <c r="C19" s="26"/>
      <c r="D19" s="53">
        <v>2291438</v>
      </c>
      <c r="E19" s="53">
        <v>256796</v>
      </c>
      <c r="F19" s="54">
        <v>0</v>
      </c>
      <c r="G19" s="53">
        <v>0</v>
      </c>
      <c r="H19" s="54">
        <v>1804002</v>
      </c>
      <c r="I19" s="54">
        <v>1381545</v>
      </c>
      <c r="J19" s="54">
        <v>367443</v>
      </c>
      <c r="K19" s="53">
        <v>55014</v>
      </c>
      <c r="L19" s="53">
        <v>735348</v>
      </c>
      <c r="M19" s="53">
        <v>1543810</v>
      </c>
      <c r="N19" s="53">
        <v>342862</v>
      </c>
      <c r="O19" s="74">
        <v>10593</v>
      </c>
      <c r="P19" s="49"/>
      <c r="Q19" s="25" t="s">
        <v>141</v>
      </c>
      <c r="T19" s="50" t="str">
        <f t="shared" si="1"/>
        <v>○</v>
      </c>
      <c r="V19" s="50" t="str">
        <f t="shared" si="0"/>
        <v>×</v>
      </c>
    </row>
    <row r="20" spans="1:22" s="50" customFormat="1" ht="27" customHeight="1">
      <c r="A20" s="24"/>
      <c r="B20" s="25" t="s">
        <v>142</v>
      </c>
      <c r="C20" s="26"/>
      <c r="D20" s="53">
        <v>1014202</v>
      </c>
      <c r="E20" s="53">
        <v>135517</v>
      </c>
      <c r="F20" s="54">
        <v>0</v>
      </c>
      <c r="G20" s="53">
        <v>0</v>
      </c>
      <c r="H20" s="54">
        <v>666276</v>
      </c>
      <c r="I20" s="54">
        <v>537805</v>
      </c>
      <c r="J20" s="54">
        <v>107502</v>
      </c>
      <c r="K20" s="53">
        <v>20969</v>
      </c>
      <c r="L20" s="53">
        <v>494438</v>
      </c>
      <c r="M20" s="53">
        <v>976623</v>
      </c>
      <c r="N20" s="53">
        <v>140267</v>
      </c>
      <c r="O20" s="74">
        <v>0</v>
      </c>
      <c r="P20" s="49"/>
      <c r="Q20" s="25" t="s">
        <v>142</v>
      </c>
      <c r="T20" s="50" t="str">
        <f t="shared" si="1"/>
        <v>○</v>
      </c>
      <c r="V20" s="50" t="str">
        <f t="shared" si="0"/>
        <v>×</v>
      </c>
    </row>
    <row r="21" spans="1:22" s="50" customFormat="1" ht="27" customHeight="1">
      <c r="A21" s="24"/>
      <c r="B21" s="25" t="s">
        <v>143</v>
      </c>
      <c r="C21" s="26"/>
      <c r="D21" s="53">
        <v>1112330</v>
      </c>
      <c r="E21" s="53">
        <v>125693</v>
      </c>
      <c r="F21" s="54">
        <v>0</v>
      </c>
      <c r="G21" s="53">
        <v>0</v>
      </c>
      <c r="H21" s="54">
        <v>935720</v>
      </c>
      <c r="I21" s="54">
        <v>798385</v>
      </c>
      <c r="J21" s="54">
        <v>113101</v>
      </c>
      <c r="K21" s="53">
        <v>24234</v>
      </c>
      <c r="L21" s="53">
        <v>411164</v>
      </c>
      <c r="M21" s="53">
        <v>527863</v>
      </c>
      <c r="N21" s="53">
        <v>291641</v>
      </c>
      <c r="O21" s="74">
        <v>125000</v>
      </c>
      <c r="P21" s="49"/>
      <c r="Q21" s="25" t="s">
        <v>143</v>
      </c>
      <c r="T21" s="50" t="str">
        <f t="shared" si="1"/>
        <v>○</v>
      </c>
      <c r="V21" s="50" t="str">
        <f t="shared" si="0"/>
        <v>×</v>
      </c>
    </row>
    <row r="22" spans="1:22" s="50" customFormat="1" ht="27" customHeight="1">
      <c r="A22" s="24"/>
      <c r="B22" s="25" t="s">
        <v>144</v>
      </c>
      <c r="C22" s="26"/>
      <c r="D22" s="53">
        <v>1266793</v>
      </c>
      <c r="E22" s="53">
        <v>105500</v>
      </c>
      <c r="F22" s="54">
        <v>0</v>
      </c>
      <c r="G22" s="53">
        <v>0</v>
      </c>
      <c r="H22" s="54">
        <v>1276860</v>
      </c>
      <c r="I22" s="54">
        <v>951307</v>
      </c>
      <c r="J22" s="54">
        <v>298047</v>
      </c>
      <c r="K22" s="53">
        <v>27506</v>
      </c>
      <c r="L22" s="53">
        <v>415642</v>
      </c>
      <c r="M22" s="53">
        <v>1025255</v>
      </c>
      <c r="N22" s="53">
        <v>232580</v>
      </c>
      <c r="O22" s="74">
        <v>27861</v>
      </c>
      <c r="P22" s="49"/>
      <c r="Q22" s="25" t="s">
        <v>144</v>
      </c>
      <c r="T22" s="50" t="str">
        <f t="shared" si="1"/>
        <v>○</v>
      </c>
      <c r="V22" s="50" t="str">
        <f t="shared" si="0"/>
        <v>×</v>
      </c>
    </row>
    <row r="23" spans="1:22" s="50" customFormat="1" ht="27" customHeight="1">
      <c r="A23" s="24"/>
      <c r="B23" s="25" t="s">
        <v>145</v>
      </c>
      <c r="C23" s="26"/>
      <c r="D23" s="53">
        <v>2548240</v>
      </c>
      <c r="E23" s="53">
        <v>245933</v>
      </c>
      <c r="F23" s="54">
        <v>0</v>
      </c>
      <c r="G23" s="53">
        <v>0</v>
      </c>
      <c r="H23" s="54">
        <v>2049859</v>
      </c>
      <c r="I23" s="54">
        <v>1567680</v>
      </c>
      <c r="J23" s="54">
        <v>419151</v>
      </c>
      <c r="K23" s="53">
        <v>63028</v>
      </c>
      <c r="L23" s="53">
        <v>725066</v>
      </c>
      <c r="M23" s="53">
        <v>1909139</v>
      </c>
      <c r="N23" s="53">
        <v>417061</v>
      </c>
      <c r="O23" s="74">
        <v>11757</v>
      </c>
      <c r="P23" s="49"/>
      <c r="Q23" s="25" t="s">
        <v>145</v>
      </c>
      <c r="T23" s="50" t="str">
        <f t="shared" si="1"/>
        <v>○</v>
      </c>
      <c r="V23" s="50" t="str">
        <f t="shared" si="0"/>
        <v>×</v>
      </c>
    </row>
    <row r="24" spans="1:22" s="50" customFormat="1" ht="27" customHeight="1">
      <c r="A24" s="24"/>
      <c r="B24" s="25" t="s">
        <v>146</v>
      </c>
      <c r="C24" s="26"/>
      <c r="D24" s="53">
        <v>788745</v>
      </c>
      <c r="E24" s="53">
        <v>95415</v>
      </c>
      <c r="F24" s="54">
        <v>0</v>
      </c>
      <c r="G24" s="53">
        <v>0</v>
      </c>
      <c r="H24" s="54">
        <v>734875</v>
      </c>
      <c r="I24" s="54">
        <v>561532</v>
      </c>
      <c r="J24" s="54">
        <v>153417</v>
      </c>
      <c r="K24" s="53">
        <v>19926</v>
      </c>
      <c r="L24" s="53">
        <v>320842</v>
      </c>
      <c r="M24" s="53">
        <v>891517</v>
      </c>
      <c r="N24" s="53">
        <v>147752</v>
      </c>
      <c r="O24" s="74">
        <v>147752</v>
      </c>
      <c r="P24" s="49"/>
      <c r="Q24" s="25" t="s">
        <v>146</v>
      </c>
      <c r="T24" s="50" t="str">
        <f t="shared" si="1"/>
        <v>○</v>
      </c>
      <c r="V24" s="50" t="str">
        <f t="shared" si="0"/>
        <v>○</v>
      </c>
    </row>
    <row r="25" spans="1:22" s="50" customFormat="1" ht="45" customHeight="1">
      <c r="A25" s="24"/>
      <c r="B25" s="27" t="s">
        <v>156</v>
      </c>
      <c r="C25" s="28"/>
      <c r="D25" s="53">
        <f>SUM(D12:D24)</f>
        <v>27209291</v>
      </c>
      <c r="E25" s="53">
        <f>SUM(E12:E24)</f>
        <v>2928979</v>
      </c>
      <c r="F25" s="54">
        <f aca="true" t="shared" si="2" ref="F25:O25">SUM(F12:F24)</f>
        <v>0</v>
      </c>
      <c r="G25" s="53">
        <f>SUM(G12:G24)</f>
        <v>0</v>
      </c>
      <c r="H25" s="53">
        <f t="shared" si="2"/>
        <v>22289998</v>
      </c>
      <c r="I25" s="53">
        <f t="shared" si="2"/>
        <v>17699200</v>
      </c>
      <c r="J25" s="54">
        <f t="shared" si="2"/>
        <v>3968149</v>
      </c>
      <c r="K25" s="53">
        <f t="shared" si="2"/>
        <v>622649</v>
      </c>
      <c r="L25" s="53">
        <f t="shared" si="2"/>
        <v>8549373</v>
      </c>
      <c r="M25" s="53">
        <f>SUM(M12:M24)</f>
        <v>19618416</v>
      </c>
      <c r="N25" s="53">
        <f t="shared" si="2"/>
        <v>4366206</v>
      </c>
      <c r="O25" s="74">
        <f t="shared" si="2"/>
        <v>968908</v>
      </c>
      <c r="P25" s="49"/>
      <c r="Q25" s="27" t="s">
        <v>156</v>
      </c>
      <c r="T25" s="50" t="str">
        <f t="shared" si="1"/>
        <v>○</v>
      </c>
      <c r="V25" s="50" t="str">
        <f t="shared" si="0"/>
        <v>×</v>
      </c>
    </row>
    <row r="26" spans="1:22" s="50" customFormat="1" ht="45" customHeight="1">
      <c r="A26" s="24"/>
      <c r="B26" s="25" t="s">
        <v>48</v>
      </c>
      <c r="C26" s="26"/>
      <c r="D26" s="53">
        <v>283430</v>
      </c>
      <c r="E26" s="53">
        <v>34630</v>
      </c>
      <c r="F26" s="54">
        <v>2050</v>
      </c>
      <c r="G26" s="53">
        <v>614</v>
      </c>
      <c r="H26" s="54">
        <v>225696</v>
      </c>
      <c r="I26" s="54">
        <v>182300</v>
      </c>
      <c r="J26" s="54">
        <v>42545</v>
      </c>
      <c r="K26" s="53">
        <v>851</v>
      </c>
      <c r="L26" s="53">
        <v>98652</v>
      </c>
      <c r="M26" s="53">
        <v>194549</v>
      </c>
      <c r="N26" s="53">
        <v>45918</v>
      </c>
      <c r="O26" s="74">
        <v>0</v>
      </c>
      <c r="P26" s="49"/>
      <c r="Q26" s="25" t="s">
        <v>48</v>
      </c>
      <c r="T26" s="50" t="str">
        <f t="shared" si="1"/>
        <v>○</v>
      </c>
      <c r="V26" s="50" t="str">
        <f t="shared" si="0"/>
        <v>×</v>
      </c>
    </row>
    <row r="27" spans="1:22" s="50" customFormat="1" ht="27" customHeight="1">
      <c r="A27" s="24"/>
      <c r="B27" s="25" t="s">
        <v>49</v>
      </c>
      <c r="C27" s="26"/>
      <c r="D27" s="53">
        <v>484453</v>
      </c>
      <c r="E27" s="53">
        <v>64482</v>
      </c>
      <c r="F27" s="54">
        <v>0</v>
      </c>
      <c r="G27" s="53">
        <v>0</v>
      </c>
      <c r="H27" s="54">
        <v>412240</v>
      </c>
      <c r="I27" s="54">
        <v>306056</v>
      </c>
      <c r="J27" s="54">
        <v>94369</v>
      </c>
      <c r="K27" s="53">
        <v>11815</v>
      </c>
      <c r="L27" s="53">
        <v>194802</v>
      </c>
      <c r="M27" s="53">
        <v>369709</v>
      </c>
      <c r="N27" s="53">
        <v>97077</v>
      </c>
      <c r="O27" s="74">
        <v>1495</v>
      </c>
      <c r="P27" s="49"/>
      <c r="Q27" s="25" t="s">
        <v>49</v>
      </c>
      <c r="T27" s="50" t="str">
        <f t="shared" si="1"/>
        <v>○</v>
      </c>
      <c r="V27" s="50" t="str">
        <f t="shared" si="0"/>
        <v>×</v>
      </c>
    </row>
    <row r="28" spans="1:22" s="50" customFormat="1" ht="27" customHeight="1">
      <c r="A28" s="24"/>
      <c r="B28" s="25" t="s">
        <v>50</v>
      </c>
      <c r="C28" s="26"/>
      <c r="D28" s="53">
        <v>264860</v>
      </c>
      <c r="E28" s="53">
        <v>26054</v>
      </c>
      <c r="F28" s="54">
        <v>0</v>
      </c>
      <c r="G28" s="53">
        <v>0</v>
      </c>
      <c r="H28" s="54">
        <v>216387</v>
      </c>
      <c r="I28" s="54">
        <v>171836</v>
      </c>
      <c r="J28" s="54">
        <v>39320</v>
      </c>
      <c r="K28" s="53">
        <v>5231</v>
      </c>
      <c r="L28" s="53">
        <v>64352</v>
      </c>
      <c r="M28" s="53">
        <v>165041</v>
      </c>
      <c r="N28" s="53">
        <v>41885</v>
      </c>
      <c r="O28" s="74">
        <v>41055</v>
      </c>
      <c r="P28" s="49"/>
      <c r="Q28" s="25" t="s">
        <v>50</v>
      </c>
      <c r="T28" s="50" t="str">
        <f t="shared" si="1"/>
        <v>○</v>
      </c>
      <c r="V28" s="50" t="str">
        <f t="shared" si="0"/>
        <v>×</v>
      </c>
    </row>
    <row r="29" spans="1:22" s="50" customFormat="1" ht="27" customHeight="1">
      <c r="A29" s="24"/>
      <c r="B29" s="25" t="s">
        <v>149</v>
      </c>
      <c r="C29" s="26"/>
      <c r="D29" s="53">
        <v>375783</v>
      </c>
      <c r="E29" s="53">
        <v>40252</v>
      </c>
      <c r="F29" s="54">
        <v>0</v>
      </c>
      <c r="G29" s="53">
        <v>0</v>
      </c>
      <c r="H29" s="54">
        <v>357141</v>
      </c>
      <c r="I29" s="54">
        <v>290318</v>
      </c>
      <c r="J29" s="54">
        <v>57933</v>
      </c>
      <c r="K29" s="53">
        <v>8890</v>
      </c>
      <c r="L29" s="53">
        <v>125137</v>
      </c>
      <c r="M29" s="53">
        <v>227130</v>
      </c>
      <c r="N29" s="53">
        <v>79113</v>
      </c>
      <c r="O29" s="74">
        <v>77180</v>
      </c>
      <c r="P29" s="49"/>
      <c r="Q29" s="25" t="s">
        <v>149</v>
      </c>
      <c r="T29" s="50" t="str">
        <f t="shared" si="1"/>
        <v>○</v>
      </c>
      <c r="V29" s="50" t="str">
        <f t="shared" si="0"/>
        <v>×</v>
      </c>
    </row>
    <row r="30" spans="1:22" s="50" customFormat="1" ht="27" customHeight="1">
      <c r="A30" s="24"/>
      <c r="B30" s="25" t="s">
        <v>51</v>
      </c>
      <c r="C30" s="26"/>
      <c r="D30" s="53">
        <v>178041</v>
      </c>
      <c r="E30" s="53">
        <v>19104</v>
      </c>
      <c r="F30" s="54">
        <v>0</v>
      </c>
      <c r="G30" s="53">
        <v>0</v>
      </c>
      <c r="H30" s="54">
        <v>244252</v>
      </c>
      <c r="I30" s="54">
        <v>159691</v>
      </c>
      <c r="J30" s="54">
        <v>79350</v>
      </c>
      <c r="K30" s="53">
        <v>5211</v>
      </c>
      <c r="L30" s="53">
        <v>67473</v>
      </c>
      <c r="M30" s="53">
        <v>84447</v>
      </c>
      <c r="N30" s="53">
        <v>47650</v>
      </c>
      <c r="O30" s="74">
        <v>1361</v>
      </c>
      <c r="P30" s="49"/>
      <c r="Q30" s="25" t="s">
        <v>51</v>
      </c>
      <c r="T30" s="50" t="str">
        <f t="shared" si="1"/>
        <v>○</v>
      </c>
      <c r="V30" s="50" t="str">
        <f t="shared" si="0"/>
        <v>×</v>
      </c>
    </row>
    <row r="31" spans="1:22" s="50" customFormat="1" ht="27" customHeight="1">
      <c r="A31" s="24"/>
      <c r="B31" s="25" t="s">
        <v>52</v>
      </c>
      <c r="C31" s="26"/>
      <c r="D31" s="53">
        <v>193404</v>
      </c>
      <c r="E31" s="53">
        <v>18105</v>
      </c>
      <c r="F31" s="54">
        <v>0</v>
      </c>
      <c r="G31" s="53">
        <v>0</v>
      </c>
      <c r="H31" s="54">
        <v>275494</v>
      </c>
      <c r="I31" s="54">
        <v>190446</v>
      </c>
      <c r="J31" s="54">
        <v>79014</v>
      </c>
      <c r="K31" s="53">
        <v>6034</v>
      </c>
      <c r="L31" s="53">
        <v>65352</v>
      </c>
      <c r="M31" s="53">
        <v>116044</v>
      </c>
      <c r="N31" s="53">
        <v>55670</v>
      </c>
      <c r="O31" s="74">
        <v>55670</v>
      </c>
      <c r="P31" s="49"/>
      <c r="Q31" s="25" t="s">
        <v>52</v>
      </c>
      <c r="T31" s="50" t="str">
        <f t="shared" si="1"/>
        <v>○</v>
      </c>
      <c r="V31" s="50" t="str">
        <f t="shared" si="0"/>
        <v>○</v>
      </c>
    </row>
    <row r="32" spans="1:22" s="50" customFormat="1" ht="27" customHeight="1">
      <c r="A32" s="24"/>
      <c r="B32" s="25" t="s">
        <v>53</v>
      </c>
      <c r="C32" s="26"/>
      <c r="D32" s="53">
        <v>179395</v>
      </c>
      <c r="E32" s="53">
        <v>21238</v>
      </c>
      <c r="F32" s="54">
        <v>0</v>
      </c>
      <c r="G32" s="53">
        <v>0</v>
      </c>
      <c r="H32" s="54">
        <v>140611</v>
      </c>
      <c r="I32" s="54">
        <v>105050</v>
      </c>
      <c r="J32" s="54">
        <v>32110</v>
      </c>
      <c r="K32" s="53">
        <v>3451</v>
      </c>
      <c r="L32" s="53">
        <v>70063</v>
      </c>
      <c r="M32" s="53">
        <v>167195</v>
      </c>
      <c r="N32" s="53">
        <v>28313</v>
      </c>
      <c r="O32" s="74">
        <v>25153</v>
      </c>
      <c r="P32" s="49"/>
      <c r="Q32" s="25" t="s">
        <v>53</v>
      </c>
      <c r="T32" s="50" t="str">
        <f t="shared" si="1"/>
        <v>○</v>
      </c>
      <c r="V32" s="50" t="str">
        <f t="shared" si="0"/>
        <v>×</v>
      </c>
    </row>
    <row r="33" spans="1:22" s="50" customFormat="1" ht="27" customHeight="1">
      <c r="A33" s="24"/>
      <c r="B33" s="25" t="s">
        <v>54</v>
      </c>
      <c r="C33" s="26"/>
      <c r="D33" s="53">
        <v>117808</v>
      </c>
      <c r="E33" s="53">
        <v>10743</v>
      </c>
      <c r="F33" s="54">
        <v>0</v>
      </c>
      <c r="G33" s="53">
        <v>0</v>
      </c>
      <c r="H33" s="54">
        <v>170838</v>
      </c>
      <c r="I33" s="54">
        <v>114395</v>
      </c>
      <c r="J33" s="54">
        <v>51163</v>
      </c>
      <c r="K33" s="53">
        <v>5280</v>
      </c>
      <c r="L33" s="53">
        <v>36543</v>
      </c>
      <c r="M33" s="53">
        <v>116237</v>
      </c>
      <c r="N33" s="53">
        <v>33552</v>
      </c>
      <c r="O33" s="74">
        <v>0</v>
      </c>
      <c r="P33" s="49"/>
      <c r="Q33" s="25" t="s">
        <v>54</v>
      </c>
      <c r="T33" s="50" t="str">
        <f t="shared" si="1"/>
        <v>○</v>
      </c>
      <c r="V33" s="50" t="str">
        <f t="shared" si="0"/>
        <v>×</v>
      </c>
    </row>
    <row r="34" spans="1:22" s="50" customFormat="1" ht="27" customHeight="1">
      <c r="A34" s="24"/>
      <c r="B34" s="25" t="s">
        <v>55</v>
      </c>
      <c r="C34" s="26"/>
      <c r="D34" s="53">
        <v>210894</v>
      </c>
      <c r="E34" s="53">
        <v>23216</v>
      </c>
      <c r="F34" s="54">
        <v>0</v>
      </c>
      <c r="G34" s="53">
        <v>0</v>
      </c>
      <c r="H34" s="54">
        <v>173894</v>
      </c>
      <c r="I34" s="54">
        <v>141509</v>
      </c>
      <c r="J34" s="54">
        <v>32109</v>
      </c>
      <c r="K34" s="53">
        <v>276</v>
      </c>
      <c r="L34" s="53">
        <v>64626</v>
      </c>
      <c r="M34" s="53">
        <v>175074</v>
      </c>
      <c r="N34" s="53">
        <v>40017</v>
      </c>
      <c r="O34" s="74">
        <v>4178</v>
      </c>
      <c r="P34" s="49"/>
      <c r="Q34" s="25" t="s">
        <v>55</v>
      </c>
      <c r="T34" s="50" t="str">
        <f t="shared" si="1"/>
        <v>○</v>
      </c>
      <c r="V34" s="50" t="str">
        <f t="shared" si="0"/>
        <v>×</v>
      </c>
    </row>
    <row r="35" spans="1:22" s="50" customFormat="1" ht="27" customHeight="1">
      <c r="A35" s="24"/>
      <c r="B35" s="25" t="s">
        <v>56</v>
      </c>
      <c r="C35" s="26"/>
      <c r="D35" s="53">
        <v>214056</v>
      </c>
      <c r="E35" s="53">
        <v>35465</v>
      </c>
      <c r="F35" s="54">
        <v>0</v>
      </c>
      <c r="G35" s="53">
        <v>0</v>
      </c>
      <c r="H35" s="54">
        <v>148861</v>
      </c>
      <c r="I35" s="54">
        <v>128251</v>
      </c>
      <c r="J35" s="54">
        <v>15777</v>
      </c>
      <c r="K35" s="53">
        <v>4833</v>
      </c>
      <c r="L35" s="53">
        <v>86000</v>
      </c>
      <c r="M35" s="53">
        <v>216779</v>
      </c>
      <c r="N35" s="53">
        <v>35639</v>
      </c>
      <c r="O35" s="74">
        <v>4134</v>
      </c>
      <c r="P35" s="49"/>
      <c r="Q35" s="25" t="s">
        <v>56</v>
      </c>
      <c r="T35" s="50" t="str">
        <f t="shared" si="1"/>
        <v>○</v>
      </c>
      <c r="V35" s="50" t="str">
        <f t="shared" si="0"/>
        <v>×</v>
      </c>
    </row>
    <row r="36" spans="1:22" s="50" customFormat="1" ht="27" customHeight="1">
      <c r="A36" s="24"/>
      <c r="B36" s="25" t="s">
        <v>57</v>
      </c>
      <c r="C36" s="26"/>
      <c r="D36" s="53">
        <v>186009</v>
      </c>
      <c r="E36" s="53">
        <v>17999</v>
      </c>
      <c r="F36" s="54">
        <v>0</v>
      </c>
      <c r="G36" s="53">
        <v>0</v>
      </c>
      <c r="H36" s="54">
        <v>219020</v>
      </c>
      <c r="I36" s="54">
        <v>144762</v>
      </c>
      <c r="J36" s="54">
        <v>67000</v>
      </c>
      <c r="K36" s="53">
        <v>7258</v>
      </c>
      <c r="L36" s="53">
        <v>85781</v>
      </c>
      <c r="M36" s="53">
        <v>233409</v>
      </c>
      <c r="N36" s="53">
        <v>43208</v>
      </c>
      <c r="O36" s="74">
        <v>1622</v>
      </c>
      <c r="P36" s="49"/>
      <c r="Q36" s="25" t="s">
        <v>57</v>
      </c>
      <c r="T36" s="50" t="str">
        <f t="shared" si="1"/>
        <v>○</v>
      </c>
      <c r="V36" s="50" t="str">
        <f t="shared" si="0"/>
        <v>×</v>
      </c>
    </row>
    <row r="37" spans="1:22" s="50" customFormat="1" ht="27" customHeight="1">
      <c r="A37" s="24"/>
      <c r="B37" s="25" t="s">
        <v>58</v>
      </c>
      <c r="C37" s="26"/>
      <c r="D37" s="53">
        <v>71772</v>
      </c>
      <c r="E37" s="53">
        <v>8911</v>
      </c>
      <c r="F37" s="54">
        <v>0</v>
      </c>
      <c r="G37" s="53">
        <v>0</v>
      </c>
      <c r="H37" s="54">
        <v>59714</v>
      </c>
      <c r="I37" s="54">
        <v>40318</v>
      </c>
      <c r="J37" s="54">
        <v>17332</v>
      </c>
      <c r="K37" s="53">
        <v>2064</v>
      </c>
      <c r="L37" s="53">
        <v>82826</v>
      </c>
      <c r="M37" s="53">
        <v>125493</v>
      </c>
      <c r="N37" s="53">
        <v>14464</v>
      </c>
      <c r="O37" s="74">
        <v>259</v>
      </c>
      <c r="P37" s="49"/>
      <c r="Q37" s="25" t="s">
        <v>58</v>
      </c>
      <c r="T37" s="50" t="str">
        <f t="shared" si="1"/>
        <v>○</v>
      </c>
      <c r="V37" s="50" t="str">
        <f t="shared" si="0"/>
        <v>×</v>
      </c>
    </row>
    <row r="38" spans="1:22" s="50" customFormat="1" ht="27" customHeight="1">
      <c r="A38" s="24"/>
      <c r="B38" s="25" t="s">
        <v>59</v>
      </c>
      <c r="C38" s="26"/>
      <c r="D38" s="53">
        <v>101461</v>
      </c>
      <c r="E38" s="53">
        <v>15340</v>
      </c>
      <c r="F38" s="54">
        <v>0</v>
      </c>
      <c r="G38" s="53">
        <v>0</v>
      </c>
      <c r="H38" s="54">
        <v>68915</v>
      </c>
      <c r="I38" s="54">
        <v>46862</v>
      </c>
      <c r="J38" s="54">
        <v>18916</v>
      </c>
      <c r="K38" s="53">
        <v>3137</v>
      </c>
      <c r="L38" s="53">
        <v>61898</v>
      </c>
      <c r="M38" s="53">
        <v>129468</v>
      </c>
      <c r="N38" s="53">
        <v>23539</v>
      </c>
      <c r="O38" s="74">
        <v>2369</v>
      </c>
      <c r="P38" s="49"/>
      <c r="Q38" s="25" t="s">
        <v>59</v>
      </c>
      <c r="T38" s="50" t="str">
        <f t="shared" si="1"/>
        <v>○</v>
      </c>
      <c r="V38" s="50" t="str">
        <f t="shared" si="0"/>
        <v>×</v>
      </c>
    </row>
    <row r="39" spans="1:22" s="50" customFormat="1" ht="45" customHeight="1">
      <c r="A39" s="24"/>
      <c r="B39" s="27" t="s">
        <v>157</v>
      </c>
      <c r="C39" s="28"/>
      <c r="D39" s="53">
        <f aca="true" t="shared" si="3" ref="D39:O39">SUM(D26:D38)</f>
        <v>2861366</v>
      </c>
      <c r="E39" s="53">
        <f t="shared" si="3"/>
        <v>335539</v>
      </c>
      <c r="F39" s="54">
        <f t="shared" si="3"/>
        <v>2050</v>
      </c>
      <c r="G39" s="53">
        <f t="shared" si="3"/>
        <v>614</v>
      </c>
      <c r="H39" s="53">
        <f t="shared" si="3"/>
        <v>2713063</v>
      </c>
      <c r="I39" s="53">
        <f t="shared" si="3"/>
        <v>2021794</v>
      </c>
      <c r="J39" s="54">
        <f t="shared" si="3"/>
        <v>626938</v>
      </c>
      <c r="K39" s="53">
        <f t="shared" si="3"/>
        <v>64331</v>
      </c>
      <c r="L39" s="53">
        <f t="shared" si="3"/>
        <v>1103505</v>
      </c>
      <c r="M39" s="53">
        <f>SUM(M26:M38)</f>
        <v>2320575</v>
      </c>
      <c r="N39" s="53">
        <f t="shared" si="3"/>
        <v>586045</v>
      </c>
      <c r="O39" s="74">
        <f t="shared" si="3"/>
        <v>214476</v>
      </c>
      <c r="P39" s="49"/>
      <c r="Q39" s="27" t="s">
        <v>157</v>
      </c>
      <c r="T39" s="50" t="str">
        <f t="shared" si="1"/>
        <v>○</v>
      </c>
      <c r="V39" s="50" t="str">
        <f t="shared" si="0"/>
        <v>×</v>
      </c>
    </row>
    <row r="40" spans="1:22" s="50" customFormat="1" ht="45" customHeight="1">
      <c r="A40" s="24"/>
      <c r="B40" s="27" t="s">
        <v>147</v>
      </c>
      <c r="C40" s="28"/>
      <c r="D40" s="53">
        <f aca="true" t="shared" si="4" ref="D40:O40">D25+D39</f>
        <v>30070657</v>
      </c>
      <c r="E40" s="53">
        <f t="shared" si="4"/>
        <v>3264518</v>
      </c>
      <c r="F40" s="54">
        <f t="shared" si="4"/>
        <v>2050</v>
      </c>
      <c r="G40" s="53">
        <f t="shared" si="4"/>
        <v>614</v>
      </c>
      <c r="H40" s="53">
        <f t="shared" si="4"/>
        <v>25003061</v>
      </c>
      <c r="I40" s="53">
        <f t="shared" si="4"/>
        <v>19720994</v>
      </c>
      <c r="J40" s="54">
        <f t="shared" si="4"/>
        <v>4595087</v>
      </c>
      <c r="K40" s="53">
        <f t="shared" si="4"/>
        <v>686980</v>
      </c>
      <c r="L40" s="53">
        <f t="shared" si="4"/>
        <v>9652878</v>
      </c>
      <c r="M40" s="53">
        <f>M25+M39</f>
        <v>21938991</v>
      </c>
      <c r="N40" s="53">
        <f t="shared" si="4"/>
        <v>4952251</v>
      </c>
      <c r="O40" s="74">
        <f t="shared" si="4"/>
        <v>1183384</v>
      </c>
      <c r="P40" s="49"/>
      <c r="Q40" s="27" t="s">
        <v>147</v>
      </c>
      <c r="T40" s="50" t="str">
        <f t="shared" si="1"/>
        <v>○</v>
      </c>
      <c r="V40" s="50" t="str">
        <f t="shared" si="0"/>
        <v>×</v>
      </c>
    </row>
    <row r="41" spans="1:18" s="50" customFormat="1" ht="22.5" customHeight="1" thickBot="1">
      <c r="A41" s="29"/>
      <c r="B41" s="30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29"/>
      <c r="R41" s="51"/>
    </row>
  </sheetData>
  <printOptions/>
  <pageMargins left="0.984251968503937" right="0.7874015748031497" top="0.7480314960629921" bottom="0.6299212598425197" header="0.5118110236220472" footer="0.35433070866141736"/>
  <pageSetup horizontalDpi="600" verticalDpi="600" orientation="portrait" paperSize="9" scale="72" r:id="rId1"/>
  <colBreaks count="1" manualBreakCount="1">
    <brk id="9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5" zoomScaleNormal="80" zoomScaleSheetLayoutView="75" workbookViewId="0" topLeftCell="A1">
      <pane xSplit="3" ySplit="11" topLeftCell="M12" activePane="bottomRight" state="frozen"/>
      <selection pane="topLeft" activeCell="I5" sqref="I5"/>
      <selection pane="topRight" activeCell="I5" sqref="I5"/>
      <selection pane="bottomLeft" activeCell="I5" sqref="I5"/>
      <selection pane="bottomRight" activeCell="T1" sqref="T1:Z16384"/>
    </sheetView>
  </sheetViews>
  <sheetFormatPr defaultColWidth="9.00390625" defaultRowHeight="13.5"/>
  <cols>
    <col min="1" max="1" width="1.75390625" style="10" customWidth="1"/>
    <col min="2" max="2" width="13.375" style="10" customWidth="1"/>
    <col min="3" max="3" width="1.75390625" style="10" customWidth="1"/>
    <col min="4" max="15" width="15.25390625" style="10" customWidth="1"/>
    <col min="16" max="16" width="1.75390625" style="10" customWidth="1"/>
    <col min="17" max="17" width="13.375" style="10" customWidth="1"/>
    <col min="18" max="18" width="1.75390625" style="10" customWidth="1"/>
    <col min="19" max="16384" width="9.00390625" style="10" customWidth="1"/>
  </cols>
  <sheetData>
    <row r="1" ht="14.25">
      <c r="B1" s="5" t="s">
        <v>136</v>
      </c>
    </row>
    <row r="4" spans="1:18" ht="31.5" customHeight="1">
      <c r="A4" s="1"/>
      <c r="B4" s="23" t="s">
        <v>166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7"/>
      <c r="B6" s="8" t="s">
        <v>83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7"/>
      <c r="R6" s="6" t="s">
        <v>1</v>
      </c>
    </row>
    <row r="7" spans="1:18" ht="13.5">
      <c r="A7" s="91"/>
      <c r="B7" s="92"/>
      <c r="C7" s="93"/>
      <c r="D7" s="103" t="s">
        <v>189</v>
      </c>
      <c r="E7" s="96" t="s">
        <v>190</v>
      </c>
      <c r="F7" s="96" t="s">
        <v>191</v>
      </c>
      <c r="G7" s="80" t="s">
        <v>84</v>
      </c>
      <c r="H7" s="80"/>
      <c r="I7" s="81"/>
      <c r="J7" s="96" t="s">
        <v>192</v>
      </c>
      <c r="K7" s="96" t="s">
        <v>193</v>
      </c>
      <c r="L7" s="96" t="s">
        <v>194</v>
      </c>
      <c r="M7" s="79"/>
      <c r="N7" s="77"/>
      <c r="O7" s="79"/>
      <c r="P7" s="92"/>
      <c r="Q7" s="91"/>
      <c r="R7" s="91"/>
    </row>
    <row r="8" spans="1:18" ht="13.5">
      <c r="A8" s="91"/>
      <c r="B8" s="92"/>
      <c r="C8" s="93"/>
      <c r="D8" s="99" t="s">
        <v>68</v>
      </c>
      <c r="E8" s="83"/>
      <c r="F8" s="83"/>
      <c r="G8" s="98" t="s">
        <v>67</v>
      </c>
      <c r="H8" s="98" t="s">
        <v>68</v>
      </c>
      <c r="I8" s="98" t="s">
        <v>69</v>
      </c>
      <c r="J8" s="83"/>
      <c r="K8" s="83"/>
      <c r="L8" s="83"/>
      <c r="M8" s="83" t="s">
        <v>4</v>
      </c>
      <c r="N8" s="85"/>
      <c r="O8" s="83"/>
      <c r="P8" s="92"/>
      <c r="Q8" s="91"/>
      <c r="R8" s="91"/>
    </row>
    <row r="9" spans="1:18" ht="13.5">
      <c r="A9" s="91"/>
      <c r="B9" s="84" t="s">
        <v>167</v>
      </c>
      <c r="C9" s="83"/>
      <c r="D9" s="83" t="s">
        <v>85</v>
      </c>
      <c r="E9" s="83" t="s">
        <v>86</v>
      </c>
      <c r="F9" s="83" t="s">
        <v>87</v>
      </c>
      <c r="G9" s="83" t="s">
        <v>10</v>
      </c>
      <c r="H9" s="83" t="s">
        <v>88</v>
      </c>
      <c r="I9" s="83" t="s">
        <v>85</v>
      </c>
      <c r="J9" s="83" t="s">
        <v>89</v>
      </c>
      <c r="K9" s="83" t="s">
        <v>90</v>
      </c>
      <c r="L9" s="83" t="s">
        <v>91</v>
      </c>
      <c r="M9" s="83"/>
      <c r="N9" s="85"/>
      <c r="O9" s="83"/>
      <c r="P9" s="92"/>
      <c r="Q9" s="100" t="s">
        <v>167</v>
      </c>
      <c r="R9" s="100"/>
    </row>
    <row r="10" spans="1:18" ht="13.5">
      <c r="A10" s="91"/>
      <c r="B10" s="92"/>
      <c r="C10" s="93"/>
      <c r="D10" s="83"/>
      <c r="E10" s="83"/>
      <c r="F10" s="83"/>
      <c r="G10" s="83" t="s">
        <v>82</v>
      </c>
      <c r="H10" s="83" t="s">
        <v>92</v>
      </c>
      <c r="I10" s="83"/>
      <c r="J10" s="83"/>
      <c r="K10" s="83"/>
      <c r="L10" s="83"/>
      <c r="M10" s="83" t="s">
        <v>195</v>
      </c>
      <c r="N10" s="85"/>
      <c r="O10" s="83"/>
      <c r="P10" s="77"/>
      <c r="Q10" s="91"/>
      <c r="R10" s="91"/>
    </row>
    <row r="11" spans="1:18" ht="14.25" thickBot="1">
      <c r="A11" s="101"/>
      <c r="B11" s="101"/>
      <c r="C11" s="102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87"/>
      <c r="O11" s="90"/>
      <c r="P11" s="87"/>
      <c r="Q11" s="101"/>
      <c r="R11" s="101"/>
    </row>
    <row r="12" spans="1:17" s="50" customFormat="1" ht="45" customHeight="1">
      <c r="A12" s="24"/>
      <c r="B12" s="25" t="s">
        <v>42</v>
      </c>
      <c r="C12" s="26"/>
      <c r="D12" s="53">
        <v>1101782</v>
      </c>
      <c r="E12" s="53">
        <v>3075570</v>
      </c>
      <c r="F12" s="53">
        <v>1505886</v>
      </c>
      <c r="G12" s="54">
        <v>329959</v>
      </c>
      <c r="H12" s="53">
        <v>928550</v>
      </c>
      <c r="I12" s="54">
        <v>247377</v>
      </c>
      <c r="J12" s="54">
        <v>250000</v>
      </c>
      <c r="K12" s="54">
        <v>404942</v>
      </c>
      <c r="L12" s="53">
        <v>31024</v>
      </c>
      <c r="M12" s="53">
        <v>26630918</v>
      </c>
      <c r="N12" s="59"/>
      <c r="O12" s="60"/>
      <c r="P12" s="49"/>
      <c r="Q12" s="25" t="s">
        <v>42</v>
      </c>
    </row>
    <row r="13" spans="1:17" s="50" customFormat="1" ht="27" customHeight="1">
      <c r="A13" s="24"/>
      <c r="B13" s="25" t="s">
        <v>43</v>
      </c>
      <c r="C13" s="26"/>
      <c r="D13" s="53">
        <v>344683</v>
      </c>
      <c r="E13" s="53">
        <v>922621</v>
      </c>
      <c r="F13" s="53">
        <v>559969</v>
      </c>
      <c r="G13" s="54">
        <v>22814</v>
      </c>
      <c r="H13" s="53">
        <v>267795</v>
      </c>
      <c r="I13" s="54">
        <v>269360</v>
      </c>
      <c r="J13" s="54">
        <v>34358</v>
      </c>
      <c r="K13" s="54">
        <v>19506</v>
      </c>
      <c r="L13" s="53">
        <v>17738</v>
      </c>
      <c r="M13" s="53">
        <v>8888435</v>
      </c>
      <c r="N13" s="59"/>
      <c r="O13" s="60"/>
      <c r="P13" s="49"/>
      <c r="Q13" s="25" t="s">
        <v>43</v>
      </c>
    </row>
    <row r="14" spans="1:17" s="50" customFormat="1" ht="27" customHeight="1">
      <c r="A14" s="24"/>
      <c r="B14" s="25" t="s">
        <v>44</v>
      </c>
      <c r="C14" s="26"/>
      <c r="D14" s="53">
        <v>292662</v>
      </c>
      <c r="E14" s="53">
        <v>763402</v>
      </c>
      <c r="F14" s="53">
        <v>451914</v>
      </c>
      <c r="G14" s="54">
        <v>60145</v>
      </c>
      <c r="H14" s="53">
        <v>182227</v>
      </c>
      <c r="I14" s="54">
        <v>209542</v>
      </c>
      <c r="J14" s="54">
        <v>49000</v>
      </c>
      <c r="K14" s="54">
        <v>55541</v>
      </c>
      <c r="L14" s="53">
        <v>23489</v>
      </c>
      <c r="M14" s="53">
        <v>6861980</v>
      </c>
      <c r="N14" s="59"/>
      <c r="O14" s="60"/>
      <c r="P14" s="49"/>
      <c r="Q14" s="25" t="s">
        <v>44</v>
      </c>
    </row>
    <row r="15" spans="1:17" s="50" customFormat="1" ht="27" customHeight="1">
      <c r="A15" s="24"/>
      <c r="B15" s="25" t="s">
        <v>45</v>
      </c>
      <c r="C15" s="26"/>
      <c r="D15" s="53">
        <v>227390</v>
      </c>
      <c r="E15" s="53">
        <v>591970</v>
      </c>
      <c r="F15" s="53">
        <v>369529</v>
      </c>
      <c r="G15" s="54">
        <v>18200</v>
      </c>
      <c r="H15" s="53">
        <v>191446</v>
      </c>
      <c r="I15" s="54">
        <v>159883</v>
      </c>
      <c r="J15" s="54">
        <v>0</v>
      </c>
      <c r="K15" s="54">
        <v>115955</v>
      </c>
      <c r="L15" s="53">
        <v>11790</v>
      </c>
      <c r="M15" s="53">
        <v>5946283</v>
      </c>
      <c r="N15" s="59"/>
      <c r="O15" s="60"/>
      <c r="P15" s="49"/>
      <c r="Q15" s="25" t="s">
        <v>45</v>
      </c>
    </row>
    <row r="16" spans="1:17" s="50" customFormat="1" ht="27" customHeight="1">
      <c r="A16" s="24"/>
      <c r="B16" s="25" t="s">
        <v>46</v>
      </c>
      <c r="C16" s="26"/>
      <c r="D16" s="53">
        <v>9090</v>
      </c>
      <c r="E16" s="53">
        <v>1084053</v>
      </c>
      <c r="F16" s="53">
        <v>706313</v>
      </c>
      <c r="G16" s="54">
        <v>25441</v>
      </c>
      <c r="H16" s="53">
        <v>274416</v>
      </c>
      <c r="I16" s="54">
        <v>406456</v>
      </c>
      <c r="J16" s="54">
        <v>46755</v>
      </c>
      <c r="K16" s="54">
        <v>152083</v>
      </c>
      <c r="L16" s="53">
        <v>35163</v>
      </c>
      <c r="M16" s="53">
        <v>9113247</v>
      </c>
      <c r="N16" s="59"/>
      <c r="O16" s="60"/>
      <c r="P16" s="49"/>
      <c r="Q16" s="25" t="s">
        <v>46</v>
      </c>
    </row>
    <row r="17" spans="1:17" s="50" customFormat="1" ht="27" customHeight="1">
      <c r="A17" s="24"/>
      <c r="B17" s="25" t="s">
        <v>47</v>
      </c>
      <c r="C17" s="26"/>
      <c r="D17" s="53">
        <v>172491</v>
      </c>
      <c r="E17" s="53">
        <v>525667</v>
      </c>
      <c r="F17" s="53">
        <v>334899</v>
      </c>
      <c r="G17" s="54">
        <v>10240</v>
      </c>
      <c r="H17" s="53">
        <v>136879</v>
      </c>
      <c r="I17" s="54">
        <v>187780</v>
      </c>
      <c r="J17" s="54">
        <v>126205</v>
      </c>
      <c r="K17" s="54">
        <v>45874</v>
      </c>
      <c r="L17" s="53">
        <v>15221</v>
      </c>
      <c r="M17" s="53">
        <v>5335174</v>
      </c>
      <c r="N17" s="59"/>
      <c r="O17" s="60"/>
      <c r="P17" s="49"/>
      <c r="Q17" s="25" t="s">
        <v>47</v>
      </c>
    </row>
    <row r="18" spans="1:17" s="50" customFormat="1" ht="27" customHeight="1">
      <c r="A18" s="24"/>
      <c r="B18" s="25" t="s">
        <v>140</v>
      </c>
      <c r="C18" s="26"/>
      <c r="D18" s="53">
        <v>0</v>
      </c>
      <c r="E18" s="53">
        <v>513764</v>
      </c>
      <c r="F18" s="53">
        <v>285189</v>
      </c>
      <c r="G18" s="54">
        <v>99060</v>
      </c>
      <c r="H18" s="53">
        <v>126635</v>
      </c>
      <c r="I18" s="54">
        <v>59494</v>
      </c>
      <c r="J18" s="54">
        <v>0</v>
      </c>
      <c r="K18" s="54">
        <v>0</v>
      </c>
      <c r="L18" s="53">
        <v>9401</v>
      </c>
      <c r="M18" s="53">
        <v>4353828</v>
      </c>
      <c r="N18" s="59"/>
      <c r="O18" s="60"/>
      <c r="P18" s="49"/>
      <c r="Q18" s="25" t="s">
        <v>140</v>
      </c>
    </row>
    <row r="19" spans="1:17" s="50" customFormat="1" ht="27" customHeight="1">
      <c r="A19" s="24"/>
      <c r="B19" s="25" t="s">
        <v>141</v>
      </c>
      <c r="C19" s="26"/>
      <c r="D19" s="53">
        <v>332269</v>
      </c>
      <c r="E19" s="53">
        <v>981342</v>
      </c>
      <c r="F19" s="53">
        <v>557768</v>
      </c>
      <c r="G19" s="54">
        <v>20604</v>
      </c>
      <c r="H19" s="53">
        <v>213158</v>
      </c>
      <c r="I19" s="54">
        <v>324006</v>
      </c>
      <c r="J19" s="54">
        <v>0</v>
      </c>
      <c r="K19" s="54">
        <v>130928</v>
      </c>
      <c r="L19" s="53">
        <v>24354</v>
      </c>
      <c r="M19" s="53">
        <v>8411852</v>
      </c>
      <c r="N19" s="59"/>
      <c r="O19" s="60"/>
      <c r="P19" s="49"/>
      <c r="Q19" s="25" t="s">
        <v>141</v>
      </c>
    </row>
    <row r="20" spans="1:17" s="50" customFormat="1" ht="27" customHeight="1">
      <c r="A20" s="24"/>
      <c r="B20" s="25" t="s">
        <v>142</v>
      </c>
      <c r="C20" s="26"/>
      <c r="D20" s="53">
        <v>140267</v>
      </c>
      <c r="E20" s="53">
        <v>397241</v>
      </c>
      <c r="F20" s="53">
        <v>263010</v>
      </c>
      <c r="G20" s="54">
        <v>9130</v>
      </c>
      <c r="H20" s="53">
        <v>91459</v>
      </c>
      <c r="I20" s="54">
        <v>162421</v>
      </c>
      <c r="J20" s="54">
        <v>27368</v>
      </c>
      <c r="K20" s="54">
        <v>48890</v>
      </c>
      <c r="L20" s="53">
        <v>5533</v>
      </c>
      <c r="M20" s="53">
        <v>4033848</v>
      </c>
      <c r="N20" s="59"/>
      <c r="O20" s="60"/>
      <c r="P20" s="49"/>
      <c r="Q20" s="25" t="s">
        <v>142</v>
      </c>
    </row>
    <row r="21" spans="1:17" s="50" customFormat="1" ht="27" customHeight="1">
      <c r="A21" s="24"/>
      <c r="B21" s="25" t="s">
        <v>143</v>
      </c>
      <c r="C21" s="26"/>
      <c r="D21" s="53">
        <v>166641</v>
      </c>
      <c r="E21" s="53">
        <v>454898</v>
      </c>
      <c r="F21" s="53">
        <v>292971</v>
      </c>
      <c r="G21" s="54">
        <v>67105</v>
      </c>
      <c r="H21" s="53">
        <v>90425</v>
      </c>
      <c r="I21" s="54">
        <v>135441</v>
      </c>
      <c r="J21" s="54">
        <v>73997</v>
      </c>
      <c r="K21" s="54">
        <v>2335</v>
      </c>
      <c r="L21" s="53">
        <v>9018</v>
      </c>
      <c r="M21" s="53">
        <v>4111937</v>
      </c>
      <c r="N21" s="59"/>
      <c r="O21" s="60"/>
      <c r="P21" s="49"/>
      <c r="Q21" s="25" t="s">
        <v>143</v>
      </c>
    </row>
    <row r="22" spans="1:17" s="50" customFormat="1" ht="27" customHeight="1">
      <c r="A22" s="24"/>
      <c r="B22" s="25" t="s">
        <v>144</v>
      </c>
      <c r="C22" s="26"/>
      <c r="D22" s="53">
        <v>204719</v>
      </c>
      <c r="E22" s="53">
        <v>590581</v>
      </c>
      <c r="F22" s="53">
        <v>331407</v>
      </c>
      <c r="G22" s="54">
        <v>27800</v>
      </c>
      <c r="H22" s="53">
        <v>172155</v>
      </c>
      <c r="I22" s="54">
        <v>131452</v>
      </c>
      <c r="J22" s="54">
        <v>2263</v>
      </c>
      <c r="K22" s="54">
        <v>141684</v>
      </c>
      <c r="L22" s="53">
        <v>65110</v>
      </c>
      <c r="M22" s="53">
        <v>5348175</v>
      </c>
      <c r="N22" s="59"/>
      <c r="O22" s="60"/>
      <c r="P22" s="49"/>
      <c r="Q22" s="25" t="s">
        <v>144</v>
      </c>
    </row>
    <row r="23" spans="1:17" s="50" customFormat="1" ht="27" customHeight="1">
      <c r="A23" s="24"/>
      <c r="B23" s="25" t="s">
        <v>145</v>
      </c>
      <c r="C23" s="26"/>
      <c r="D23" s="53">
        <v>405304</v>
      </c>
      <c r="E23" s="53">
        <v>990269</v>
      </c>
      <c r="F23" s="53">
        <v>585473</v>
      </c>
      <c r="G23" s="54">
        <v>77514</v>
      </c>
      <c r="H23" s="53">
        <v>269683</v>
      </c>
      <c r="I23" s="54">
        <v>238276</v>
      </c>
      <c r="J23" s="54">
        <v>0</v>
      </c>
      <c r="K23" s="54">
        <v>305349</v>
      </c>
      <c r="L23" s="53">
        <v>17511</v>
      </c>
      <c r="M23" s="53">
        <v>9547967</v>
      </c>
      <c r="N23" s="59"/>
      <c r="O23" s="60"/>
      <c r="P23" s="49"/>
      <c r="Q23" s="25" t="s">
        <v>145</v>
      </c>
    </row>
    <row r="24" spans="1:17" s="50" customFormat="1" ht="27" customHeight="1">
      <c r="A24" s="24"/>
      <c r="B24" s="25" t="s">
        <v>146</v>
      </c>
      <c r="C24" s="26"/>
      <c r="D24" s="53">
        <v>0</v>
      </c>
      <c r="E24" s="53">
        <v>57934</v>
      </c>
      <c r="F24" s="53">
        <v>152140</v>
      </c>
      <c r="G24" s="54">
        <v>16991</v>
      </c>
      <c r="H24" s="53">
        <v>79670</v>
      </c>
      <c r="I24" s="54">
        <v>55479</v>
      </c>
      <c r="J24" s="54">
        <v>80000</v>
      </c>
      <c r="K24" s="54">
        <v>15064</v>
      </c>
      <c r="L24" s="53">
        <v>301782</v>
      </c>
      <c r="M24" s="53">
        <v>3490651</v>
      </c>
      <c r="N24" s="59"/>
      <c r="O24" s="60"/>
      <c r="P24" s="49"/>
      <c r="Q24" s="25" t="s">
        <v>146</v>
      </c>
    </row>
    <row r="25" spans="1:17" s="50" customFormat="1" ht="45" customHeight="1">
      <c r="A25" s="24"/>
      <c r="B25" s="27" t="s">
        <v>156</v>
      </c>
      <c r="C25" s="28"/>
      <c r="D25" s="53">
        <f>SUM(D12:D24)</f>
        <v>3397298</v>
      </c>
      <c r="E25" s="53">
        <f aca="true" t="shared" si="0" ref="E25:M25">SUM(E12:E24)</f>
        <v>10949312</v>
      </c>
      <c r="F25" s="53">
        <f t="shared" si="0"/>
        <v>6396468</v>
      </c>
      <c r="G25" s="54">
        <f t="shared" si="0"/>
        <v>785003</v>
      </c>
      <c r="H25" s="53">
        <f t="shared" si="0"/>
        <v>3024498</v>
      </c>
      <c r="I25" s="53">
        <f t="shared" si="0"/>
        <v>2586967</v>
      </c>
      <c r="J25" s="53">
        <f t="shared" si="0"/>
        <v>689946</v>
      </c>
      <c r="K25" s="54">
        <f t="shared" si="0"/>
        <v>1438151</v>
      </c>
      <c r="L25" s="53">
        <f t="shared" si="0"/>
        <v>567134</v>
      </c>
      <c r="M25" s="53">
        <f t="shared" si="0"/>
        <v>102074295</v>
      </c>
      <c r="N25" s="59"/>
      <c r="O25" s="60"/>
      <c r="P25" s="49"/>
      <c r="Q25" s="27" t="s">
        <v>156</v>
      </c>
    </row>
    <row r="26" spans="1:17" s="50" customFormat="1" ht="45" customHeight="1">
      <c r="A26" s="24"/>
      <c r="B26" s="25" t="s">
        <v>48</v>
      </c>
      <c r="C26" s="26"/>
      <c r="D26" s="53">
        <v>45918</v>
      </c>
      <c r="E26" s="53">
        <v>99491</v>
      </c>
      <c r="F26" s="53">
        <v>79038</v>
      </c>
      <c r="G26" s="54">
        <v>27327</v>
      </c>
      <c r="H26" s="53">
        <v>27441</v>
      </c>
      <c r="I26" s="54">
        <v>24270</v>
      </c>
      <c r="J26" s="54">
        <v>0</v>
      </c>
      <c r="K26" s="54">
        <v>0</v>
      </c>
      <c r="L26" s="53">
        <v>3076</v>
      </c>
      <c r="M26" s="53">
        <v>1031900</v>
      </c>
      <c r="N26" s="59"/>
      <c r="O26" s="60"/>
      <c r="P26" s="49"/>
      <c r="Q26" s="25" t="s">
        <v>48</v>
      </c>
    </row>
    <row r="27" spans="1:17" s="50" customFormat="1" ht="27" customHeight="1">
      <c r="A27" s="24"/>
      <c r="B27" s="25" t="s">
        <v>49</v>
      </c>
      <c r="C27" s="26"/>
      <c r="D27" s="53">
        <v>95582</v>
      </c>
      <c r="E27" s="53">
        <v>188090</v>
      </c>
      <c r="F27" s="53">
        <v>89273</v>
      </c>
      <c r="G27" s="54">
        <v>11069</v>
      </c>
      <c r="H27" s="53">
        <v>47237</v>
      </c>
      <c r="I27" s="54">
        <v>30967</v>
      </c>
      <c r="J27" s="54">
        <v>29000</v>
      </c>
      <c r="K27" s="54">
        <v>109596</v>
      </c>
      <c r="L27" s="53">
        <v>7743</v>
      </c>
      <c r="M27" s="53">
        <v>1981983</v>
      </c>
      <c r="N27" s="59"/>
      <c r="O27" s="60"/>
      <c r="P27" s="49"/>
      <c r="Q27" s="25" t="s">
        <v>49</v>
      </c>
    </row>
    <row r="28" spans="1:17" s="50" customFormat="1" ht="27" customHeight="1">
      <c r="A28" s="24"/>
      <c r="B28" s="25" t="s">
        <v>50</v>
      </c>
      <c r="C28" s="26"/>
      <c r="D28" s="53">
        <v>830</v>
      </c>
      <c r="E28" s="53">
        <v>118461</v>
      </c>
      <c r="F28" s="53">
        <v>70179</v>
      </c>
      <c r="G28" s="54">
        <v>23376</v>
      </c>
      <c r="H28" s="53">
        <v>21484</v>
      </c>
      <c r="I28" s="54">
        <v>25319</v>
      </c>
      <c r="J28" s="54">
        <v>0</v>
      </c>
      <c r="K28" s="54">
        <v>58715</v>
      </c>
      <c r="L28" s="53">
        <v>1063</v>
      </c>
      <c r="M28" s="53">
        <v>1000943</v>
      </c>
      <c r="N28" s="59"/>
      <c r="O28" s="60"/>
      <c r="P28" s="49"/>
      <c r="Q28" s="25" t="s">
        <v>50</v>
      </c>
    </row>
    <row r="29" spans="1:17" s="50" customFormat="1" ht="27" customHeight="1">
      <c r="A29" s="24"/>
      <c r="B29" s="25" t="s">
        <v>149</v>
      </c>
      <c r="C29" s="26"/>
      <c r="D29" s="53">
        <v>1933</v>
      </c>
      <c r="E29" s="53">
        <v>135808</v>
      </c>
      <c r="F29" s="53">
        <v>178926</v>
      </c>
      <c r="G29" s="54">
        <v>102732</v>
      </c>
      <c r="H29" s="53">
        <v>34991</v>
      </c>
      <c r="I29" s="54">
        <v>41203</v>
      </c>
      <c r="J29" s="54">
        <v>25000</v>
      </c>
      <c r="K29" s="54">
        <v>8117</v>
      </c>
      <c r="L29" s="53">
        <v>5466</v>
      </c>
      <c r="M29" s="53">
        <v>1517621</v>
      </c>
      <c r="N29" s="59"/>
      <c r="O29" s="60"/>
      <c r="P29" s="49"/>
      <c r="Q29" s="25" t="s">
        <v>150</v>
      </c>
    </row>
    <row r="30" spans="1:17" s="50" customFormat="1" ht="27" customHeight="1">
      <c r="A30" s="24"/>
      <c r="B30" s="25" t="s">
        <v>51</v>
      </c>
      <c r="C30" s="26"/>
      <c r="D30" s="53">
        <v>46289</v>
      </c>
      <c r="E30" s="53">
        <v>93021</v>
      </c>
      <c r="F30" s="53">
        <v>66955</v>
      </c>
      <c r="G30" s="54">
        <v>0</v>
      </c>
      <c r="H30" s="53">
        <v>29238</v>
      </c>
      <c r="I30" s="54">
        <v>37717</v>
      </c>
      <c r="J30" s="54">
        <v>0</v>
      </c>
      <c r="K30" s="54">
        <v>14362</v>
      </c>
      <c r="L30" s="53">
        <v>2071</v>
      </c>
      <c r="M30" s="53">
        <v>798272</v>
      </c>
      <c r="N30" s="59"/>
      <c r="O30" s="60"/>
      <c r="P30" s="49"/>
      <c r="Q30" s="25" t="s">
        <v>51</v>
      </c>
    </row>
    <row r="31" spans="1:17" s="50" customFormat="1" ht="27" customHeight="1">
      <c r="A31" s="24"/>
      <c r="B31" s="25" t="s">
        <v>52</v>
      </c>
      <c r="C31" s="26"/>
      <c r="D31" s="53">
        <v>0</v>
      </c>
      <c r="E31" s="53">
        <v>126282</v>
      </c>
      <c r="F31" s="53">
        <v>100872</v>
      </c>
      <c r="G31" s="54">
        <v>9874</v>
      </c>
      <c r="H31" s="53">
        <v>30297</v>
      </c>
      <c r="I31" s="54">
        <v>60701</v>
      </c>
      <c r="J31" s="54">
        <v>0</v>
      </c>
      <c r="K31" s="54">
        <v>1937</v>
      </c>
      <c r="L31" s="53">
        <v>1024</v>
      </c>
      <c r="M31" s="53">
        <v>936079</v>
      </c>
      <c r="N31" s="59"/>
      <c r="O31" s="60"/>
      <c r="P31" s="49"/>
      <c r="Q31" s="25" t="s">
        <v>52</v>
      </c>
    </row>
    <row r="32" spans="1:17" s="50" customFormat="1" ht="27" customHeight="1">
      <c r="A32" s="24"/>
      <c r="B32" s="25" t="s">
        <v>53</v>
      </c>
      <c r="C32" s="26"/>
      <c r="D32" s="53">
        <v>3160</v>
      </c>
      <c r="E32" s="53">
        <v>66010</v>
      </c>
      <c r="F32" s="53">
        <v>44932</v>
      </c>
      <c r="G32" s="54">
        <v>10473</v>
      </c>
      <c r="H32" s="53">
        <v>19848</v>
      </c>
      <c r="I32" s="54">
        <v>14611</v>
      </c>
      <c r="J32" s="54">
        <v>0</v>
      </c>
      <c r="K32" s="54">
        <v>7621</v>
      </c>
      <c r="L32" s="53">
        <v>6519</v>
      </c>
      <c r="M32" s="53">
        <v>710659</v>
      </c>
      <c r="N32" s="59"/>
      <c r="O32" s="60"/>
      <c r="P32" s="49"/>
      <c r="Q32" s="25" t="s">
        <v>53</v>
      </c>
    </row>
    <row r="33" spans="1:17" s="50" customFormat="1" ht="27" customHeight="1">
      <c r="A33" s="24"/>
      <c r="B33" s="25" t="s">
        <v>54</v>
      </c>
      <c r="C33" s="26"/>
      <c r="D33" s="53">
        <v>33552</v>
      </c>
      <c r="E33" s="53">
        <v>70123</v>
      </c>
      <c r="F33" s="53">
        <v>58093</v>
      </c>
      <c r="G33" s="54">
        <v>6119</v>
      </c>
      <c r="H33" s="53">
        <v>20596</v>
      </c>
      <c r="I33" s="54">
        <v>31378</v>
      </c>
      <c r="J33" s="54">
        <v>12000</v>
      </c>
      <c r="K33" s="54">
        <v>6871</v>
      </c>
      <c r="L33" s="53">
        <v>655</v>
      </c>
      <c r="M33" s="53">
        <v>622720</v>
      </c>
      <c r="N33" s="59"/>
      <c r="O33" s="60"/>
      <c r="P33" s="49"/>
      <c r="Q33" s="25" t="s">
        <v>54</v>
      </c>
    </row>
    <row r="34" spans="1:17" s="50" customFormat="1" ht="27" customHeight="1">
      <c r="A34" s="24"/>
      <c r="B34" s="25" t="s">
        <v>55</v>
      </c>
      <c r="C34" s="26"/>
      <c r="D34" s="53">
        <v>35839</v>
      </c>
      <c r="E34" s="53">
        <v>89275</v>
      </c>
      <c r="F34" s="53">
        <v>33886</v>
      </c>
      <c r="G34" s="54">
        <v>2023</v>
      </c>
      <c r="H34" s="53">
        <v>16108</v>
      </c>
      <c r="I34" s="54">
        <v>15755</v>
      </c>
      <c r="J34" s="54">
        <v>32001</v>
      </c>
      <c r="K34" s="54">
        <v>22700</v>
      </c>
      <c r="L34" s="53">
        <v>1170</v>
      </c>
      <c r="M34" s="53">
        <v>843537</v>
      </c>
      <c r="N34" s="59"/>
      <c r="O34" s="60"/>
      <c r="P34" s="49"/>
      <c r="Q34" s="25" t="s">
        <v>55</v>
      </c>
    </row>
    <row r="35" spans="1:17" s="50" customFormat="1" ht="27" customHeight="1">
      <c r="A35" s="24"/>
      <c r="B35" s="25" t="s">
        <v>56</v>
      </c>
      <c r="C35" s="26"/>
      <c r="D35" s="53">
        <v>31505</v>
      </c>
      <c r="E35" s="53">
        <v>63835</v>
      </c>
      <c r="F35" s="53">
        <v>44953</v>
      </c>
      <c r="G35" s="54">
        <v>3443</v>
      </c>
      <c r="H35" s="53">
        <v>13321</v>
      </c>
      <c r="I35" s="54">
        <v>28189</v>
      </c>
      <c r="J35" s="54">
        <v>16650</v>
      </c>
      <c r="K35" s="54">
        <v>30355</v>
      </c>
      <c r="L35" s="53">
        <v>2068</v>
      </c>
      <c r="M35" s="53">
        <v>859196</v>
      </c>
      <c r="N35" s="59"/>
      <c r="O35" s="60"/>
      <c r="P35" s="49"/>
      <c r="Q35" s="25" t="s">
        <v>56</v>
      </c>
    </row>
    <row r="36" spans="1:17" s="50" customFormat="1" ht="27" customHeight="1">
      <c r="A36" s="24"/>
      <c r="B36" s="25" t="s">
        <v>57</v>
      </c>
      <c r="C36" s="26"/>
      <c r="D36" s="53">
        <v>41586</v>
      </c>
      <c r="E36" s="53">
        <v>104829</v>
      </c>
      <c r="F36" s="53">
        <v>57653</v>
      </c>
      <c r="G36" s="54">
        <v>4000</v>
      </c>
      <c r="H36" s="53">
        <v>25444</v>
      </c>
      <c r="I36" s="54">
        <v>28209</v>
      </c>
      <c r="J36" s="54">
        <v>0</v>
      </c>
      <c r="K36" s="54">
        <v>7980</v>
      </c>
      <c r="L36" s="53">
        <v>6129</v>
      </c>
      <c r="M36" s="53">
        <v>944018</v>
      </c>
      <c r="N36" s="59"/>
      <c r="O36" s="60"/>
      <c r="P36" s="49"/>
      <c r="Q36" s="25" t="s">
        <v>57</v>
      </c>
    </row>
    <row r="37" spans="1:17" s="50" customFormat="1" ht="27" customHeight="1">
      <c r="A37" s="24"/>
      <c r="B37" s="25" t="s">
        <v>58</v>
      </c>
      <c r="C37" s="26"/>
      <c r="D37" s="53">
        <v>14205</v>
      </c>
      <c r="E37" s="53">
        <v>26106</v>
      </c>
      <c r="F37" s="53">
        <v>31198</v>
      </c>
      <c r="G37" s="54">
        <v>4405</v>
      </c>
      <c r="H37" s="53">
        <v>7061</v>
      </c>
      <c r="I37" s="54">
        <v>19732</v>
      </c>
      <c r="J37" s="54">
        <v>0</v>
      </c>
      <c r="K37" s="54">
        <v>28951</v>
      </c>
      <c r="L37" s="53">
        <v>2464</v>
      </c>
      <c r="M37" s="53">
        <v>442988</v>
      </c>
      <c r="N37" s="59"/>
      <c r="O37" s="60"/>
      <c r="P37" s="49"/>
      <c r="Q37" s="25" t="s">
        <v>58</v>
      </c>
    </row>
    <row r="38" spans="1:17" s="50" customFormat="1" ht="27" customHeight="1">
      <c r="A38" s="24"/>
      <c r="B38" s="25" t="s">
        <v>59</v>
      </c>
      <c r="C38" s="26"/>
      <c r="D38" s="53">
        <v>21170</v>
      </c>
      <c r="E38" s="53">
        <v>34190</v>
      </c>
      <c r="F38" s="53">
        <v>43429</v>
      </c>
      <c r="G38" s="54">
        <v>4608</v>
      </c>
      <c r="H38" s="53">
        <v>9675</v>
      </c>
      <c r="I38" s="54">
        <v>29146</v>
      </c>
      <c r="J38" s="54">
        <v>0</v>
      </c>
      <c r="K38" s="54">
        <v>1146</v>
      </c>
      <c r="L38" s="53">
        <v>193</v>
      </c>
      <c r="M38" s="53">
        <v>464239</v>
      </c>
      <c r="N38" s="59"/>
      <c r="O38" s="60"/>
      <c r="P38" s="49"/>
      <c r="Q38" s="25" t="s">
        <v>59</v>
      </c>
    </row>
    <row r="39" spans="1:17" s="50" customFormat="1" ht="45" customHeight="1">
      <c r="A39" s="24"/>
      <c r="B39" s="27" t="s">
        <v>157</v>
      </c>
      <c r="C39" s="28"/>
      <c r="D39" s="53">
        <f>SUM(D26:D38)</f>
        <v>371569</v>
      </c>
      <c r="E39" s="53">
        <f aca="true" t="shared" si="1" ref="E39:M39">SUM(E26:E38)</f>
        <v>1215521</v>
      </c>
      <c r="F39" s="53">
        <f t="shared" si="1"/>
        <v>899387</v>
      </c>
      <c r="G39" s="54">
        <f t="shared" si="1"/>
        <v>209449</v>
      </c>
      <c r="H39" s="53">
        <f t="shared" si="1"/>
        <v>302741</v>
      </c>
      <c r="I39" s="53">
        <f t="shared" si="1"/>
        <v>387197</v>
      </c>
      <c r="J39" s="53">
        <f t="shared" si="1"/>
        <v>114651</v>
      </c>
      <c r="K39" s="54">
        <f t="shared" si="1"/>
        <v>298351</v>
      </c>
      <c r="L39" s="53">
        <f t="shared" si="1"/>
        <v>39641</v>
      </c>
      <c r="M39" s="53">
        <f t="shared" si="1"/>
        <v>12154155</v>
      </c>
      <c r="N39" s="59"/>
      <c r="O39" s="60"/>
      <c r="P39" s="49"/>
      <c r="Q39" s="27" t="s">
        <v>157</v>
      </c>
    </row>
    <row r="40" spans="1:17" s="50" customFormat="1" ht="45" customHeight="1">
      <c r="A40" s="24"/>
      <c r="B40" s="27" t="s">
        <v>147</v>
      </c>
      <c r="C40" s="28"/>
      <c r="D40" s="53">
        <f>D25+D39</f>
        <v>3768867</v>
      </c>
      <c r="E40" s="53">
        <f aca="true" t="shared" si="2" ref="E40:M40">E25+E39</f>
        <v>12164833</v>
      </c>
      <c r="F40" s="53">
        <f t="shared" si="2"/>
        <v>7295855</v>
      </c>
      <c r="G40" s="54">
        <f t="shared" si="2"/>
        <v>994452</v>
      </c>
      <c r="H40" s="53">
        <f t="shared" si="2"/>
        <v>3327239</v>
      </c>
      <c r="I40" s="53">
        <f t="shared" si="2"/>
        <v>2974164</v>
      </c>
      <c r="J40" s="53">
        <f t="shared" si="2"/>
        <v>804597</v>
      </c>
      <c r="K40" s="54">
        <f t="shared" si="2"/>
        <v>1736502</v>
      </c>
      <c r="L40" s="53">
        <f t="shared" si="2"/>
        <v>606775</v>
      </c>
      <c r="M40" s="53">
        <f t="shared" si="2"/>
        <v>114228450</v>
      </c>
      <c r="N40" s="59"/>
      <c r="O40" s="60"/>
      <c r="P40" s="49"/>
      <c r="Q40" s="27" t="s">
        <v>147</v>
      </c>
    </row>
    <row r="41" spans="1:18" s="50" customFormat="1" ht="22.5" customHeight="1" thickBot="1">
      <c r="A41" s="29"/>
      <c r="B41" s="30"/>
      <c r="C41" s="3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  <c r="P41" s="51"/>
      <c r="Q41" s="29"/>
      <c r="R41" s="51"/>
    </row>
  </sheetData>
  <printOptions/>
  <pageMargins left="0.984251968503937" right="0.7874015748031497" top="0.7480314960629921" bottom="0.6299212598425197" header="0.5118110236220472" footer="0.35433070866141736"/>
  <pageSetup horizontalDpi="240" verticalDpi="24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75" zoomScaleNormal="80" zoomScaleSheetLayoutView="75" workbookViewId="0" topLeftCell="A1">
      <pane xSplit="3" ySplit="11" topLeftCell="I12" activePane="bottomRight" state="frozen"/>
      <selection pane="topLeft" activeCell="I5" sqref="I5"/>
      <selection pane="topRight" activeCell="I5" sqref="I5"/>
      <selection pane="bottomLeft" activeCell="I5" sqref="I5"/>
      <selection pane="bottomRight" activeCell="M12" sqref="M12"/>
    </sheetView>
  </sheetViews>
  <sheetFormatPr defaultColWidth="9.00390625" defaultRowHeight="13.5"/>
  <cols>
    <col min="1" max="1" width="1.75390625" style="10" customWidth="1"/>
    <col min="2" max="2" width="13.375" style="10" customWidth="1"/>
    <col min="3" max="3" width="1.75390625" style="10" customWidth="1"/>
    <col min="4" max="15" width="15.25390625" style="10" customWidth="1"/>
    <col min="16" max="16" width="1.75390625" style="10" customWidth="1"/>
    <col min="17" max="17" width="13.375" style="10" customWidth="1"/>
    <col min="18" max="18" width="1.75390625" style="10" customWidth="1"/>
    <col min="19" max="16384" width="9.00390625" style="10" customWidth="1"/>
  </cols>
  <sheetData>
    <row r="1" ht="14.25">
      <c r="B1" s="5" t="s">
        <v>136</v>
      </c>
    </row>
    <row r="4" spans="1:18" ht="31.5" customHeight="1">
      <c r="A4" s="1"/>
      <c r="B4" s="23" t="s">
        <v>139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7"/>
      <c r="B6" s="8" t="s">
        <v>93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7"/>
      <c r="R6" s="6" t="s">
        <v>1</v>
      </c>
    </row>
    <row r="7" spans="1:18" ht="13.5">
      <c r="A7" s="91"/>
      <c r="B7" s="92"/>
      <c r="C7" s="93"/>
      <c r="D7" s="96" t="s">
        <v>61</v>
      </c>
      <c r="E7" s="80" t="s">
        <v>94</v>
      </c>
      <c r="F7" s="80"/>
      <c r="G7" s="80"/>
      <c r="H7" s="81"/>
      <c r="I7" s="96" t="s">
        <v>62</v>
      </c>
      <c r="J7" s="80" t="s">
        <v>94</v>
      </c>
      <c r="K7" s="80"/>
      <c r="L7" s="80"/>
      <c r="M7" s="81"/>
      <c r="N7" s="104" t="s">
        <v>171</v>
      </c>
      <c r="O7" s="104" t="s">
        <v>172</v>
      </c>
      <c r="P7" s="92"/>
      <c r="Q7" s="91"/>
      <c r="R7" s="91"/>
    </row>
    <row r="8" spans="1:18" ht="13.5">
      <c r="A8" s="91"/>
      <c r="B8" s="92"/>
      <c r="C8" s="93"/>
      <c r="D8" s="83"/>
      <c r="E8" s="98" t="s">
        <v>67</v>
      </c>
      <c r="F8" s="98" t="s">
        <v>68</v>
      </c>
      <c r="G8" s="98" t="s">
        <v>69</v>
      </c>
      <c r="H8" s="98" t="s">
        <v>70</v>
      </c>
      <c r="I8" s="83"/>
      <c r="J8" s="98" t="s">
        <v>67</v>
      </c>
      <c r="K8" s="98" t="s">
        <v>68</v>
      </c>
      <c r="L8" s="98" t="s">
        <v>69</v>
      </c>
      <c r="M8" s="99" t="s">
        <v>148</v>
      </c>
      <c r="N8" s="82"/>
      <c r="O8" s="105"/>
      <c r="P8" s="92"/>
      <c r="Q8" s="91"/>
      <c r="R8" s="91"/>
    </row>
    <row r="9" spans="1:18" ht="13.5">
      <c r="A9" s="91"/>
      <c r="B9" s="84" t="s">
        <v>163</v>
      </c>
      <c r="C9" s="83"/>
      <c r="D9" s="83" t="s">
        <v>95</v>
      </c>
      <c r="E9" s="83" t="s">
        <v>96</v>
      </c>
      <c r="F9" s="83" t="s">
        <v>97</v>
      </c>
      <c r="G9" s="83" t="s">
        <v>98</v>
      </c>
      <c r="H9" s="83" t="s">
        <v>99</v>
      </c>
      <c r="I9" s="83" t="s">
        <v>100</v>
      </c>
      <c r="J9" s="83" t="s">
        <v>101</v>
      </c>
      <c r="K9" s="83" t="s">
        <v>102</v>
      </c>
      <c r="L9" s="83" t="s">
        <v>103</v>
      </c>
      <c r="M9" s="83" t="s">
        <v>164</v>
      </c>
      <c r="N9" s="82" t="s">
        <v>104</v>
      </c>
      <c r="O9" s="82" t="s">
        <v>169</v>
      </c>
      <c r="P9" s="92"/>
      <c r="Q9" s="100" t="s">
        <v>163</v>
      </c>
      <c r="R9" s="91"/>
    </row>
    <row r="10" spans="1:18" ht="13.5">
      <c r="A10" s="91"/>
      <c r="B10" s="92"/>
      <c r="C10" s="93"/>
      <c r="D10" s="83"/>
      <c r="E10" s="83"/>
      <c r="F10" s="83"/>
      <c r="G10" s="83"/>
      <c r="H10" s="83"/>
      <c r="I10" s="83"/>
      <c r="J10" s="83" t="s">
        <v>105</v>
      </c>
      <c r="K10" s="83"/>
      <c r="L10" s="83" t="s">
        <v>106</v>
      </c>
      <c r="M10" s="83" t="s">
        <v>107</v>
      </c>
      <c r="N10" s="82"/>
      <c r="O10" s="82" t="s">
        <v>170</v>
      </c>
      <c r="P10" s="77"/>
      <c r="Q10" s="91"/>
      <c r="R10" s="91"/>
    </row>
    <row r="11" spans="1:18" ht="14.25" thickBot="1">
      <c r="A11" s="101"/>
      <c r="B11" s="101"/>
      <c r="C11" s="102"/>
      <c r="D11" s="90"/>
      <c r="E11" s="90"/>
      <c r="F11" s="90"/>
      <c r="G11" s="90"/>
      <c r="H11" s="90"/>
      <c r="I11" s="106" t="s">
        <v>165</v>
      </c>
      <c r="J11" s="107" t="s">
        <v>109</v>
      </c>
      <c r="K11" s="90"/>
      <c r="L11" s="90"/>
      <c r="M11" s="107" t="s">
        <v>110</v>
      </c>
      <c r="N11" s="89"/>
      <c r="O11" s="89"/>
      <c r="P11" s="87"/>
      <c r="Q11" s="101"/>
      <c r="R11" s="101"/>
    </row>
    <row r="12" spans="1:19" s="50" customFormat="1" ht="45" customHeight="1">
      <c r="A12" s="24"/>
      <c r="B12" s="25" t="s">
        <v>42</v>
      </c>
      <c r="C12" s="26"/>
      <c r="D12" s="53">
        <v>421316</v>
      </c>
      <c r="E12" s="53">
        <v>65310</v>
      </c>
      <c r="F12" s="54">
        <v>70272</v>
      </c>
      <c r="G12" s="53">
        <v>22240</v>
      </c>
      <c r="H12" s="54">
        <v>263494</v>
      </c>
      <c r="I12" s="54">
        <v>17723396</v>
      </c>
      <c r="J12" s="54">
        <v>17519934</v>
      </c>
      <c r="K12" s="53">
        <v>157800</v>
      </c>
      <c r="L12" s="53">
        <v>45662</v>
      </c>
      <c r="M12" s="53">
        <v>1725874</v>
      </c>
      <c r="N12" s="54">
        <v>785696</v>
      </c>
      <c r="O12" s="58">
        <v>2934861</v>
      </c>
      <c r="P12" s="63"/>
      <c r="Q12" s="25" t="s">
        <v>42</v>
      </c>
      <c r="R12" s="64"/>
      <c r="S12" s="64"/>
    </row>
    <row r="13" spans="1:19" s="50" customFormat="1" ht="27" customHeight="1">
      <c r="A13" s="24"/>
      <c r="B13" s="25" t="s">
        <v>43</v>
      </c>
      <c r="C13" s="26"/>
      <c r="D13" s="53">
        <v>174437</v>
      </c>
      <c r="E13" s="53">
        <v>115937</v>
      </c>
      <c r="F13" s="54">
        <v>50405</v>
      </c>
      <c r="G13" s="53">
        <v>7823</v>
      </c>
      <c r="H13" s="54">
        <v>272</v>
      </c>
      <c r="I13" s="54">
        <v>5853324</v>
      </c>
      <c r="J13" s="54">
        <v>5768847</v>
      </c>
      <c r="K13" s="53">
        <v>69080</v>
      </c>
      <c r="L13" s="53">
        <v>15397</v>
      </c>
      <c r="M13" s="53">
        <v>630389</v>
      </c>
      <c r="N13" s="54">
        <v>258311</v>
      </c>
      <c r="O13" s="58">
        <v>1067977</v>
      </c>
      <c r="P13" s="63"/>
      <c r="Q13" s="25" t="s">
        <v>43</v>
      </c>
      <c r="R13" s="64"/>
      <c r="S13" s="64"/>
    </row>
    <row r="14" spans="1:19" s="50" customFormat="1" ht="27" customHeight="1">
      <c r="A14" s="24"/>
      <c r="B14" s="25" t="s">
        <v>44</v>
      </c>
      <c r="C14" s="26"/>
      <c r="D14" s="53">
        <v>118103</v>
      </c>
      <c r="E14" s="53">
        <v>70954</v>
      </c>
      <c r="F14" s="54">
        <v>40908</v>
      </c>
      <c r="G14" s="53">
        <v>6101</v>
      </c>
      <c r="H14" s="54">
        <v>140</v>
      </c>
      <c r="I14" s="54">
        <v>4525966</v>
      </c>
      <c r="J14" s="54">
        <v>4453303</v>
      </c>
      <c r="K14" s="53">
        <v>60880</v>
      </c>
      <c r="L14" s="53">
        <v>11783</v>
      </c>
      <c r="M14" s="53">
        <v>510730</v>
      </c>
      <c r="N14" s="54">
        <v>188118</v>
      </c>
      <c r="O14" s="58">
        <v>840520</v>
      </c>
      <c r="P14" s="63"/>
      <c r="Q14" s="25" t="s">
        <v>44</v>
      </c>
      <c r="R14" s="64"/>
      <c r="S14" s="64"/>
    </row>
    <row r="15" spans="1:19" s="50" customFormat="1" ht="27" customHeight="1">
      <c r="A15" s="24"/>
      <c r="B15" s="25" t="s">
        <v>45</v>
      </c>
      <c r="C15" s="26"/>
      <c r="D15" s="53">
        <v>139047</v>
      </c>
      <c r="E15" s="53">
        <v>77490</v>
      </c>
      <c r="F15" s="54">
        <v>56327</v>
      </c>
      <c r="G15" s="53">
        <v>5090</v>
      </c>
      <c r="H15" s="54">
        <v>140</v>
      </c>
      <c r="I15" s="54">
        <v>3831557</v>
      </c>
      <c r="J15" s="54">
        <v>3775076</v>
      </c>
      <c r="K15" s="53">
        <v>40650</v>
      </c>
      <c r="L15" s="53">
        <v>15831</v>
      </c>
      <c r="M15" s="53">
        <v>410783</v>
      </c>
      <c r="N15" s="54">
        <v>169342</v>
      </c>
      <c r="O15" s="58">
        <v>641405</v>
      </c>
      <c r="P15" s="63"/>
      <c r="Q15" s="25" t="s">
        <v>45</v>
      </c>
      <c r="R15" s="64"/>
      <c r="S15" s="64"/>
    </row>
    <row r="16" spans="1:19" s="50" customFormat="1" ht="27" customHeight="1">
      <c r="A16" s="24"/>
      <c r="B16" s="25" t="s">
        <v>46</v>
      </c>
      <c r="C16" s="26"/>
      <c r="D16" s="53">
        <v>186232</v>
      </c>
      <c r="E16" s="53">
        <v>111700</v>
      </c>
      <c r="F16" s="54">
        <v>67716</v>
      </c>
      <c r="G16" s="53">
        <v>6689</v>
      </c>
      <c r="H16" s="54">
        <v>127</v>
      </c>
      <c r="I16" s="54">
        <v>5971822</v>
      </c>
      <c r="J16" s="54">
        <v>5903156</v>
      </c>
      <c r="K16" s="53">
        <v>54920</v>
      </c>
      <c r="L16" s="53">
        <v>13746</v>
      </c>
      <c r="M16" s="53">
        <v>666092</v>
      </c>
      <c r="N16" s="54">
        <v>319011</v>
      </c>
      <c r="O16" s="58">
        <v>1012824</v>
      </c>
      <c r="P16" s="63"/>
      <c r="Q16" s="25" t="s">
        <v>46</v>
      </c>
      <c r="R16" s="64"/>
      <c r="S16" s="64"/>
    </row>
    <row r="17" spans="1:19" s="50" customFormat="1" ht="27" customHeight="1">
      <c r="A17" s="24"/>
      <c r="B17" s="25" t="s">
        <v>47</v>
      </c>
      <c r="C17" s="26"/>
      <c r="D17" s="53">
        <v>142284</v>
      </c>
      <c r="E17" s="53">
        <v>80792</v>
      </c>
      <c r="F17" s="54">
        <v>56219</v>
      </c>
      <c r="G17" s="53">
        <v>5095</v>
      </c>
      <c r="H17" s="54">
        <v>178</v>
      </c>
      <c r="I17" s="54">
        <v>3496280</v>
      </c>
      <c r="J17" s="54">
        <v>3451149</v>
      </c>
      <c r="K17" s="53">
        <v>36100</v>
      </c>
      <c r="L17" s="53">
        <v>9031</v>
      </c>
      <c r="M17" s="53">
        <v>512874</v>
      </c>
      <c r="N17" s="54">
        <v>184900</v>
      </c>
      <c r="O17" s="58">
        <v>637696</v>
      </c>
      <c r="P17" s="63"/>
      <c r="Q17" s="25" t="s">
        <v>47</v>
      </c>
      <c r="R17" s="64"/>
      <c r="S17" s="64"/>
    </row>
    <row r="18" spans="1:19" s="50" customFormat="1" ht="27" customHeight="1">
      <c r="A18" s="24"/>
      <c r="B18" s="25" t="s">
        <v>140</v>
      </c>
      <c r="C18" s="26"/>
      <c r="D18" s="53">
        <v>65744</v>
      </c>
      <c r="E18" s="53">
        <v>47470</v>
      </c>
      <c r="F18" s="54">
        <v>11353</v>
      </c>
      <c r="G18" s="53">
        <v>4145</v>
      </c>
      <c r="H18" s="54">
        <v>2776</v>
      </c>
      <c r="I18" s="54">
        <v>2983761</v>
      </c>
      <c r="J18" s="54">
        <v>2936381</v>
      </c>
      <c r="K18" s="53">
        <v>39800</v>
      </c>
      <c r="L18" s="53">
        <v>7580</v>
      </c>
      <c r="M18" s="53">
        <v>355568</v>
      </c>
      <c r="N18" s="54">
        <v>129334</v>
      </c>
      <c r="O18" s="58">
        <v>559136</v>
      </c>
      <c r="P18" s="63"/>
      <c r="Q18" s="25" t="s">
        <v>140</v>
      </c>
      <c r="R18" s="64"/>
      <c r="S18" s="64"/>
    </row>
    <row r="19" spans="1:19" s="50" customFormat="1" ht="27" customHeight="1">
      <c r="A19" s="24"/>
      <c r="B19" s="25" t="s">
        <v>141</v>
      </c>
      <c r="C19" s="26"/>
      <c r="D19" s="53">
        <v>174250</v>
      </c>
      <c r="E19" s="53">
        <v>153081</v>
      </c>
      <c r="F19" s="54">
        <v>14086</v>
      </c>
      <c r="G19" s="53">
        <v>6933</v>
      </c>
      <c r="H19" s="54">
        <v>150</v>
      </c>
      <c r="I19" s="54">
        <v>5292607</v>
      </c>
      <c r="J19" s="54">
        <v>5233802</v>
      </c>
      <c r="K19" s="53">
        <v>46830</v>
      </c>
      <c r="L19" s="53">
        <v>11975</v>
      </c>
      <c r="M19" s="53">
        <v>654602</v>
      </c>
      <c r="N19" s="54">
        <v>210175</v>
      </c>
      <c r="O19" s="58">
        <v>918851</v>
      </c>
      <c r="P19" s="63"/>
      <c r="Q19" s="25" t="s">
        <v>141</v>
      </c>
      <c r="R19" s="64"/>
      <c r="S19" s="64"/>
    </row>
    <row r="20" spans="1:19" s="50" customFormat="1" ht="27" customHeight="1">
      <c r="A20" s="24"/>
      <c r="B20" s="25" t="s">
        <v>142</v>
      </c>
      <c r="C20" s="26"/>
      <c r="D20" s="53">
        <v>82206</v>
      </c>
      <c r="E20" s="53">
        <v>75811</v>
      </c>
      <c r="F20" s="54">
        <v>2551</v>
      </c>
      <c r="G20" s="53">
        <v>3600</v>
      </c>
      <c r="H20" s="54">
        <v>244</v>
      </c>
      <c r="I20" s="54">
        <v>2612784</v>
      </c>
      <c r="J20" s="54">
        <v>2585737</v>
      </c>
      <c r="K20" s="53">
        <v>20850</v>
      </c>
      <c r="L20" s="53">
        <v>6197</v>
      </c>
      <c r="M20" s="53">
        <v>403318</v>
      </c>
      <c r="N20" s="54">
        <v>144471</v>
      </c>
      <c r="O20" s="58">
        <v>443247</v>
      </c>
      <c r="P20" s="63"/>
      <c r="Q20" s="25" t="s">
        <v>142</v>
      </c>
      <c r="R20" s="64"/>
      <c r="S20" s="64"/>
    </row>
    <row r="21" spans="1:19" s="50" customFormat="1" ht="27" customHeight="1">
      <c r="A21" s="24"/>
      <c r="B21" s="25" t="s">
        <v>143</v>
      </c>
      <c r="C21" s="26"/>
      <c r="D21" s="53">
        <v>79309</v>
      </c>
      <c r="E21" s="53">
        <v>63351</v>
      </c>
      <c r="F21" s="54">
        <v>507</v>
      </c>
      <c r="G21" s="53">
        <v>7318</v>
      </c>
      <c r="H21" s="54">
        <v>8133</v>
      </c>
      <c r="I21" s="54">
        <v>2638036</v>
      </c>
      <c r="J21" s="54">
        <v>2601525</v>
      </c>
      <c r="K21" s="53">
        <v>30110</v>
      </c>
      <c r="L21" s="53">
        <v>6401</v>
      </c>
      <c r="M21" s="53">
        <v>364679</v>
      </c>
      <c r="N21" s="54">
        <v>146004</v>
      </c>
      <c r="O21" s="58">
        <v>526320</v>
      </c>
      <c r="P21" s="63"/>
      <c r="Q21" s="25" t="s">
        <v>143</v>
      </c>
      <c r="R21" s="64"/>
      <c r="S21" s="64"/>
    </row>
    <row r="22" spans="1:19" s="50" customFormat="1" ht="27" customHeight="1">
      <c r="A22" s="24"/>
      <c r="B22" s="25" t="s">
        <v>144</v>
      </c>
      <c r="C22" s="26"/>
      <c r="D22" s="53">
        <v>95260</v>
      </c>
      <c r="E22" s="53">
        <v>70520</v>
      </c>
      <c r="F22" s="54">
        <v>20250</v>
      </c>
      <c r="G22" s="53">
        <v>4280</v>
      </c>
      <c r="H22" s="54">
        <v>210</v>
      </c>
      <c r="I22" s="54">
        <v>3513927</v>
      </c>
      <c r="J22" s="54">
        <v>3473049</v>
      </c>
      <c r="K22" s="53">
        <v>32370</v>
      </c>
      <c r="L22" s="53">
        <v>8508</v>
      </c>
      <c r="M22" s="53">
        <v>339977</v>
      </c>
      <c r="N22" s="54">
        <v>160229</v>
      </c>
      <c r="O22" s="58">
        <v>600481</v>
      </c>
      <c r="P22" s="63"/>
      <c r="Q22" s="25" t="s">
        <v>144</v>
      </c>
      <c r="R22" s="64"/>
      <c r="S22" s="64"/>
    </row>
    <row r="23" spans="1:19" s="50" customFormat="1" ht="27" customHeight="1">
      <c r="A23" s="24"/>
      <c r="B23" s="25" t="s">
        <v>145</v>
      </c>
      <c r="C23" s="26"/>
      <c r="D23" s="53">
        <v>244881</v>
      </c>
      <c r="E23" s="53">
        <v>187753</v>
      </c>
      <c r="F23" s="54">
        <v>41925</v>
      </c>
      <c r="G23" s="53">
        <v>15069</v>
      </c>
      <c r="H23" s="54">
        <v>134</v>
      </c>
      <c r="I23" s="54">
        <v>5895929</v>
      </c>
      <c r="J23" s="54">
        <v>5814096</v>
      </c>
      <c r="K23" s="53">
        <v>67220</v>
      </c>
      <c r="L23" s="53">
        <v>14613</v>
      </c>
      <c r="M23" s="53">
        <v>707391</v>
      </c>
      <c r="N23" s="54">
        <v>317174</v>
      </c>
      <c r="O23" s="58">
        <v>1147339</v>
      </c>
      <c r="P23" s="63"/>
      <c r="Q23" s="25" t="s">
        <v>145</v>
      </c>
      <c r="R23" s="64"/>
      <c r="S23" s="64"/>
    </row>
    <row r="24" spans="1:19" s="50" customFormat="1" ht="27" customHeight="1">
      <c r="A24" s="24"/>
      <c r="B24" s="25" t="s">
        <v>146</v>
      </c>
      <c r="C24" s="26"/>
      <c r="D24" s="53">
        <v>48890</v>
      </c>
      <c r="E24" s="53">
        <v>32757</v>
      </c>
      <c r="F24" s="54">
        <v>6375</v>
      </c>
      <c r="G24" s="53">
        <v>9670</v>
      </c>
      <c r="H24" s="54">
        <v>88</v>
      </c>
      <c r="I24" s="54">
        <v>2362250</v>
      </c>
      <c r="J24" s="54">
        <v>2338286</v>
      </c>
      <c r="K24" s="53">
        <v>18500</v>
      </c>
      <c r="L24" s="53">
        <v>5464</v>
      </c>
      <c r="M24" s="53">
        <v>286328</v>
      </c>
      <c r="N24" s="54">
        <v>82903</v>
      </c>
      <c r="O24" s="58">
        <v>402858</v>
      </c>
      <c r="P24" s="63"/>
      <c r="Q24" s="25" t="s">
        <v>146</v>
      </c>
      <c r="R24" s="64"/>
      <c r="S24" s="64"/>
    </row>
    <row r="25" spans="1:19" s="50" customFormat="1" ht="45" customHeight="1">
      <c r="A25" s="24"/>
      <c r="B25" s="27" t="s">
        <v>156</v>
      </c>
      <c r="C25" s="28"/>
      <c r="D25" s="53">
        <f aca="true" t="shared" si="0" ref="D25:M25">SUM(D12:D24)</f>
        <v>1971959</v>
      </c>
      <c r="E25" s="53">
        <f t="shared" si="0"/>
        <v>1152926</v>
      </c>
      <c r="F25" s="54">
        <f t="shared" si="0"/>
        <v>438894</v>
      </c>
      <c r="G25" s="53">
        <f t="shared" si="0"/>
        <v>104053</v>
      </c>
      <c r="H25" s="53">
        <f t="shared" si="0"/>
        <v>276086</v>
      </c>
      <c r="I25" s="53">
        <f t="shared" si="0"/>
        <v>66701639</v>
      </c>
      <c r="J25" s="54">
        <f t="shared" si="0"/>
        <v>65854341</v>
      </c>
      <c r="K25" s="53">
        <f t="shared" si="0"/>
        <v>675110</v>
      </c>
      <c r="L25" s="53">
        <f t="shared" si="0"/>
        <v>172188</v>
      </c>
      <c r="M25" s="53">
        <f t="shared" si="0"/>
        <v>7568605</v>
      </c>
      <c r="N25" s="54">
        <f>SUM(N12:N24)</f>
        <v>3095668</v>
      </c>
      <c r="O25" s="58">
        <f>SUM(O12:O24)</f>
        <v>11733515</v>
      </c>
      <c r="P25" s="63"/>
      <c r="Q25" s="27" t="s">
        <v>156</v>
      </c>
      <c r="R25" s="64"/>
      <c r="S25" s="64"/>
    </row>
    <row r="26" spans="1:19" s="50" customFormat="1" ht="45" customHeight="1">
      <c r="A26" s="24"/>
      <c r="B26" s="25" t="s">
        <v>48</v>
      </c>
      <c r="C26" s="26"/>
      <c r="D26" s="53">
        <v>22522</v>
      </c>
      <c r="E26" s="53">
        <v>13902</v>
      </c>
      <c r="F26" s="54">
        <v>7253</v>
      </c>
      <c r="G26" s="53">
        <v>1302</v>
      </c>
      <c r="H26" s="54">
        <v>65</v>
      </c>
      <c r="I26" s="54">
        <v>651600</v>
      </c>
      <c r="J26" s="54">
        <v>642677</v>
      </c>
      <c r="K26" s="53">
        <v>6210</v>
      </c>
      <c r="L26" s="53">
        <v>2713</v>
      </c>
      <c r="M26" s="53">
        <v>80135</v>
      </c>
      <c r="N26" s="54">
        <v>43585</v>
      </c>
      <c r="O26" s="58">
        <v>128013</v>
      </c>
      <c r="P26" s="63"/>
      <c r="Q26" s="25" t="s">
        <v>48</v>
      </c>
      <c r="R26" s="64"/>
      <c r="S26" s="64"/>
    </row>
    <row r="27" spans="1:19" s="50" customFormat="1" ht="27" customHeight="1">
      <c r="A27" s="24"/>
      <c r="B27" s="25" t="s">
        <v>49</v>
      </c>
      <c r="C27" s="26"/>
      <c r="D27" s="53">
        <v>40592</v>
      </c>
      <c r="E27" s="53">
        <v>30242</v>
      </c>
      <c r="F27" s="54">
        <v>8209</v>
      </c>
      <c r="G27" s="53">
        <v>2065</v>
      </c>
      <c r="H27" s="54">
        <v>76</v>
      </c>
      <c r="I27" s="54">
        <v>1173404</v>
      </c>
      <c r="J27" s="54">
        <v>1164108</v>
      </c>
      <c r="K27" s="53">
        <v>6350</v>
      </c>
      <c r="L27" s="53">
        <v>2946</v>
      </c>
      <c r="M27" s="53">
        <v>167274</v>
      </c>
      <c r="N27" s="54">
        <v>66489</v>
      </c>
      <c r="O27" s="58">
        <v>237553</v>
      </c>
      <c r="P27" s="63"/>
      <c r="Q27" s="25" t="s">
        <v>49</v>
      </c>
      <c r="R27" s="64"/>
      <c r="S27" s="64"/>
    </row>
    <row r="28" spans="1:19" s="50" customFormat="1" ht="27" customHeight="1">
      <c r="A28" s="24"/>
      <c r="B28" s="25" t="s">
        <v>50</v>
      </c>
      <c r="C28" s="26"/>
      <c r="D28" s="53">
        <v>15037</v>
      </c>
      <c r="E28" s="53">
        <v>12178</v>
      </c>
      <c r="F28" s="54">
        <v>1342</v>
      </c>
      <c r="G28" s="53">
        <v>1279</v>
      </c>
      <c r="H28" s="54">
        <v>238</v>
      </c>
      <c r="I28" s="54">
        <v>611793</v>
      </c>
      <c r="J28" s="54">
        <v>604038</v>
      </c>
      <c r="K28" s="53">
        <v>6270</v>
      </c>
      <c r="L28" s="53">
        <v>1485</v>
      </c>
      <c r="M28" s="53">
        <v>59581</v>
      </c>
      <c r="N28" s="54">
        <v>29438</v>
      </c>
      <c r="O28" s="58">
        <v>109961</v>
      </c>
      <c r="P28" s="63"/>
      <c r="Q28" s="25" t="s">
        <v>50</v>
      </c>
      <c r="R28" s="64"/>
      <c r="S28" s="64"/>
    </row>
    <row r="29" spans="1:19" s="50" customFormat="1" ht="27" customHeight="1">
      <c r="A29" s="24"/>
      <c r="B29" s="25" t="s">
        <v>149</v>
      </c>
      <c r="C29" s="26"/>
      <c r="D29" s="53">
        <v>44653</v>
      </c>
      <c r="E29" s="53">
        <v>31856</v>
      </c>
      <c r="F29" s="54">
        <v>10852</v>
      </c>
      <c r="G29" s="53">
        <v>1840</v>
      </c>
      <c r="H29" s="54">
        <v>105</v>
      </c>
      <c r="I29" s="54">
        <v>938324</v>
      </c>
      <c r="J29" s="54">
        <v>923656</v>
      </c>
      <c r="K29" s="53">
        <v>10600</v>
      </c>
      <c r="L29" s="53">
        <v>4068</v>
      </c>
      <c r="M29" s="53">
        <v>121226</v>
      </c>
      <c r="N29" s="54">
        <v>31989</v>
      </c>
      <c r="O29" s="58">
        <v>200912</v>
      </c>
      <c r="P29" s="63"/>
      <c r="Q29" s="25" t="s">
        <v>150</v>
      </c>
      <c r="R29" s="64"/>
      <c r="S29" s="64"/>
    </row>
    <row r="30" spans="1:19" s="50" customFormat="1" ht="27" customHeight="1">
      <c r="A30" s="24"/>
      <c r="B30" s="25" t="s">
        <v>51</v>
      </c>
      <c r="C30" s="26"/>
      <c r="D30" s="53">
        <v>31800</v>
      </c>
      <c r="E30" s="53">
        <v>22625</v>
      </c>
      <c r="F30" s="54">
        <v>8050</v>
      </c>
      <c r="G30" s="53">
        <v>998</v>
      </c>
      <c r="H30" s="54">
        <v>127</v>
      </c>
      <c r="I30" s="54">
        <v>488990</v>
      </c>
      <c r="J30" s="54">
        <v>482229</v>
      </c>
      <c r="K30" s="53">
        <v>5540</v>
      </c>
      <c r="L30" s="53">
        <v>1221</v>
      </c>
      <c r="M30" s="53">
        <v>53258</v>
      </c>
      <c r="N30" s="54">
        <v>40533</v>
      </c>
      <c r="O30" s="58">
        <v>89728</v>
      </c>
      <c r="P30" s="63"/>
      <c r="Q30" s="25" t="s">
        <v>51</v>
      </c>
      <c r="R30" s="64"/>
      <c r="S30" s="64"/>
    </row>
    <row r="31" spans="1:19" s="50" customFormat="1" ht="27" customHeight="1">
      <c r="A31" s="24"/>
      <c r="B31" s="25" t="s">
        <v>52</v>
      </c>
      <c r="C31" s="26"/>
      <c r="D31" s="53">
        <v>35142</v>
      </c>
      <c r="E31" s="53">
        <v>33943</v>
      </c>
      <c r="F31" s="54">
        <v>0</v>
      </c>
      <c r="G31" s="53">
        <v>1061</v>
      </c>
      <c r="H31" s="54">
        <v>138</v>
      </c>
      <c r="I31" s="54">
        <v>578143</v>
      </c>
      <c r="J31" s="54">
        <v>517198</v>
      </c>
      <c r="K31" s="53">
        <v>59549</v>
      </c>
      <c r="L31" s="53">
        <v>1396</v>
      </c>
      <c r="M31" s="53">
        <v>57684</v>
      </c>
      <c r="N31" s="54">
        <v>10715</v>
      </c>
      <c r="O31" s="58">
        <v>101623</v>
      </c>
      <c r="P31" s="63"/>
      <c r="Q31" s="25" t="s">
        <v>52</v>
      </c>
      <c r="R31" s="64"/>
      <c r="S31" s="64"/>
    </row>
    <row r="32" spans="1:19" s="50" customFormat="1" ht="27" customHeight="1">
      <c r="A32" s="24"/>
      <c r="B32" s="25" t="s">
        <v>53</v>
      </c>
      <c r="C32" s="26"/>
      <c r="D32" s="53">
        <v>6683</v>
      </c>
      <c r="E32" s="53">
        <v>4177</v>
      </c>
      <c r="F32" s="54">
        <v>739</v>
      </c>
      <c r="G32" s="53">
        <v>1614</v>
      </c>
      <c r="H32" s="54">
        <v>153</v>
      </c>
      <c r="I32" s="54">
        <v>453947</v>
      </c>
      <c r="J32" s="54">
        <v>451113</v>
      </c>
      <c r="K32" s="53">
        <v>2080</v>
      </c>
      <c r="L32" s="53">
        <v>754</v>
      </c>
      <c r="M32" s="53">
        <v>63351</v>
      </c>
      <c r="N32" s="54">
        <v>8800</v>
      </c>
      <c r="O32" s="58">
        <v>81811</v>
      </c>
      <c r="P32" s="63"/>
      <c r="Q32" s="25" t="s">
        <v>53</v>
      </c>
      <c r="R32" s="64"/>
      <c r="S32" s="64"/>
    </row>
    <row r="33" spans="1:19" s="50" customFormat="1" ht="27" customHeight="1">
      <c r="A33" s="24"/>
      <c r="B33" s="25" t="s">
        <v>54</v>
      </c>
      <c r="C33" s="26"/>
      <c r="D33" s="53">
        <v>17918</v>
      </c>
      <c r="E33" s="53">
        <v>16830</v>
      </c>
      <c r="F33" s="54">
        <v>159</v>
      </c>
      <c r="G33" s="53">
        <v>869</v>
      </c>
      <c r="H33" s="54">
        <v>60</v>
      </c>
      <c r="I33" s="54">
        <v>383388</v>
      </c>
      <c r="J33" s="54">
        <v>377304</v>
      </c>
      <c r="K33" s="53">
        <v>5010</v>
      </c>
      <c r="L33" s="53">
        <v>1074</v>
      </c>
      <c r="M33" s="53">
        <v>30763</v>
      </c>
      <c r="N33" s="54">
        <v>28986</v>
      </c>
      <c r="O33" s="58">
        <v>69266</v>
      </c>
      <c r="P33" s="63"/>
      <c r="Q33" s="25" t="s">
        <v>54</v>
      </c>
      <c r="R33" s="64"/>
      <c r="S33" s="64"/>
    </row>
    <row r="34" spans="1:19" s="50" customFormat="1" ht="27" customHeight="1">
      <c r="A34" s="24"/>
      <c r="B34" s="25" t="s">
        <v>55</v>
      </c>
      <c r="C34" s="26"/>
      <c r="D34" s="53">
        <v>12736</v>
      </c>
      <c r="E34" s="53">
        <v>11607</v>
      </c>
      <c r="F34" s="54">
        <v>0</v>
      </c>
      <c r="G34" s="53">
        <v>1036</v>
      </c>
      <c r="H34" s="54">
        <v>93</v>
      </c>
      <c r="I34" s="54">
        <v>565566</v>
      </c>
      <c r="J34" s="54">
        <v>559279</v>
      </c>
      <c r="K34" s="53">
        <v>4980</v>
      </c>
      <c r="L34" s="53">
        <v>1307</v>
      </c>
      <c r="M34" s="53">
        <v>59302</v>
      </c>
      <c r="N34" s="54">
        <v>18379</v>
      </c>
      <c r="O34" s="58">
        <v>86018</v>
      </c>
      <c r="P34" s="63"/>
      <c r="Q34" s="25" t="s">
        <v>55</v>
      </c>
      <c r="R34" s="64"/>
      <c r="S34" s="64"/>
    </row>
    <row r="35" spans="1:19" s="50" customFormat="1" ht="27" customHeight="1">
      <c r="A35" s="24"/>
      <c r="B35" s="25" t="s">
        <v>56</v>
      </c>
      <c r="C35" s="26"/>
      <c r="D35" s="53">
        <v>7723</v>
      </c>
      <c r="E35" s="53">
        <v>5608</v>
      </c>
      <c r="F35" s="54">
        <v>169</v>
      </c>
      <c r="G35" s="53">
        <v>1894</v>
      </c>
      <c r="H35" s="54">
        <v>52</v>
      </c>
      <c r="I35" s="54">
        <v>560728</v>
      </c>
      <c r="J35" s="54">
        <v>556298</v>
      </c>
      <c r="K35" s="53">
        <v>2880</v>
      </c>
      <c r="L35" s="53">
        <v>1550</v>
      </c>
      <c r="M35" s="53">
        <v>78430</v>
      </c>
      <c r="N35" s="54">
        <v>22092</v>
      </c>
      <c r="O35" s="58">
        <v>103917</v>
      </c>
      <c r="P35" s="63"/>
      <c r="Q35" s="25" t="s">
        <v>56</v>
      </c>
      <c r="R35" s="64"/>
      <c r="S35" s="64"/>
    </row>
    <row r="36" spans="1:19" s="50" customFormat="1" ht="27" customHeight="1">
      <c r="A36" s="24"/>
      <c r="B36" s="25" t="s">
        <v>57</v>
      </c>
      <c r="C36" s="26"/>
      <c r="D36" s="53">
        <v>22659</v>
      </c>
      <c r="E36" s="53">
        <v>20701</v>
      </c>
      <c r="F36" s="54">
        <v>0</v>
      </c>
      <c r="G36" s="53">
        <v>1073</v>
      </c>
      <c r="H36" s="54">
        <v>885</v>
      </c>
      <c r="I36" s="54">
        <v>621817</v>
      </c>
      <c r="J36" s="54">
        <v>617956</v>
      </c>
      <c r="K36" s="53">
        <v>2400</v>
      </c>
      <c r="L36" s="53">
        <v>1461</v>
      </c>
      <c r="M36" s="53">
        <v>71153</v>
      </c>
      <c r="N36" s="54">
        <v>14292</v>
      </c>
      <c r="O36" s="58">
        <v>105524</v>
      </c>
      <c r="P36" s="63"/>
      <c r="Q36" s="25" t="s">
        <v>57</v>
      </c>
      <c r="R36" s="64"/>
      <c r="S36" s="64"/>
    </row>
    <row r="37" spans="1:19" s="50" customFormat="1" ht="27" customHeight="1">
      <c r="A37" s="24"/>
      <c r="B37" s="25" t="s">
        <v>58</v>
      </c>
      <c r="C37" s="26"/>
      <c r="D37" s="53">
        <v>22441</v>
      </c>
      <c r="E37" s="53">
        <v>17370</v>
      </c>
      <c r="F37" s="54">
        <v>4259</v>
      </c>
      <c r="G37" s="53">
        <v>706</v>
      </c>
      <c r="H37" s="54">
        <v>106</v>
      </c>
      <c r="I37" s="54">
        <v>226207</v>
      </c>
      <c r="J37" s="54">
        <v>206533</v>
      </c>
      <c r="K37" s="53">
        <v>19120</v>
      </c>
      <c r="L37" s="53">
        <v>554</v>
      </c>
      <c r="M37" s="53">
        <v>32474</v>
      </c>
      <c r="N37" s="54">
        <v>8450</v>
      </c>
      <c r="O37" s="58">
        <v>41804</v>
      </c>
      <c r="P37" s="63"/>
      <c r="Q37" s="25" t="s">
        <v>58</v>
      </c>
      <c r="R37" s="64"/>
      <c r="S37" s="64"/>
    </row>
    <row r="38" spans="1:19" s="50" customFormat="1" ht="27" customHeight="1">
      <c r="A38" s="24"/>
      <c r="B38" s="25" t="s">
        <v>59</v>
      </c>
      <c r="C38" s="26"/>
      <c r="D38" s="53">
        <v>27320</v>
      </c>
      <c r="E38" s="53">
        <v>27249</v>
      </c>
      <c r="F38" s="54">
        <v>0</v>
      </c>
      <c r="G38" s="53">
        <v>0</v>
      </c>
      <c r="H38" s="54">
        <v>71</v>
      </c>
      <c r="I38" s="54">
        <v>284512</v>
      </c>
      <c r="J38" s="54">
        <v>259369</v>
      </c>
      <c r="K38" s="53">
        <v>24479</v>
      </c>
      <c r="L38" s="53">
        <v>664</v>
      </c>
      <c r="M38" s="53">
        <v>55656</v>
      </c>
      <c r="N38" s="54">
        <v>262</v>
      </c>
      <c r="O38" s="58">
        <v>49454</v>
      </c>
      <c r="P38" s="63"/>
      <c r="Q38" s="25" t="s">
        <v>59</v>
      </c>
      <c r="R38" s="64"/>
      <c r="S38" s="64"/>
    </row>
    <row r="39" spans="1:19" s="50" customFormat="1" ht="45" customHeight="1">
      <c r="A39" s="24"/>
      <c r="B39" s="27" t="s">
        <v>157</v>
      </c>
      <c r="C39" s="28"/>
      <c r="D39" s="53">
        <f aca="true" t="shared" si="1" ref="D39:O39">SUM(D26:D38)</f>
        <v>307226</v>
      </c>
      <c r="E39" s="53">
        <f t="shared" si="1"/>
        <v>248288</v>
      </c>
      <c r="F39" s="54">
        <f t="shared" si="1"/>
        <v>41032</v>
      </c>
      <c r="G39" s="53">
        <f t="shared" si="1"/>
        <v>15737</v>
      </c>
      <c r="H39" s="53">
        <f t="shared" si="1"/>
        <v>2169</v>
      </c>
      <c r="I39" s="53">
        <f t="shared" si="1"/>
        <v>7538419</v>
      </c>
      <c r="J39" s="54">
        <f t="shared" si="1"/>
        <v>7361758</v>
      </c>
      <c r="K39" s="53">
        <f t="shared" si="1"/>
        <v>155468</v>
      </c>
      <c r="L39" s="53">
        <f t="shared" si="1"/>
        <v>21193</v>
      </c>
      <c r="M39" s="53">
        <f t="shared" si="1"/>
        <v>930287</v>
      </c>
      <c r="N39" s="54">
        <f t="shared" si="1"/>
        <v>324010</v>
      </c>
      <c r="O39" s="58">
        <f t="shared" si="1"/>
        <v>1405584</v>
      </c>
      <c r="P39" s="63"/>
      <c r="Q39" s="27" t="s">
        <v>157</v>
      </c>
      <c r="R39" s="64"/>
      <c r="S39" s="64"/>
    </row>
    <row r="40" spans="1:19" s="50" customFormat="1" ht="45" customHeight="1">
      <c r="A40" s="24"/>
      <c r="B40" s="27" t="s">
        <v>147</v>
      </c>
      <c r="C40" s="28"/>
      <c r="D40" s="53">
        <f aca="true" t="shared" si="2" ref="D40:O40">D25+D39</f>
        <v>2279185</v>
      </c>
      <c r="E40" s="53">
        <f t="shared" si="2"/>
        <v>1401214</v>
      </c>
      <c r="F40" s="54">
        <f t="shared" si="2"/>
        <v>479926</v>
      </c>
      <c r="G40" s="53">
        <f t="shared" si="2"/>
        <v>119790</v>
      </c>
      <c r="H40" s="53">
        <f t="shared" si="2"/>
        <v>278255</v>
      </c>
      <c r="I40" s="53">
        <f t="shared" si="2"/>
        <v>74240058</v>
      </c>
      <c r="J40" s="54">
        <f t="shared" si="2"/>
        <v>73216099</v>
      </c>
      <c r="K40" s="53">
        <f t="shared" si="2"/>
        <v>830578</v>
      </c>
      <c r="L40" s="53">
        <f t="shared" si="2"/>
        <v>193381</v>
      </c>
      <c r="M40" s="53">
        <f t="shared" si="2"/>
        <v>8498892</v>
      </c>
      <c r="N40" s="54">
        <f t="shared" si="2"/>
        <v>3419678</v>
      </c>
      <c r="O40" s="58">
        <f t="shared" si="2"/>
        <v>13139099</v>
      </c>
      <c r="P40" s="63"/>
      <c r="Q40" s="27" t="s">
        <v>147</v>
      </c>
      <c r="R40" s="64"/>
      <c r="S40" s="64"/>
    </row>
    <row r="41" spans="1:19" s="50" customFormat="1" ht="22.5" customHeight="1" thickBot="1">
      <c r="A41" s="29"/>
      <c r="B41" s="30"/>
      <c r="C41" s="31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  <c r="P41" s="61"/>
      <c r="Q41" s="67"/>
      <c r="R41" s="61"/>
      <c r="S41" s="64"/>
    </row>
    <row r="42" spans="4:19" ht="13.5"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</sheetData>
  <printOptions/>
  <pageMargins left="0.984251968503937" right="0.7874015748031497" top="0.7480314960629921" bottom="0.6299212598425197" header="0.5118110236220472" footer="0.35433070866141736"/>
  <pageSetup horizontalDpi="240" verticalDpi="240" orientation="portrait" paperSize="9" scale="72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75" zoomScaleNormal="80" zoomScaleSheetLayoutView="75" workbookViewId="0" topLeftCell="A1">
      <pane xSplit="3" ySplit="11" topLeftCell="H12" activePane="bottomRight" state="frozen"/>
      <selection pane="topLeft" activeCell="I5" sqref="I5"/>
      <selection pane="topRight" activeCell="I5" sqref="I5"/>
      <selection pane="bottomLeft" activeCell="I5" sqref="I5"/>
      <selection pane="bottomRight" activeCell="A7" sqref="A7:R11"/>
    </sheetView>
  </sheetViews>
  <sheetFormatPr defaultColWidth="9.00390625" defaultRowHeight="13.5"/>
  <cols>
    <col min="1" max="1" width="1.75390625" style="10" customWidth="1"/>
    <col min="2" max="2" width="13.375" style="10" customWidth="1"/>
    <col min="3" max="3" width="1.75390625" style="10" customWidth="1"/>
    <col min="4" max="15" width="15.25390625" style="10" customWidth="1"/>
    <col min="16" max="16" width="1.75390625" style="10" customWidth="1"/>
    <col min="17" max="17" width="13.375" style="10" customWidth="1"/>
    <col min="18" max="18" width="1.75390625" style="10" customWidth="1"/>
    <col min="19" max="16384" width="9.00390625" style="10" customWidth="1"/>
  </cols>
  <sheetData>
    <row r="1" ht="14.25">
      <c r="B1" s="5" t="s">
        <v>136</v>
      </c>
    </row>
    <row r="4" spans="1:18" ht="31.5" customHeight="1">
      <c r="A4" s="1"/>
      <c r="B4" s="23" t="s">
        <v>158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7"/>
      <c r="B6" s="8" t="s">
        <v>111</v>
      </c>
      <c r="C6" s="7"/>
      <c r="D6" s="8"/>
      <c r="E6" s="8"/>
      <c r="F6" s="8"/>
      <c r="G6" s="8"/>
      <c r="H6" s="8"/>
      <c r="I6" s="8"/>
      <c r="J6" s="9"/>
      <c r="K6" s="8"/>
      <c r="L6" s="8"/>
      <c r="M6" s="8"/>
      <c r="N6" s="8"/>
      <c r="O6" s="8"/>
      <c r="P6" s="7"/>
      <c r="Q6" s="7"/>
      <c r="R6" s="6" t="s">
        <v>1</v>
      </c>
    </row>
    <row r="7" spans="1:18" ht="13.5">
      <c r="A7" s="91"/>
      <c r="B7" s="92"/>
      <c r="C7" s="108"/>
      <c r="D7" s="109" t="s">
        <v>173</v>
      </c>
      <c r="E7" s="110" t="s">
        <v>176</v>
      </c>
      <c r="F7" s="96" t="s">
        <v>177</v>
      </c>
      <c r="G7" s="80" t="s">
        <v>113</v>
      </c>
      <c r="H7" s="80"/>
      <c r="I7" s="81"/>
      <c r="J7" s="96" t="s">
        <v>178</v>
      </c>
      <c r="K7" s="96" t="s">
        <v>179</v>
      </c>
      <c r="L7" s="80" t="s">
        <v>112</v>
      </c>
      <c r="M7" s="81"/>
      <c r="N7" s="96" t="s">
        <v>180</v>
      </c>
      <c r="O7" s="96" t="s">
        <v>181</v>
      </c>
      <c r="P7" s="92"/>
      <c r="Q7" s="91"/>
      <c r="R7" s="91"/>
    </row>
    <row r="8" spans="1:18" ht="13.5">
      <c r="A8" s="91"/>
      <c r="B8" s="92"/>
      <c r="C8" s="93"/>
      <c r="D8" s="98"/>
      <c r="E8" s="83"/>
      <c r="F8" s="83"/>
      <c r="G8" s="98" t="s">
        <v>67</v>
      </c>
      <c r="H8" s="98" t="s">
        <v>68</v>
      </c>
      <c r="I8" s="98" t="s">
        <v>69</v>
      </c>
      <c r="J8" s="83"/>
      <c r="K8" s="83"/>
      <c r="L8" s="98" t="s">
        <v>67</v>
      </c>
      <c r="M8" s="98" t="s">
        <v>68</v>
      </c>
      <c r="N8" s="83"/>
      <c r="O8" s="83"/>
      <c r="P8" s="92"/>
      <c r="Q8" s="91"/>
      <c r="R8" s="91"/>
    </row>
    <row r="9" spans="1:18" ht="13.5">
      <c r="A9" s="91"/>
      <c r="B9" s="84" t="s">
        <v>154</v>
      </c>
      <c r="C9" s="83"/>
      <c r="D9" s="83" t="s">
        <v>174</v>
      </c>
      <c r="E9" s="83" t="s">
        <v>137</v>
      </c>
      <c r="F9" s="83" t="s">
        <v>114</v>
      </c>
      <c r="G9" s="83" t="s">
        <v>115</v>
      </c>
      <c r="H9" s="83" t="s">
        <v>115</v>
      </c>
      <c r="I9" s="83" t="s">
        <v>116</v>
      </c>
      <c r="J9" s="83" t="s">
        <v>117</v>
      </c>
      <c r="K9" s="83" t="s">
        <v>118</v>
      </c>
      <c r="L9" s="83" t="s">
        <v>10</v>
      </c>
      <c r="M9" s="83" t="s">
        <v>85</v>
      </c>
      <c r="N9" s="83" t="s">
        <v>119</v>
      </c>
      <c r="O9" s="83" t="s">
        <v>120</v>
      </c>
      <c r="P9" s="92"/>
      <c r="Q9" s="100" t="s">
        <v>162</v>
      </c>
      <c r="R9" s="91"/>
    </row>
    <row r="10" spans="1:18" ht="13.5">
      <c r="A10" s="91"/>
      <c r="B10" s="92"/>
      <c r="C10" s="93"/>
      <c r="D10" s="83" t="s">
        <v>175</v>
      </c>
      <c r="E10" s="83" t="s">
        <v>138</v>
      </c>
      <c r="F10" s="83"/>
      <c r="G10" s="83" t="s">
        <v>108</v>
      </c>
      <c r="H10" s="83" t="s">
        <v>121</v>
      </c>
      <c r="I10" s="83" t="s">
        <v>122</v>
      </c>
      <c r="J10" s="83"/>
      <c r="K10" s="83"/>
      <c r="L10" s="83" t="s">
        <v>82</v>
      </c>
      <c r="M10" s="83"/>
      <c r="N10" s="83"/>
      <c r="O10" s="83"/>
      <c r="P10" s="77"/>
      <c r="Q10" s="91"/>
      <c r="R10" s="91"/>
    </row>
    <row r="11" spans="1:18" ht="14.25" thickBot="1">
      <c r="A11" s="101"/>
      <c r="B11" s="101"/>
      <c r="C11" s="102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87"/>
      <c r="Q11" s="101"/>
      <c r="R11" s="101"/>
    </row>
    <row r="12" spans="1:17" s="50" customFormat="1" ht="45" customHeight="1">
      <c r="A12" s="24"/>
      <c r="B12" s="25" t="s">
        <v>42</v>
      </c>
      <c r="C12" s="73"/>
      <c r="D12" s="53">
        <v>3952</v>
      </c>
      <c r="E12" s="53">
        <v>1274504</v>
      </c>
      <c r="F12" s="54">
        <v>2828208</v>
      </c>
      <c r="G12" s="53">
        <v>530632</v>
      </c>
      <c r="H12" s="54">
        <v>0</v>
      </c>
      <c r="I12" s="54">
        <v>2297576</v>
      </c>
      <c r="J12" s="54">
        <v>221167</v>
      </c>
      <c r="K12" s="53">
        <v>14400</v>
      </c>
      <c r="L12" s="53">
        <v>14400</v>
      </c>
      <c r="M12" s="53">
        <v>0</v>
      </c>
      <c r="N12" s="54">
        <v>3289</v>
      </c>
      <c r="O12" s="58">
        <v>1395</v>
      </c>
      <c r="P12" s="49"/>
      <c r="Q12" s="25" t="s">
        <v>42</v>
      </c>
    </row>
    <row r="13" spans="1:17" s="50" customFormat="1" ht="27" customHeight="1">
      <c r="A13" s="24"/>
      <c r="B13" s="25" t="s">
        <v>43</v>
      </c>
      <c r="C13" s="26"/>
      <c r="D13" s="53">
        <v>1438</v>
      </c>
      <c r="E13" s="53">
        <v>419261</v>
      </c>
      <c r="F13" s="54">
        <v>931488</v>
      </c>
      <c r="G13" s="53">
        <v>169498</v>
      </c>
      <c r="H13" s="54">
        <v>0</v>
      </c>
      <c r="I13" s="54">
        <v>761990</v>
      </c>
      <c r="J13" s="54">
        <v>65225</v>
      </c>
      <c r="K13" s="53">
        <v>24889</v>
      </c>
      <c r="L13" s="53">
        <v>0</v>
      </c>
      <c r="M13" s="53">
        <v>24889</v>
      </c>
      <c r="N13" s="54">
        <v>3083</v>
      </c>
      <c r="O13" s="58">
        <v>0</v>
      </c>
      <c r="P13" s="49"/>
      <c r="Q13" s="25" t="s">
        <v>43</v>
      </c>
    </row>
    <row r="14" spans="1:17" s="50" customFormat="1" ht="27" customHeight="1">
      <c r="A14" s="24"/>
      <c r="B14" s="25" t="s">
        <v>44</v>
      </c>
      <c r="C14" s="26"/>
      <c r="D14" s="53">
        <v>1132</v>
      </c>
      <c r="E14" s="53">
        <v>338324</v>
      </c>
      <c r="F14" s="54">
        <v>811699</v>
      </c>
      <c r="G14" s="53">
        <v>811668</v>
      </c>
      <c r="H14" s="54">
        <v>29</v>
      </c>
      <c r="I14" s="54">
        <v>2</v>
      </c>
      <c r="J14" s="54">
        <v>30604</v>
      </c>
      <c r="K14" s="53">
        <v>0</v>
      </c>
      <c r="L14" s="53">
        <v>0</v>
      </c>
      <c r="M14" s="53">
        <v>0</v>
      </c>
      <c r="N14" s="54">
        <v>482</v>
      </c>
      <c r="O14" s="58">
        <v>0</v>
      </c>
      <c r="P14" s="49"/>
      <c r="Q14" s="25" t="s">
        <v>44</v>
      </c>
    </row>
    <row r="15" spans="1:17" s="50" customFormat="1" ht="27" customHeight="1">
      <c r="A15" s="24"/>
      <c r="B15" s="25" t="s">
        <v>45</v>
      </c>
      <c r="C15" s="26"/>
      <c r="D15" s="53">
        <v>864</v>
      </c>
      <c r="E15" s="53">
        <v>280443</v>
      </c>
      <c r="F15" s="54">
        <v>640362</v>
      </c>
      <c r="G15" s="53">
        <v>640338</v>
      </c>
      <c r="H15" s="54">
        <v>22</v>
      </c>
      <c r="I15" s="54">
        <v>2</v>
      </c>
      <c r="J15" s="54">
        <v>42608</v>
      </c>
      <c r="K15" s="53">
        <v>0</v>
      </c>
      <c r="L15" s="53">
        <v>0</v>
      </c>
      <c r="M15" s="53">
        <v>0</v>
      </c>
      <c r="N15" s="54">
        <v>59098</v>
      </c>
      <c r="O15" s="58">
        <v>0</v>
      </c>
      <c r="P15" s="49"/>
      <c r="Q15" s="25" t="s">
        <v>45</v>
      </c>
    </row>
    <row r="16" spans="1:17" s="50" customFormat="1" ht="27" customHeight="1">
      <c r="A16" s="24"/>
      <c r="B16" s="25" t="s">
        <v>46</v>
      </c>
      <c r="C16" s="26"/>
      <c r="D16" s="53">
        <v>1364</v>
      </c>
      <c r="E16" s="53">
        <v>421480</v>
      </c>
      <c r="F16" s="54">
        <v>1028952</v>
      </c>
      <c r="G16" s="53">
        <v>1028914</v>
      </c>
      <c r="H16" s="54">
        <v>34</v>
      </c>
      <c r="I16" s="54">
        <v>4</v>
      </c>
      <c r="J16" s="54">
        <v>68099</v>
      </c>
      <c r="K16" s="53">
        <v>91319</v>
      </c>
      <c r="L16" s="53">
        <v>0</v>
      </c>
      <c r="M16" s="53">
        <v>91319</v>
      </c>
      <c r="N16" s="54">
        <v>850</v>
      </c>
      <c r="O16" s="58">
        <v>0</v>
      </c>
      <c r="P16" s="49"/>
      <c r="Q16" s="25" t="s">
        <v>46</v>
      </c>
    </row>
    <row r="17" spans="1:17" s="50" customFormat="1" ht="27" customHeight="1">
      <c r="A17" s="24"/>
      <c r="B17" s="25" t="s">
        <v>47</v>
      </c>
      <c r="C17" s="26"/>
      <c r="D17" s="53">
        <v>859</v>
      </c>
      <c r="E17" s="53">
        <v>248996</v>
      </c>
      <c r="F17" s="54">
        <v>526288</v>
      </c>
      <c r="G17" s="53">
        <v>526266</v>
      </c>
      <c r="H17" s="54">
        <v>20</v>
      </c>
      <c r="I17" s="54">
        <v>2</v>
      </c>
      <c r="J17" s="54">
        <v>45369</v>
      </c>
      <c r="K17" s="53">
        <v>0</v>
      </c>
      <c r="L17" s="53">
        <v>0</v>
      </c>
      <c r="M17" s="53">
        <v>0</v>
      </c>
      <c r="N17" s="54">
        <v>869</v>
      </c>
      <c r="O17" s="58">
        <v>0</v>
      </c>
      <c r="P17" s="49"/>
      <c r="Q17" s="25" t="s">
        <v>47</v>
      </c>
    </row>
    <row r="18" spans="1:17" s="50" customFormat="1" ht="27" customHeight="1">
      <c r="A18" s="24"/>
      <c r="B18" s="25" t="s">
        <v>140</v>
      </c>
      <c r="C18" s="26"/>
      <c r="D18" s="53">
        <v>753</v>
      </c>
      <c r="E18" s="53">
        <v>226417</v>
      </c>
      <c r="F18" s="54">
        <v>549430</v>
      </c>
      <c r="G18" s="53">
        <v>549409</v>
      </c>
      <c r="H18" s="54">
        <v>19</v>
      </c>
      <c r="I18" s="54">
        <v>2</v>
      </c>
      <c r="J18" s="54">
        <v>27573</v>
      </c>
      <c r="K18" s="53">
        <v>0</v>
      </c>
      <c r="L18" s="53">
        <v>0</v>
      </c>
      <c r="M18" s="53">
        <v>0</v>
      </c>
      <c r="N18" s="54">
        <v>0</v>
      </c>
      <c r="O18" s="58">
        <v>0</v>
      </c>
      <c r="P18" s="49"/>
      <c r="Q18" s="25" t="s">
        <v>140</v>
      </c>
    </row>
    <row r="19" spans="1:17" s="50" customFormat="1" ht="27" customHeight="1">
      <c r="A19" s="24"/>
      <c r="B19" s="25" t="s">
        <v>141</v>
      </c>
      <c r="C19" s="26"/>
      <c r="D19" s="53">
        <v>1237</v>
      </c>
      <c r="E19" s="53">
        <v>387840</v>
      </c>
      <c r="F19" s="54">
        <v>916200</v>
      </c>
      <c r="G19" s="53">
        <v>916167</v>
      </c>
      <c r="H19" s="54">
        <v>30</v>
      </c>
      <c r="I19" s="54">
        <v>3</v>
      </c>
      <c r="J19" s="54">
        <v>56551</v>
      </c>
      <c r="K19" s="53">
        <v>46310</v>
      </c>
      <c r="L19" s="53">
        <v>0</v>
      </c>
      <c r="M19" s="53">
        <v>46310</v>
      </c>
      <c r="N19" s="54">
        <v>16</v>
      </c>
      <c r="O19" s="58">
        <v>555</v>
      </c>
      <c r="P19" s="49"/>
      <c r="Q19" s="25" t="s">
        <v>141</v>
      </c>
    </row>
    <row r="20" spans="1:17" s="50" customFormat="1" ht="27" customHeight="1">
      <c r="A20" s="24"/>
      <c r="B20" s="25" t="s">
        <v>142</v>
      </c>
      <c r="C20" s="26"/>
      <c r="D20" s="53">
        <v>597</v>
      </c>
      <c r="E20" s="53">
        <v>166066</v>
      </c>
      <c r="F20" s="54">
        <v>389966</v>
      </c>
      <c r="G20" s="53">
        <v>63828</v>
      </c>
      <c r="H20" s="54">
        <v>2</v>
      </c>
      <c r="I20" s="54">
        <v>326136</v>
      </c>
      <c r="J20" s="54">
        <v>40278</v>
      </c>
      <c r="K20" s="53">
        <v>0</v>
      </c>
      <c r="L20" s="53">
        <v>0</v>
      </c>
      <c r="M20" s="53">
        <v>0</v>
      </c>
      <c r="N20" s="54">
        <v>237</v>
      </c>
      <c r="O20" s="58">
        <v>0</v>
      </c>
      <c r="P20" s="49"/>
      <c r="Q20" s="25" t="s">
        <v>142</v>
      </c>
    </row>
    <row r="21" spans="1:17" s="50" customFormat="1" ht="27" customHeight="1">
      <c r="A21" s="24"/>
      <c r="B21" s="25" t="s">
        <v>143</v>
      </c>
      <c r="C21" s="26"/>
      <c r="D21" s="53">
        <v>709</v>
      </c>
      <c r="E21" s="53">
        <v>231143</v>
      </c>
      <c r="F21" s="54">
        <v>444858</v>
      </c>
      <c r="G21" s="53">
        <v>444837</v>
      </c>
      <c r="H21" s="54">
        <v>19</v>
      </c>
      <c r="I21" s="54">
        <v>2</v>
      </c>
      <c r="J21" s="54">
        <v>27836</v>
      </c>
      <c r="K21" s="53">
        <v>1050</v>
      </c>
      <c r="L21" s="53">
        <v>0</v>
      </c>
      <c r="M21" s="53">
        <v>1050</v>
      </c>
      <c r="N21" s="54">
        <v>33</v>
      </c>
      <c r="O21" s="58">
        <v>1024</v>
      </c>
      <c r="P21" s="49"/>
      <c r="Q21" s="25" t="s">
        <v>143</v>
      </c>
    </row>
    <row r="22" spans="1:17" s="50" customFormat="1" ht="27" customHeight="1">
      <c r="A22" s="24"/>
      <c r="B22" s="25" t="s">
        <v>144</v>
      </c>
      <c r="C22" s="26"/>
      <c r="D22" s="53">
        <v>809</v>
      </c>
      <c r="E22" s="53">
        <v>272972</v>
      </c>
      <c r="F22" s="54">
        <v>590735</v>
      </c>
      <c r="G22" s="53">
        <v>89105</v>
      </c>
      <c r="H22" s="54">
        <v>3</v>
      </c>
      <c r="I22" s="54">
        <v>501627</v>
      </c>
      <c r="J22" s="54">
        <v>24377</v>
      </c>
      <c r="K22" s="53">
        <v>0</v>
      </c>
      <c r="L22" s="53">
        <v>0</v>
      </c>
      <c r="M22" s="53">
        <v>0</v>
      </c>
      <c r="N22" s="54">
        <v>21</v>
      </c>
      <c r="O22" s="58">
        <v>50000</v>
      </c>
      <c r="P22" s="49"/>
      <c r="Q22" s="25" t="s">
        <v>144</v>
      </c>
    </row>
    <row r="23" spans="1:17" s="50" customFormat="1" ht="27" customHeight="1">
      <c r="A23" s="24"/>
      <c r="B23" s="25" t="s">
        <v>145</v>
      </c>
      <c r="C23" s="26"/>
      <c r="D23" s="53">
        <v>1545</v>
      </c>
      <c r="E23" s="53">
        <v>487689</v>
      </c>
      <c r="F23" s="54">
        <v>1107814</v>
      </c>
      <c r="G23" s="53">
        <v>214680</v>
      </c>
      <c r="H23" s="54">
        <v>0</v>
      </c>
      <c r="I23" s="54">
        <v>893134</v>
      </c>
      <c r="J23" s="54">
        <v>102947</v>
      </c>
      <c r="K23" s="53">
        <v>11144</v>
      </c>
      <c r="L23" s="53">
        <v>0</v>
      </c>
      <c r="M23" s="53">
        <v>11144</v>
      </c>
      <c r="N23" s="54">
        <v>412</v>
      </c>
      <c r="O23" s="58">
        <v>280</v>
      </c>
      <c r="P23" s="49"/>
      <c r="Q23" s="25" t="s">
        <v>145</v>
      </c>
    </row>
    <row r="24" spans="1:17" s="50" customFormat="1" ht="27" customHeight="1">
      <c r="A24" s="24"/>
      <c r="B24" s="25" t="s">
        <v>146</v>
      </c>
      <c r="C24" s="26"/>
      <c r="D24" s="53">
        <v>542</v>
      </c>
      <c r="E24" s="53">
        <v>155661</v>
      </c>
      <c r="F24" s="54">
        <v>367861</v>
      </c>
      <c r="G24" s="53">
        <v>62973</v>
      </c>
      <c r="H24" s="54">
        <v>13</v>
      </c>
      <c r="I24" s="54">
        <v>304875</v>
      </c>
      <c r="J24" s="54">
        <v>30337</v>
      </c>
      <c r="K24" s="53">
        <v>0</v>
      </c>
      <c r="L24" s="53">
        <v>0</v>
      </c>
      <c r="M24" s="53">
        <v>0</v>
      </c>
      <c r="N24" s="54">
        <v>446</v>
      </c>
      <c r="O24" s="58">
        <v>0</v>
      </c>
      <c r="P24" s="49"/>
      <c r="Q24" s="25" t="s">
        <v>146</v>
      </c>
    </row>
    <row r="25" spans="1:17" s="50" customFormat="1" ht="45" customHeight="1">
      <c r="A25" s="24"/>
      <c r="B25" s="27" t="s">
        <v>156</v>
      </c>
      <c r="C25" s="28"/>
      <c r="D25" s="53">
        <f aca="true" t="shared" si="0" ref="D25:O25">SUM(D12:D24)</f>
        <v>15801</v>
      </c>
      <c r="E25" s="53">
        <f t="shared" si="0"/>
        <v>4910796</v>
      </c>
      <c r="F25" s="54">
        <f t="shared" si="0"/>
        <v>11133861</v>
      </c>
      <c r="G25" s="53">
        <f t="shared" si="0"/>
        <v>6048315</v>
      </c>
      <c r="H25" s="53">
        <f t="shared" si="0"/>
        <v>191</v>
      </c>
      <c r="I25" s="53">
        <f t="shared" si="0"/>
        <v>5085355</v>
      </c>
      <c r="J25" s="54">
        <f t="shared" si="0"/>
        <v>782971</v>
      </c>
      <c r="K25" s="53">
        <f t="shared" si="0"/>
        <v>189112</v>
      </c>
      <c r="L25" s="53">
        <f t="shared" si="0"/>
        <v>14400</v>
      </c>
      <c r="M25" s="53">
        <f t="shared" si="0"/>
        <v>174712</v>
      </c>
      <c r="N25" s="54">
        <f t="shared" si="0"/>
        <v>68836</v>
      </c>
      <c r="O25" s="58">
        <f t="shared" si="0"/>
        <v>53254</v>
      </c>
      <c r="P25" s="49"/>
      <c r="Q25" s="27" t="s">
        <v>156</v>
      </c>
    </row>
    <row r="26" spans="1:17" s="50" customFormat="1" ht="45" customHeight="1">
      <c r="A26" s="24"/>
      <c r="B26" s="25" t="s">
        <v>48</v>
      </c>
      <c r="C26" s="26"/>
      <c r="D26" s="53">
        <v>172</v>
      </c>
      <c r="E26" s="53">
        <v>57490</v>
      </c>
      <c r="F26" s="54">
        <v>116510</v>
      </c>
      <c r="G26" s="53">
        <v>116505</v>
      </c>
      <c r="H26" s="54">
        <v>4</v>
      </c>
      <c r="I26" s="54">
        <v>1</v>
      </c>
      <c r="J26" s="54">
        <v>7689</v>
      </c>
      <c r="K26" s="53">
        <v>0</v>
      </c>
      <c r="L26" s="53">
        <v>0</v>
      </c>
      <c r="M26" s="53">
        <v>0</v>
      </c>
      <c r="N26" s="54">
        <v>0</v>
      </c>
      <c r="O26" s="58">
        <v>0</v>
      </c>
      <c r="P26" s="49"/>
      <c r="Q26" s="25" t="s">
        <v>48</v>
      </c>
    </row>
    <row r="27" spans="1:17" s="50" customFormat="1" ht="27" customHeight="1">
      <c r="A27" s="24"/>
      <c r="B27" s="25" t="s">
        <v>49</v>
      </c>
      <c r="C27" s="26"/>
      <c r="D27" s="53">
        <v>320</v>
      </c>
      <c r="E27" s="53">
        <v>97814</v>
      </c>
      <c r="F27" s="54">
        <v>223497</v>
      </c>
      <c r="G27" s="53">
        <v>40501</v>
      </c>
      <c r="H27" s="54">
        <v>1</v>
      </c>
      <c r="I27" s="54">
        <v>182995</v>
      </c>
      <c r="J27" s="54">
        <v>13309</v>
      </c>
      <c r="K27" s="53">
        <v>0</v>
      </c>
      <c r="L27" s="53">
        <v>0</v>
      </c>
      <c r="M27" s="53">
        <v>0</v>
      </c>
      <c r="N27" s="54">
        <v>158</v>
      </c>
      <c r="O27" s="58">
        <v>0</v>
      </c>
      <c r="P27" s="49"/>
      <c r="Q27" s="25" t="s">
        <v>49</v>
      </c>
    </row>
    <row r="28" spans="1:17" s="50" customFormat="1" ht="27" customHeight="1">
      <c r="A28" s="24"/>
      <c r="B28" s="25" t="s">
        <v>50</v>
      </c>
      <c r="C28" s="26"/>
      <c r="D28" s="53">
        <v>149</v>
      </c>
      <c r="E28" s="53">
        <v>47712</v>
      </c>
      <c r="F28" s="54">
        <v>102692</v>
      </c>
      <c r="G28" s="53">
        <v>17499</v>
      </c>
      <c r="H28" s="54">
        <v>1</v>
      </c>
      <c r="I28" s="54">
        <v>85192</v>
      </c>
      <c r="J28" s="54">
        <v>9046</v>
      </c>
      <c r="K28" s="53">
        <v>0</v>
      </c>
      <c r="L28" s="53">
        <v>0</v>
      </c>
      <c r="M28" s="53">
        <v>0</v>
      </c>
      <c r="N28" s="54">
        <v>20003</v>
      </c>
      <c r="O28" s="58">
        <v>0</v>
      </c>
      <c r="P28" s="49"/>
      <c r="Q28" s="25" t="s">
        <v>50</v>
      </c>
    </row>
    <row r="29" spans="1:17" s="50" customFormat="1" ht="27" customHeight="1">
      <c r="A29" s="24"/>
      <c r="B29" s="25" t="s">
        <v>149</v>
      </c>
      <c r="C29" s="26"/>
      <c r="D29" s="53">
        <v>271</v>
      </c>
      <c r="E29" s="53">
        <v>82280</v>
      </c>
      <c r="F29" s="54">
        <v>172261</v>
      </c>
      <c r="G29" s="53">
        <v>172254</v>
      </c>
      <c r="H29" s="54">
        <v>7</v>
      </c>
      <c r="I29" s="54">
        <v>0</v>
      </c>
      <c r="J29" s="54">
        <v>10040</v>
      </c>
      <c r="K29" s="53">
        <v>0</v>
      </c>
      <c r="L29" s="53">
        <v>0</v>
      </c>
      <c r="M29" s="53">
        <v>0</v>
      </c>
      <c r="N29" s="54">
        <v>342</v>
      </c>
      <c r="O29" s="58">
        <v>0</v>
      </c>
      <c r="P29" s="49"/>
      <c r="Q29" s="25" t="s">
        <v>149</v>
      </c>
    </row>
    <row r="30" spans="1:17" s="50" customFormat="1" ht="27" customHeight="1">
      <c r="A30" s="24"/>
      <c r="B30" s="25" t="s">
        <v>51</v>
      </c>
      <c r="C30" s="26"/>
      <c r="D30" s="53">
        <v>121</v>
      </c>
      <c r="E30" s="53">
        <v>37673</v>
      </c>
      <c r="F30" s="54">
        <v>97731</v>
      </c>
      <c r="G30" s="53">
        <v>17273</v>
      </c>
      <c r="H30" s="54">
        <v>1</v>
      </c>
      <c r="I30" s="54">
        <v>80457</v>
      </c>
      <c r="J30" s="54">
        <v>3950</v>
      </c>
      <c r="K30" s="53">
        <v>0</v>
      </c>
      <c r="L30" s="53">
        <v>0</v>
      </c>
      <c r="M30" s="53">
        <v>0</v>
      </c>
      <c r="N30" s="54">
        <v>77</v>
      </c>
      <c r="O30" s="58">
        <v>905</v>
      </c>
      <c r="P30" s="49"/>
      <c r="Q30" s="25" t="s">
        <v>51</v>
      </c>
    </row>
    <row r="31" spans="1:17" s="50" customFormat="1" ht="27" customHeight="1">
      <c r="A31" s="24"/>
      <c r="B31" s="25" t="s">
        <v>52</v>
      </c>
      <c r="C31" s="26"/>
      <c r="D31" s="53">
        <v>137</v>
      </c>
      <c r="E31" s="53">
        <v>39567</v>
      </c>
      <c r="F31" s="54">
        <v>109694</v>
      </c>
      <c r="G31" s="53">
        <v>25072</v>
      </c>
      <c r="H31" s="54">
        <v>0</v>
      </c>
      <c r="I31" s="54">
        <v>84622</v>
      </c>
      <c r="J31" s="54">
        <v>18442</v>
      </c>
      <c r="K31" s="53">
        <v>7738</v>
      </c>
      <c r="L31" s="53">
        <v>7738</v>
      </c>
      <c r="M31" s="53">
        <v>0</v>
      </c>
      <c r="N31" s="54">
        <v>96</v>
      </c>
      <c r="O31" s="58">
        <v>395</v>
      </c>
      <c r="P31" s="49"/>
      <c r="Q31" s="25" t="s">
        <v>52</v>
      </c>
    </row>
    <row r="32" spans="1:17" s="50" customFormat="1" ht="27" customHeight="1">
      <c r="A32" s="24"/>
      <c r="B32" s="25" t="s">
        <v>53</v>
      </c>
      <c r="C32" s="26"/>
      <c r="D32" s="53">
        <v>110</v>
      </c>
      <c r="E32" s="53">
        <v>30932</v>
      </c>
      <c r="F32" s="54">
        <v>72323</v>
      </c>
      <c r="G32" s="53">
        <v>72322</v>
      </c>
      <c r="H32" s="54">
        <v>1</v>
      </c>
      <c r="I32" s="54">
        <v>0</v>
      </c>
      <c r="J32" s="54">
        <v>8474</v>
      </c>
      <c r="K32" s="53">
        <v>0</v>
      </c>
      <c r="L32" s="53">
        <v>0</v>
      </c>
      <c r="M32" s="53">
        <v>0</v>
      </c>
      <c r="N32" s="54">
        <v>12020</v>
      </c>
      <c r="O32" s="58">
        <v>0</v>
      </c>
      <c r="P32" s="49"/>
      <c r="Q32" s="25" t="s">
        <v>53</v>
      </c>
    </row>
    <row r="33" spans="1:17" s="50" customFormat="1" ht="27" customHeight="1">
      <c r="A33" s="24"/>
      <c r="B33" s="25" t="s">
        <v>54</v>
      </c>
      <c r="C33" s="26"/>
      <c r="D33" s="53">
        <v>93</v>
      </c>
      <c r="E33" s="53">
        <v>31472</v>
      </c>
      <c r="F33" s="54">
        <v>68446</v>
      </c>
      <c r="G33" s="53">
        <v>18775</v>
      </c>
      <c r="H33" s="54">
        <v>1</v>
      </c>
      <c r="I33" s="54">
        <v>49670</v>
      </c>
      <c r="J33" s="54">
        <v>5163</v>
      </c>
      <c r="K33" s="53">
        <v>0</v>
      </c>
      <c r="L33" s="53">
        <v>0</v>
      </c>
      <c r="M33" s="53">
        <v>0</v>
      </c>
      <c r="N33" s="54">
        <v>148</v>
      </c>
      <c r="O33" s="58">
        <v>0</v>
      </c>
      <c r="P33" s="49"/>
      <c r="Q33" s="25" t="s">
        <v>54</v>
      </c>
    </row>
    <row r="34" spans="1:17" s="50" customFormat="1" ht="27" customHeight="1">
      <c r="A34" s="24"/>
      <c r="B34" s="25" t="s">
        <v>55</v>
      </c>
      <c r="C34" s="26"/>
      <c r="D34" s="53">
        <v>116</v>
      </c>
      <c r="E34" s="53">
        <v>35415</v>
      </c>
      <c r="F34" s="54">
        <v>80289</v>
      </c>
      <c r="G34" s="53">
        <v>14678</v>
      </c>
      <c r="H34" s="54">
        <v>1</v>
      </c>
      <c r="I34" s="54">
        <v>65610</v>
      </c>
      <c r="J34" s="54">
        <v>11731</v>
      </c>
      <c r="K34" s="53">
        <v>0</v>
      </c>
      <c r="L34" s="53">
        <v>0</v>
      </c>
      <c r="M34" s="53">
        <v>0</v>
      </c>
      <c r="N34" s="54">
        <v>140</v>
      </c>
      <c r="O34" s="58">
        <v>0</v>
      </c>
      <c r="P34" s="49"/>
      <c r="Q34" s="25" t="s">
        <v>55</v>
      </c>
    </row>
    <row r="35" spans="1:17" s="50" customFormat="1" ht="27" customHeight="1">
      <c r="A35" s="24"/>
      <c r="B35" s="25" t="s">
        <v>56</v>
      </c>
      <c r="C35" s="26"/>
      <c r="D35" s="53">
        <v>139</v>
      </c>
      <c r="E35" s="53">
        <v>49132</v>
      </c>
      <c r="F35" s="54">
        <v>82787</v>
      </c>
      <c r="G35" s="53">
        <v>82787</v>
      </c>
      <c r="H35" s="54">
        <v>0</v>
      </c>
      <c r="I35" s="54">
        <v>0</v>
      </c>
      <c r="J35" s="54">
        <v>5985</v>
      </c>
      <c r="K35" s="53">
        <v>0</v>
      </c>
      <c r="L35" s="53">
        <v>0</v>
      </c>
      <c r="M35" s="53">
        <v>0</v>
      </c>
      <c r="N35" s="54">
        <v>204</v>
      </c>
      <c r="O35" s="58">
        <v>0</v>
      </c>
      <c r="P35" s="49"/>
      <c r="Q35" s="25" t="s">
        <v>56</v>
      </c>
    </row>
    <row r="36" spans="1:17" s="50" customFormat="1" ht="27" customHeight="1">
      <c r="A36" s="24"/>
      <c r="B36" s="25" t="s">
        <v>57</v>
      </c>
      <c r="C36" s="26"/>
      <c r="D36" s="53">
        <v>142</v>
      </c>
      <c r="E36" s="53">
        <v>39948</v>
      </c>
      <c r="F36" s="54">
        <v>94248</v>
      </c>
      <c r="G36" s="53">
        <v>14421</v>
      </c>
      <c r="H36" s="54">
        <v>1</v>
      </c>
      <c r="I36" s="54">
        <v>79826</v>
      </c>
      <c r="J36" s="54">
        <v>6699</v>
      </c>
      <c r="K36" s="53">
        <v>2495</v>
      </c>
      <c r="L36" s="53">
        <v>2495</v>
      </c>
      <c r="M36" s="53">
        <v>0</v>
      </c>
      <c r="N36" s="54">
        <v>4003</v>
      </c>
      <c r="O36" s="58">
        <v>0</v>
      </c>
      <c r="P36" s="49"/>
      <c r="Q36" s="25" t="s">
        <v>57</v>
      </c>
    </row>
    <row r="37" spans="1:17" s="50" customFormat="1" ht="27" customHeight="1">
      <c r="A37" s="24"/>
      <c r="B37" s="25" t="s">
        <v>58</v>
      </c>
      <c r="C37" s="26"/>
      <c r="D37" s="53">
        <v>56</v>
      </c>
      <c r="E37" s="53">
        <v>14899</v>
      </c>
      <c r="F37" s="54">
        <v>30773</v>
      </c>
      <c r="G37" s="53">
        <v>5400</v>
      </c>
      <c r="H37" s="54">
        <v>1</v>
      </c>
      <c r="I37" s="54">
        <v>25372</v>
      </c>
      <c r="J37" s="54">
        <v>4750</v>
      </c>
      <c r="K37" s="53">
        <v>0</v>
      </c>
      <c r="L37" s="53">
        <v>0</v>
      </c>
      <c r="M37" s="53">
        <v>0</v>
      </c>
      <c r="N37" s="54">
        <v>476</v>
      </c>
      <c r="O37" s="58">
        <v>0</v>
      </c>
      <c r="P37" s="49"/>
      <c r="Q37" s="25" t="s">
        <v>58</v>
      </c>
    </row>
    <row r="38" spans="1:17" s="50" customFormat="1" ht="27" customHeight="1">
      <c r="A38" s="24"/>
      <c r="B38" s="25" t="s">
        <v>59</v>
      </c>
      <c r="C38" s="26"/>
      <c r="D38" s="53">
        <v>67</v>
      </c>
      <c r="E38" s="53">
        <v>21490</v>
      </c>
      <c r="F38" s="54">
        <v>48020</v>
      </c>
      <c r="G38" s="53">
        <v>9422</v>
      </c>
      <c r="H38" s="54">
        <v>0</v>
      </c>
      <c r="I38" s="54">
        <v>38598</v>
      </c>
      <c r="J38" s="54">
        <v>3652</v>
      </c>
      <c r="K38" s="53">
        <v>5930</v>
      </c>
      <c r="L38" s="53">
        <v>0</v>
      </c>
      <c r="M38" s="53">
        <v>5930</v>
      </c>
      <c r="N38" s="54">
        <v>149</v>
      </c>
      <c r="O38" s="58">
        <v>0</v>
      </c>
      <c r="P38" s="49"/>
      <c r="Q38" s="25" t="s">
        <v>59</v>
      </c>
    </row>
    <row r="39" spans="1:17" s="50" customFormat="1" ht="45" customHeight="1">
      <c r="A39" s="24"/>
      <c r="B39" s="27" t="s">
        <v>157</v>
      </c>
      <c r="C39" s="28"/>
      <c r="D39" s="53">
        <f aca="true" t="shared" si="1" ref="D39:O39">SUM(D26:D38)</f>
        <v>1893</v>
      </c>
      <c r="E39" s="53">
        <f t="shared" si="1"/>
        <v>585824</v>
      </c>
      <c r="F39" s="54">
        <f t="shared" si="1"/>
        <v>1299271</v>
      </c>
      <c r="G39" s="53">
        <f t="shared" si="1"/>
        <v>606909</v>
      </c>
      <c r="H39" s="53">
        <f t="shared" si="1"/>
        <v>19</v>
      </c>
      <c r="I39" s="53">
        <f t="shared" si="1"/>
        <v>692343</v>
      </c>
      <c r="J39" s="54">
        <f t="shared" si="1"/>
        <v>108930</v>
      </c>
      <c r="K39" s="53">
        <f t="shared" si="1"/>
        <v>16163</v>
      </c>
      <c r="L39" s="53">
        <f t="shared" si="1"/>
        <v>10233</v>
      </c>
      <c r="M39" s="53">
        <f t="shared" si="1"/>
        <v>5930</v>
      </c>
      <c r="N39" s="54">
        <f t="shared" si="1"/>
        <v>37816</v>
      </c>
      <c r="O39" s="58">
        <f t="shared" si="1"/>
        <v>1300</v>
      </c>
      <c r="P39" s="49"/>
      <c r="Q39" s="27" t="s">
        <v>157</v>
      </c>
    </row>
    <row r="40" spans="1:17" s="50" customFormat="1" ht="45" customHeight="1">
      <c r="A40" s="24"/>
      <c r="B40" s="27" t="s">
        <v>147</v>
      </c>
      <c r="C40" s="28"/>
      <c r="D40" s="53">
        <f aca="true" t="shared" si="2" ref="D40:O40">D25+D39</f>
        <v>17694</v>
      </c>
      <c r="E40" s="53">
        <f t="shared" si="2"/>
        <v>5496620</v>
      </c>
      <c r="F40" s="54">
        <f t="shared" si="2"/>
        <v>12433132</v>
      </c>
      <c r="G40" s="53">
        <f t="shared" si="2"/>
        <v>6655224</v>
      </c>
      <c r="H40" s="53">
        <f t="shared" si="2"/>
        <v>210</v>
      </c>
      <c r="I40" s="53">
        <f t="shared" si="2"/>
        <v>5777698</v>
      </c>
      <c r="J40" s="54">
        <f t="shared" si="2"/>
        <v>891901</v>
      </c>
      <c r="K40" s="53">
        <f t="shared" si="2"/>
        <v>205275</v>
      </c>
      <c r="L40" s="53">
        <f t="shared" si="2"/>
        <v>24633</v>
      </c>
      <c r="M40" s="53">
        <f t="shared" si="2"/>
        <v>180642</v>
      </c>
      <c r="N40" s="54">
        <f t="shared" si="2"/>
        <v>106652</v>
      </c>
      <c r="O40" s="58">
        <f t="shared" si="2"/>
        <v>54554</v>
      </c>
      <c r="P40" s="49"/>
      <c r="Q40" s="27" t="s">
        <v>147</v>
      </c>
    </row>
    <row r="41" spans="1:18" s="50" customFormat="1" ht="22.5" customHeight="1" thickBot="1">
      <c r="A41" s="29"/>
      <c r="B41" s="30"/>
      <c r="C41" s="31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  <c r="P41" s="51"/>
      <c r="Q41" s="29"/>
      <c r="R41" s="51"/>
    </row>
    <row r="42" spans="4:15" ht="13.5"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4:15" ht="13.5"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4:15" ht="13.5"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4:15" ht="13.5"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4:15" ht="13.5"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4:15" ht="13.5"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</sheetData>
  <printOptions/>
  <pageMargins left="0.984251968503937" right="0.7874015748031497" top="0.7480314960629921" bottom="0.6299212598425197" header="0.5118110236220472" footer="0.35433070866141736"/>
  <pageSetup horizontalDpi="240" verticalDpi="240" orientation="portrait" paperSize="9" scale="72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="75" zoomScaleNormal="80" zoomScaleSheetLayoutView="75" workbookViewId="0" topLeftCell="A1">
      <pane xSplit="3" ySplit="11" topLeftCell="K12" activePane="bottomRight" state="frozen"/>
      <selection pane="topLeft" activeCell="I5" sqref="I5"/>
      <selection pane="topRight" activeCell="I5" sqref="I5"/>
      <selection pane="bottomLeft" activeCell="I5" sqref="I5"/>
      <selection pane="bottomRight" activeCell="T1" sqref="T1:T16384"/>
    </sheetView>
  </sheetViews>
  <sheetFormatPr defaultColWidth="9.00390625" defaultRowHeight="13.5"/>
  <cols>
    <col min="1" max="1" width="1.75390625" style="36" customWidth="1"/>
    <col min="2" max="2" width="13.375" style="36" customWidth="1"/>
    <col min="3" max="3" width="1.75390625" style="36" customWidth="1"/>
    <col min="4" max="15" width="15.25390625" style="36" customWidth="1"/>
    <col min="16" max="16" width="1.75390625" style="36" customWidth="1"/>
    <col min="17" max="17" width="13.375" style="36" customWidth="1"/>
    <col min="18" max="18" width="1.75390625" style="36" customWidth="1"/>
    <col min="19" max="16384" width="9.00390625" style="36" customWidth="1"/>
  </cols>
  <sheetData>
    <row r="1" ht="14.25">
      <c r="B1" s="32" t="s">
        <v>136</v>
      </c>
    </row>
    <row r="4" spans="1:18" ht="31.5" customHeight="1">
      <c r="A4" s="33"/>
      <c r="B4" s="34" t="s">
        <v>158</v>
      </c>
      <c r="C4" s="3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7.25">
      <c r="A5" s="33"/>
      <c r="B5" s="33"/>
      <c r="C5" s="3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thickBot="1">
      <c r="A6" s="35"/>
      <c r="B6" s="9" t="s">
        <v>111</v>
      </c>
      <c r="C6" s="35"/>
      <c r="D6" s="9"/>
      <c r="E6" s="9"/>
      <c r="F6" s="9"/>
      <c r="G6" s="9"/>
      <c r="H6" s="9"/>
      <c r="I6" s="9"/>
      <c r="J6" s="9" t="s">
        <v>123</v>
      </c>
      <c r="K6" s="9"/>
      <c r="L6" s="9"/>
      <c r="M6" s="9"/>
      <c r="N6" s="9"/>
      <c r="O6" s="9"/>
      <c r="P6" s="35"/>
      <c r="Q6" s="35"/>
      <c r="R6" s="17" t="s">
        <v>1</v>
      </c>
    </row>
    <row r="7" spans="1:18" ht="13.5">
      <c r="A7" s="91"/>
      <c r="B7" s="92"/>
      <c r="C7" s="93"/>
      <c r="D7" s="80" t="s">
        <v>159</v>
      </c>
      <c r="E7" s="81"/>
      <c r="F7" s="96" t="s">
        <v>182</v>
      </c>
      <c r="G7" s="96" t="s">
        <v>183</v>
      </c>
      <c r="H7" s="79"/>
      <c r="I7" s="79"/>
      <c r="J7" s="79"/>
      <c r="K7" s="79"/>
      <c r="L7" s="77"/>
      <c r="M7" s="95"/>
      <c r="N7" s="86"/>
      <c r="O7" s="79"/>
      <c r="P7" s="92"/>
      <c r="Q7" s="91"/>
      <c r="R7" s="91"/>
    </row>
    <row r="8" spans="1:18" ht="13.5">
      <c r="A8" s="91"/>
      <c r="B8" s="92"/>
      <c r="C8" s="93"/>
      <c r="D8" s="98" t="s">
        <v>67</v>
      </c>
      <c r="E8" s="98" t="s">
        <v>68</v>
      </c>
      <c r="F8" s="83"/>
      <c r="G8" s="83"/>
      <c r="H8" s="83" t="s">
        <v>5</v>
      </c>
      <c r="I8" s="83"/>
      <c r="J8" s="83" t="s">
        <v>124</v>
      </c>
      <c r="K8" s="83" t="s">
        <v>185</v>
      </c>
      <c r="L8" s="83" t="s">
        <v>125</v>
      </c>
      <c r="M8" s="99" t="s">
        <v>72</v>
      </c>
      <c r="N8" s="111"/>
      <c r="O8" s="83"/>
      <c r="P8" s="92"/>
      <c r="Q8" s="91"/>
      <c r="R8" s="91"/>
    </row>
    <row r="9" spans="1:18" ht="13.5">
      <c r="A9" s="91"/>
      <c r="B9" s="84" t="s">
        <v>160</v>
      </c>
      <c r="C9" s="83"/>
      <c r="D9" s="83" t="s">
        <v>126</v>
      </c>
      <c r="E9" s="83" t="s">
        <v>127</v>
      </c>
      <c r="F9" s="83" t="s">
        <v>128</v>
      </c>
      <c r="G9" s="83" t="s">
        <v>129</v>
      </c>
      <c r="H9" s="83"/>
      <c r="I9" s="83"/>
      <c r="J9" s="83" t="s">
        <v>130</v>
      </c>
      <c r="K9" s="83" t="s">
        <v>131</v>
      </c>
      <c r="L9" s="83"/>
      <c r="M9" s="83" t="s">
        <v>132</v>
      </c>
      <c r="N9" s="111"/>
      <c r="O9" s="83"/>
      <c r="P9" s="92"/>
      <c r="Q9" s="100" t="s">
        <v>160</v>
      </c>
      <c r="R9" s="91"/>
    </row>
    <row r="10" spans="1:18" ht="13.5">
      <c r="A10" s="91"/>
      <c r="B10" s="92"/>
      <c r="C10" s="93"/>
      <c r="D10" s="83"/>
      <c r="E10" s="83"/>
      <c r="F10" s="83" t="s">
        <v>161</v>
      </c>
      <c r="G10" s="83"/>
      <c r="H10" s="83" t="s">
        <v>184</v>
      </c>
      <c r="I10" s="83"/>
      <c r="J10" s="83"/>
      <c r="K10" s="83"/>
      <c r="L10" s="83"/>
      <c r="M10" s="79" t="s">
        <v>133</v>
      </c>
      <c r="N10" s="111"/>
      <c r="O10" s="83"/>
      <c r="P10" s="77"/>
      <c r="Q10" s="91"/>
      <c r="R10" s="91"/>
    </row>
    <row r="11" spans="1:18" ht="14.25" thickBot="1">
      <c r="A11" s="101"/>
      <c r="B11" s="101"/>
      <c r="C11" s="102"/>
      <c r="D11" s="90"/>
      <c r="E11" s="90"/>
      <c r="F11" s="90"/>
      <c r="G11" s="90"/>
      <c r="H11" s="90"/>
      <c r="I11" s="90"/>
      <c r="J11" s="90"/>
      <c r="K11" s="90" t="s">
        <v>134</v>
      </c>
      <c r="L11" s="90" t="s">
        <v>135</v>
      </c>
      <c r="M11" s="90" t="s">
        <v>135</v>
      </c>
      <c r="N11" s="87"/>
      <c r="O11" s="90"/>
      <c r="P11" s="87"/>
      <c r="Q11" s="101"/>
      <c r="R11" s="101"/>
    </row>
    <row r="12" spans="1:17" s="47" customFormat="1" ht="45" customHeight="1">
      <c r="A12" s="37"/>
      <c r="B12" s="19" t="s">
        <v>42</v>
      </c>
      <c r="C12" s="38"/>
      <c r="D12" s="53">
        <v>1395</v>
      </c>
      <c r="E12" s="53">
        <v>0</v>
      </c>
      <c r="F12" s="54">
        <v>0</v>
      </c>
      <c r="G12" s="53">
        <v>28853</v>
      </c>
      <c r="H12" s="54">
        <v>26241037</v>
      </c>
      <c r="I12" s="54"/>
      <c r="J12" s="54">
        <v>151853</v>
      </c>
      <c r="K12" s="53">
        <v>41375</v>
      </c>
      <c r="L12" s="53">
        <v>77425</v>
      </c>
      <c r="M12" s="53">
        <v>4311</v>
      </c>
      <c r="N12" s="54"/>
      <c r="O12" s="58"/>
      <c r="P12" s="46"/>
      <c r="Q12" s="19" t="s">
        <v>42</v>
      </c>
    </row>
    <row r="13" spans="1:17" s="47" customFormat="1" ht="27" customHeight="1">
      <c r="A13" s="37"/>
      <c r="B13" s="19" t="s">
        <v>43</v>
      </c>
      <c r="C13" s="38"/>
      <c r="D13" s="53">
        <v>0</v>
      </c>
      <c r="E13" s="53">
        <v>0</v>
      </c>
      <c r="F13" s="54">
        <v>0</v>
      </c>
      <c r="G13" s="53">
        <v>84142</v>
      </c>
      <c r="H13" s="54">
        <v>8883575</v>
      </c>
      <c r="I13" s="54"/>
      <c r="J13" s="54">
        <v>115776</v>
      </c>
      <c r="K13" s="53">
        <v>14869</v>
      </c>
      <c r="L13" s="53">
        <v>26467</v>
      </c>
      <c r="M13" s="53">
        <v>1615</v>
      </c>
      <c r="N13" s="54"/>
      <c r="O13" s="58"/>
      <c r="P13" s="46"/>
      <c r="Q13" s="19" t="s">
        <v>43</v>
      </c>
    </row>
    <row r="14" spans="1:17" s="47" customFormat="1" ht="27" customHeight="1">
      <c r="A14" s="37"/>
      <c r="B14" s="19" t="s">
        <v>44</v>
      </c>
      <c r="C14" s="38"/>
      <c r="D14" s="53">
        <v>0</v>
      </c>
      <c r="E14" s="53">
        <v>0</v>
      </c>
      <c r="F14" s="54">
        <v>0</v>
      </c>
      <c r="G14" s="53">
        <v>49407</v>
      </c>
      <c r="H14" s="54">
        <v>6904355</v>
      </c>
      <c r="I14" s="54"/>
      <c r="J14" s="54">
        <v>46268</v>
      </c>
      <c r="K14" s="53">
        <v>11376</v>
      </c>
      <c r="L14" s="53">
        <v>21136</v>
      </c>
      <c r="M14" s="53">
        <v>1486</v>
      </c>
      <c r="N14" s="54"/>
      <c r="O14" s="58"/>
      <c r="P14" s="46"/>
      <c r="Q14" s="19" t="s">
        <v>44</v>
      </c>
    </row>
    <row r="15" spans="1:17" s="47" customFormat="1" ht="27" customHeight="1">
      <c r="A15" s="37"/>
      <c r="B15" s="19" t="s">
        <v>45</v>
      </c>
      <c r="C15" s="38"/>
      <c r="D15" s="53">
        <v>0</v>
      </c>
      <c r="E15" s="53">
        <v>0</v>
      </c>
      <c r="F15" s="54">
        <v>0</v>
      </c>
      <c r="G15" s="53">
        <v>3232</v>
      </c>
      <c r="H15" s="54">
        <v>5807958</v>
      </c>
      <c r="I15" s="54"/>
      <c r="J15" s="54">
        <v>89679</v>
      </c>
      <c r="K15" s="53">
        <v>9372</v>
      </c>
      <c r="L15" s="53">
        <v>16826</v>
      </c>
      <c r="M15" s="53">
        <v>1240</v>
      </c>
      <c r="N15" s="54"/>
      <c r="O15" s="58"/>
      <c r="P15" s="46"/>
      <c r="Q15" s="19" t="s">
        <v>45</v>
      </c>
    </row>
    <row r="16" spans="1:17" s="47" customFormat="1" ht="27" customHeight="1">
      <c r="A16" s="37"/>
      <c r="B16" s="19" t="s">
        <v>46</v>
      </c>
      <c r="C16" s="38"/>
      <c r="D16" s="53">
        <v>0</v>
      </c>
      <c r="E16" s="53">
        <v>0</v>
      </c>
      <c r="F16" s="54">
        <v>0</v>
      </c>
      <c r="G16" s="53">
        <v>11294</v>
      </c>
      <c r="H16" s="54">
        <v>9113247</v>
      </c>
      <c r="I16" s="54"/>
      <c r="J16" s="54">
        <v>59294</v>
      </c>
      <c r="K16" s="53">
        <v>13607</v>
      </c>
      <c r="L16" s="53">
        <v>23925</v>
      </c>
      <c r="M16" s="53">
        <v>1646</v>
      </c>
      <c r="N16" s="54"/>
      <c r="O16" s="58"/>
      <c r="P16" s="46"/>
      <c r="Q16" s="19" t="s">
        <v>46</v>
      </c>
    </row>
    <row r="17" spans="1:17" s="47" customFormat="1" ht="27" customHeight="1">
      <c r="A17" s="37"/>
      <c r="B17" s="19" t="s">
        <v>47</v>
      </c>
      <c r="C17" s="38"/>
      <c r="D17" s="53">
        <v>0</v>
      </c>
      <c r="E17" s="53">
        <v>0</v>
      </c>
      <c r="F17" s="54">
        <v>0</v>
      </c>
      <c r="G17" s="53">
        <v>3258</v>
      </c>
      <c r="H17" s="54">
        <v>5286799</v>
      </c>
      <c r="I17" s="54"/>
      <c r="J17" s="54">
        <v>46420</v>
      </c>
      <c r="K17" s="53">
        <v>8726</v>
      </c>
      <c r="L17" s="53">
        <v>16283</v>
      </c>
      <c r="M17" s="53">
        <v>1441</v>
      </c>
      <c r="N17" s="54"/>
      <c r="O17" s="58"/>
      <c r="P17" s="46"/>
      <c r="Q17" s="19" t="s">
        <v>47</v>
      </c>
    </row>
    <row r="18" spans="1:17" s="47" customFormat="1" ht="27" customHeight="1">
      <c r="A18" s="37"/>
      <c r="B18" s="19" t="s">
        <v>140</v>
      </c>
      <c r="C18" s="38"/>
      <c r="D18" s="53">
        <v>0</v>
      </c>
      <c r="E18" s="53">
        <v>0</v>
      </c>
      <c r="F18" s="54">
        <v>124241</v>
      </c>
      <c r="G18" s="53">
        <v>26039</v>
      </c>
      <c r="H18" s="54">
        <v>4692428</v>
      </c>
      <c r="I18" s="54"/>
      <c r="J18" s="54">
        <v>28982</v>
      </c>
      <c r="K18" s="53">
        <v>7396</v>
      </c>
      <c r="L18" s="53">
        <v>13901</v>
      </c>
      <c r="M18" s="53">
        <v>808</v>
      </c>
      <c r="N18" s="54"/>
      <c r="O18" s="58"/>
      <c r="P18" s="46"/>
      <c r="Q18" s="19" t="s">
        <v>140</v>
      </c>
    </row>
    <row r="19" spans="1:17" s="47" customFormat="1" ht="27" customHeight="1">
      <c r="A19" s="37"/>
      <c r="B19" s="19" t="s">
        <v>141</v>
      </c>
      <c r="C19" s="38"/>
      <c r="D19" s="53">
        <v>0</v>
      </c>
      <c r="E19" s="53">
        <v>555</v>
      </c>
      <c r="F19" s="54">
        <v>0</v>
      </c>
      <c r="G19" s="53">
        <v>5924</v>
      </c>
      <c r="H19" s="54">
        <v>8010516</v>
      </c>
      <c r="I19" s="54"/>
      <c r="J19" s="54">
        <v>44667</v>
      </c>
      <c r="K19" s="53">
        <v>12003</v>
      </c>
      <c r="L19" s="53">
        <v>22239</v>
      </c>
      <c r="M19" s="53">
        <v>1685</v>
      </c>
      <c r="N19" s="54"/>
      <c r="O19" s="58"/>
      <c r="P19" s="46"/>
      <c r="Q19" s="19" t="s">
        <v>141</v>
      </c>
    </row>
    <row r="20" spans="1:17" s="47" customFormat="1" ht="27" customHeight="1">
      <c r="A20" s="37"/>
      <c r="B20" s="19" t="s">
        <v>142</v>
      </c>
      <c r="C20" s="38"/>
      <c r="D20" s="53">
        <v>0</v>
      </c>
      <c r="E20" s="53">
        <v>0</v>
      </c>
      <c r="F20" s="54">
        <v>0</v>
      </c>
      <c r="G20" s="53">
        <v>19624</v>
      </c>
      <c r="H20" s="54">
        <v>3899476</v>
      </c>
      <c r="I20" s="54"/>
      <c r="J20" s="54">
        <v>67434</v>
      </c>
      <c r="K20" s="53">
        <v>6168</v>
      </c>
      <c r="L20" s="53">
        <v>11321</v>
      </c>
      <c r="M20" s="53">
        <v>1030</v>
      </c>
      <c r="N20" s="54"/>
      <c r="O20" s="58"/>
      <c r="P20" s="46"/>
      <c r="Q20" s="19" t="s">
        <v>142</v>
      </c>
    </row>
    <row r="21" spans="1:17" s="47" customFormat="1" ht="27" customHeight="1">
      <c r="A21" s="37"/>
      <c r="B21" s="19" t="s">
        <v>143</v>
      </c>
      <c r="C21" s="38"/>
      <c r="D21" s="53">
        <v>0</v>
      </c>
      <c r="E21" s="53">
        <v>1024</v>
      </c>
      <c r="F21" s="54">
        <v>0</v>
      </c>
      <c r="G21" s="53">
        <v>12893</v>
      </c>
      <c r="H21" s="54">
        <v>4109215</v>
      </c>
      <c r="I21" s="54"/>
      <c r="J21" s="54">
        <v>47105</v>
      </c>
      <c r="K21" s="53">
        <v>7125</v>
      </c>
      <c r="L21" s="53">
        <v>13224</v>
      </c>
      <c r="M21" s="53">
        <v>974</v>
      </c>
      <c r="N21" s="54"/>
      <c r="O21" s="58"/>
      <c r="P21" s="46"/>
      <c r="Q21" s="19" t="s">
        <v>143</v>
      </c>
    </row>
    <row r="22" spans="1:17" s="47" customFormat="1" ht="27" customHeight="1">
      <c r="A22" s="37"/>
      <c r="B22" s="19" t="s">
        <v>144</v>
      </c>
      <c r="C22" s="38"/>
      <c r="D22" s="53">
        <v>50000</v>
      </c>
      <c r="E22" s="53">
        <v>0</v>
      </c>
      <c r="F22" s="54">
        <v>0</v>
      </c>
      <c r="G22" s="53">
        <v>2715</v>
      </c>
      <c r="H22" s="54">
        <v>5311526</v>
      </c>
      <c r="I22" s="54"/>
      <c r="J22" s="54">
        <v>74369</v>
      </c>
      <c r="K22" s="53">
        <v>8204</v>
      </c>
      <c r="L22" s="53">
        <v>15403</v>
      </c>
      <c r="M22" s="53">
        <v>837</v>
      </c>
      <c r="N22" s="54"/>
      <c r="O22" s="58"/>
      <c r="P22" s="46"/>
      <c r="Q22" s="19" t="s">
        <v>144</v>
      </c>
    </row>
    <row r="23" spans="1:17" s="47" customFormat="1" ht="27" customHeight="1">
      <c r="A23" s="37"/>
      <c r="B23" s="19" t="s">
        <v>145</v>
      </c>
      <c r="C23" s="38"/>
      <c r="D23" s="53">
        <v>0</v>
      </c>
      <c r="E23" s="53">
        <v>280</v>
      </c>
      <c r="F23" s="54">
        <v>0</v>
      </c>
      <c r="G23" s="53">
        <v>9734</v>
      </c>
      <c r="H23" s="54">
        <v>9326888</v>
      </c>
      <c r="I23" s="54"/>
      <c r="J23" s="54">
        <v>178155</v>
      </c>
      <c r="K23" s="53">
        <v>14985</v>
      </c>
      <c r="L23" s="53">
        <v>28231</v>
      </c>
      <c r="M23" s="53">
        <v>1782</v>
      </c>
      <c r="N23" s="54"/>
      <c r="O23" s="58"/>
      <c r="P23" s="46"/>
      <c r="Q23" s="19" t="s">
        <v>145</v>
      </c>
    </row>
    <row r="24" spans="1:17" s="47" customFormat="1" ht="27" customHeight="1">
      <c r="A24" s="37"/>
      <c r="B24" s="19" t="s">
        <v>146</v>
      </c>
      <c r="C24" s="38"/>
      <c r="D24" s="53">
        <v>0</v>
      </c>
      <c r="E24" s="53">
        <v>0</v>
      </c>
      <c r="F24" s="54">
        <v>0</v>
      </c>
      <c r="G24" s="53">
        <v>24037</v>
      </c>
      <c r="H24" s="54">
        <v>3475785</v>
      </c>
      <c r="I24" s="54"/>
      <c r="J24" s="54">
        <v>33581</v>
      </c>
      <c r="K24" s="53">
        <v>5529</v>
      </c>
      <c r="L24" s="53">
        <v>9980</v>
      </c>
      <c r="M24" s="53">
        <v>885</v>
      </c>
      <c r="N24" s="54"/>
      <c r="O24" s="58"/>
      <c r="P24" s="46"/>
      <c r="Q24" s="19" t="s">
        <v>146</v>
      </c>
    </row>
    <row r="25" spans="1:17" s="47" customFormat="1" ht="45" customHeight="1">
      <c r="A25" s="37"/>
      <c r="B25" s="20" t="s">
        <v>156</v>
      </c>
      <c r="C25" s="39"/>
      <c r="D25" s="53">
        <f>SUM(D12:D24)</f>
        <v>51395</v>
      </c>
      <c r="E25" s="53">
        <f>SUM(E12:E24)</f>
        <v>1859</v>
      </c>
      <c r="F25" s="54">
        <f>SUM(F12:F24)</f>
        <v>124241</v>
      </c>
      <c r="G25" s="53">
        <f>SUM(G12:G24)</f>
        <v>281152</v>
      </c>
      <c r="H25" s="53">
        <f>SUM(H12:H24)</f>
        <v>101062805</v>
      </c>
      <c r="I25" s="53"/>
      <c r="J25" s="54">
        <f>SUM(J12:J24)</f>
        <v>983583</v>
      </c>
      <c r="K25" s="53">
        <f>SUM(K12:K24)</f>
        <v>160735</v>
      </c>
      <c r="L25" s="53">
        <f>SUM(L12:L24)</f>
        <v>296361</v>
      </c>
      <c r="M25" s="53">
        <f>SUM(M12:M24)</f>
        <v>19740</v>
      </c>
      <c r="N25" s="54"/>
      <c r="O25" s="58"/>
      <c r="P25" s="46"/>
      <c r="Q25" s="20" t="s">
        <v>156</v>
      </c>
    </row>
    <row r="26" spans="1:17" s="47" customFormat="1" ht="45" customHeight="1">
      <c r="A26" s="37"/>
      <c r="B26" s="19" t="s">
        <v>48</v>
      </c>
      <c r="C26" s="38"/>
      <c r="D26" s="53">
        <v>0</v>
      </c>
      <c r="E26" s="53">
        <v>0</v>
      </c>
      <c r="F26" s="54">
        <v>0</v>
      </c>
      <c r="G26" s="53">
        <v>4319</v>
      </c>
      <c r="H26" s="54">
        <v>1031900</v>
      </c>
      <c r="I26" s="54"/>
      <c r="J26" s="54">
        <v>15544</v>
      </c>
      <c r="K26" s="53">
        <v>2053</v>
      </c>
      <c r="L26" s="53">
        <v>4138</v>
      </c>
      <c r="M26" s="53">
        <v>924</v>
      </c>
      <c r="N26" s="54"/>
      <c r="O26" s="58"/>
      <c r="P26" s="46"/>
      <c r="Q26" s="19" t="s">
        <v>48</v>
      </c>
    </row>
    <row r="27" spans="1:17" s="47" customFormat="1" ht="27" customHeight="1">
      <c r="A27" s="37"/>
      <c r="B27" s="19" t="s">
        <v>49</v>
      </c>
      <c r="C27" s="38"/>
      <c r="D27" s="53">
        <v>0</v>
      </c>
      <c r="E27" s="53">
        <v>0</v>
      </c>
      <c r="F27" s="54">
        <v>0</v>
      </c>
      <c r="G27" s="53">
        <v>51580</v>
      </c>
      <c r="H27" s="54">
        <v>1904716</v>
      </c>
      <c r="I27" s="54"/>
      <c r="J27" s="54">
        <v>22357</v>
      </c>
      <c r="K27" s="53">
        <v>3045</v>
      </c>
      <c r="L27" s="53">
        <v>5591</v>
      </c>
      <c r="M27" s="53">
        <v>479</v>
      </c>
      <c r="N27" s="54"/>
      <c r="O27" s="58"/>
      <c r="P27" s="46"/>
      <c r="Q27" s="19" t="s">
        <v>49</v>
      </c>
    </row>
    <row r="28" spans="1:17" s="47" customFormat="1" ht="27" customHeight="1">
      <c r="A28" s="37"/>
      <c r="B28" s="19" t="s">
        <v>50</v>
      </c>
      <c r="C28" s="38"/>
      <c r="D28" s="53">
        <v>0</v>
      </c>
      <c r="E28" s="53">
        <v>0</v>
      </c>
      <c r="F28" s="54">
        <v>0</v>
      </c>
      <c r="G28" s="53">
        <v>2442</v>
      </c>
      <c r="H28" s="54">
        <v>948273</v>
      </c>
      <c r="I28" s="54"/>
      <c r="J28" s="54">
        <v>8878</v>
      </c>
      <c r="K28" s="53">
        <v>1378</v>
      </c>
      <c r="L28" s="53">
        <v>2665</v>
      </c>
      <c r="M28" s="53">
        <v>171</v>
      </c>
      <c r="N28" s="54"/>
      <c r="O28" s="58"/>
      <c r="P28" s="46"/>
      <c r="Q28" s="19" t="s">
        <v>50</v>
      </c>
    </row>
    <row r="29" spans="1:17" s="47" customFormat="1" ht="27" customHeight="1">
      <c r="A29" s="37"/>
      <c r="B29" s="19" t="s">
        <v>149</v>
      </c>
      <c r="C29" s="38"/>
      <c r="D29" s="53">
        <v>0</v>
      </c>
      <c r="E29" s="53">
        <v>0</v>
      </c>
      <c r="F29" s="54">
        <v>0</v>
      </c>
      <c r="G29" s="53">
        <v>19534</v>
      </c>
      <c r="H29" s="54">
        <v>1500606</v>
      </c>
      <c r="I29" s="54"/>
      <c r="J29" s="54">
        <v>35035</v>
      </c>
      <c r="K29" s="53">
        <v>2538</v>
      </c>
      <c r="L29" s="53">
        <v>4970</v>
      </c>
      <c r="M29" s="53">
        <v>340</v>
      </c>
      <c r="N29" s="54"/>
      <c r="O29" s="58"/>
      <c r="P29" s="46"/>
      <c r="Q29" s="19" t="s">
        <v>149</v>
      </c>
    </row>
    <row r="30" spans="1:17" s="47" customFormat="1" ht="27" customHeight="1">
      <c r="A30" s="37"/>
      <c r="B30" s="19" t="s">
        <v>51</v>
      </c>
      <c r="C30" s="38"/>
      <c r="D30" s="53">
        <v>0</v>
      </c>
      <c r="E30" s="53">
        <v>905</v>
      </c>
      <c r="F30" s="54">
        <v>0</v>
      </c>
      <c r="G30" s="53">
        <v>2933</v>
      </c>
      <c r="H30" s="54">
        <v>794441</v>
      </c>
      <c r="I30" s="54"/>
      <c r="J30" s="54">
        <v>15265</v>
      </c>
      <c r="K30" s="53">
        <v>1121</v>
      </c>
      <c r="L30" s="53">
        <v>2212</v>
      </c>
      <c r="M30" s="53">
        <v>155</v>
      </c>
      <c r="N30" s="54"/>
      <c r="O30" s="58"/>
      <c r="P30" s="46"/>
      <c r="Q30" s="19" t="s">
        <v>51</v>
      </c>
    </row>
    <row r="31" spans="1:17" s="47" customFormat="1" ht="27" customHeight="1">
      <c r="A31" s="37"/>
      <c r="B31" s="19" t="s">
        <v>52</v>
      </c>
      <c r="C31" s="38"/>
      <c r="D31" s="53">
        <v>0</v>
      </c>
      <c r="E31" s="53">
        <v>395</v>
      </c>
      <c r="F31" s="54">
        <v>0</v>
      </c>
      <c r="G31" s="53">
        <v>434</v>
      </c>
      <c r="H31" s="54">
        <v>902126</v>
      </c>
      <c r="I31" s="54"/>
      <c r="J31" s="54">
        <v>24865</v>
      </c>
      <c r="K31" s="53">
        <v>1205</v>
      </c>
      <c r="L31" s="53">
        <v>2597</v>
      </c>
      <c r="M31" s="53">
        <v>145</v>
      </c>
      <c r="N31" s="54"/>
      <c r="O31" s="58"/>
      <c r="P31" s="46"/>
      <c r="Q31" s="19" t="s">
        <v>52</v>
      </c>
    </row>
    <row r="32" spans="1:17" s="47" customFormat="1" ht="27" customHeight="1">
      <c r="A32" s="37"/>
      <c r="B32" s="19" t="s">
        <v>53</v>
      </c>
      <c r="C32" s="38"/>
      <c r="D32" s="53">
        <v>0</v>
      </c>
      <c r="E32" s="53">
        <v>0</v>
      </c>
      <c r="F32" s="54">
        <v>0</v>
      </c>
      <c r="G32" s="53">
        <v>672</v>
      </c>
      <c r="H32" s="54">
        <v>675772</v>
      </c>
      <c r="I32" s="54"/>
      <c r="J32" s="54">
        <v>13658</v>
      </c>
      <c r="K32" s="53">
        <v>1098</v>
      </c>
      <c r="L32" s="53">
        <v>2000</v>
      </c>
      <c r="M32" s="53">
        <v>168</v>
      </c>
      <c r="N32" s="54"/>
      <c r="O32" s="58"/>
      <c r="P32" s="46"/>
      <c r="Q32" s="19" t="s">
        <v>53</v>
      </c>
    </row>
    <row r="33" spans="1:17" s="47" customFormat="1" ht="27" customHeight="1">
      <c r="A33" s="37"/>
      <c r="B33" s="19" t="s">
        <v>54</v>
      </c>
      <c r="C33" s="38"/>
      <c r="D33" s="53">
        <v>0</v>
      </c>
      <c r="E33" s="53">
        <v>0</v>
      </c>
      <c r="F33" s="54">
        <v>0</v>
      </c>
      <c r="G33" s="53">
        <v>10729</v>
      </c>
      <c r="H33" s="54">
        <v>615609</v>
      </c>
      <c r="I33" s="54"/>
      <c r="J33" s="54">
        <v>12903</v>
      </c>
      <c r="K33" s="53">
        <v>978</v>
      </c>
      <c r="L33" s="53">
        <v>1766</v>
      </c>
      <c r="M33" s="53">
        <v>99</v>
      </c>
      <c r="N33" s="54"/>
      <c r="O33" s="58"/>
      <c r="P33" s="46"/>
      <c r="Q33" s="19" t="s">
        <v>54</v>
      </c>
    </row>
    <row r="34" spans="1:17" s="47" customFormat="1" ht="27" customHeight="1">
      <c r="A34" s="37"/>
      <c r="B34" s="19" t="s">
        <v>55</v>
      </c>
      <c r="C34" s="38"/>
      <c r="D34" s="53">
        <v>0</v>
      </c>
      <c r="E34" s="53">
        <v>0</v>
      </c>
      <c r="F34" s="54">
        <v>0</v>
      </c>
      <c r="G34" s="53">
        <v>12288</v>
      </c>
      <c r="H34" s="54">
        <v>822678</v>
      </c>
      <c r="I34" s="54"/>
      <c r="J34" s="54">
        <v>8521</v>
      </c>
      <c r="K34" s="53">
        <v>1159</v>
      </c>
      <c r="L34" s="53">
        <v>2193</v>
      </c>
      <c r="M34" s="53">
        <v>150</v>
      </c>
      <c r="N34" s="54"/>
      <c r="O34" s="58"/>
      <c r="P34" s="46"/>
      <c r="Q34" s="19" t="s">
        <v>55</v>
      </c>
    </row>
    <row r="35" spans="1:17" s="47" customFormat="1" ht="27" customHeight="1">
      <c r="A35" s="37"/>
      <c r="B35" s="19" t="s">
        <v>56</v>
      </c>
      <c r="C35" s="38"/>
      <c r="D35" s="53">
        <v>0</v>
      </c>
      <c r="E35" s="53">
        <v>0</v>
      </c>
      <c r="F35" s="54">
        <v>0</v>
      </c>
      <c r="G35" s="53">
        <v>332</v>
      </c>
      <c r="H35" s="54">
        <v>833039</v>
      </c>
      <c r="I35" s="54"/>
      <c r="J35" s="54">
        <v>19997</v>
      </c>
      <c r="K35" s="53">
        <v>1476</v>
      </c>
      <c r="L35" s="53">
        <v>2718</v>
      </c>
      <c r="M35" s="53">
        <v>316</v>
      </c>
      <c r="N35" s="54"/>
      <c r="O35" s="58"/>
      <c r="P35" s="46"/>
      <c r="Q35" s="19" t="s">
        <v>56</v>
      </c>
    </row>
    <row r="36" spans="1:17" s="47" customFormat="1" ht="27" customHeight="1">
      <c r="A36" s="37"/>
      <c r="B36" s="19" t="s">
        <v>57</v>
      </c>
      <c r="C36" s="38"/>
      <c r="D36" s="53">
        <v>0</v>
      </c>
      <c r="E36" s="53">
        <v>0</v>
      </c>
      <c r="F36" s="54">
        <v>0</v>
      </c>
      <c r="G36" s="53">
        <v>987</v>
      </c>
      <c r="H36" s="54">
        <v>912814</v>
      </c>
      <c r="I36" s="54"/>
      <c r="J36" s="54">
        <v>16512</v>
      </c>
      <c r="K36" s="53">
        <v>1347</v>
      </c>
      <c r="L36" s="53">
        <v>2514</v>
      </c>
      <c r="M36" s="53">
        <v>137</v>
      </c>
      <c r="N36" s="54"/>
      <c r="O36" s="58"/>
      <c r="P36" s="46"/>
      <c r="Q36" s="19" t="s">
        <v>57</v>
      </c>
    </row>
    <row r="37" spans="1:17" s="47" customFormat="1" ht="27" customHeight="1">
      <c r="A37" s="37"/>
      <c r="B37" s="19" t="s">
        <v>58</v>
      </c>
      <c r="C37" s="38"/>
      <c r="D37" s="53">
        <v>0</v>
      </c>
      <c r="E37" s="53">
        <v>0</v>
      </c>
      <c r="F37" s="54">
        <v>0</v>
      </c>
      <c r="G37" s="53">
        <v>6689</v>
      </c>
      <c r="H37" s="54">
        <v>356545</v>
      </c>
      <c r="I37" s="54"/>
      <c r="J37" s="54">
        <v>19498</v>
      </c>
      <c r="K37" s="53">
        <v>560</v>
      </c>
      <c r="L37" s="53">
        <v>951</v>
      </c>
      <c r="M37" s="53">
        <v>80</v>
      </c>
      <c r="N37" s="54"/>
      <c r="O37" s="58"/>
      <c r="P37" s="46"/>
      <c r="Q37" s="19" t="s">
        <v>58</v>
      </c>
    </row>
    <row r="38" spans="1:17" s="47" customFormat="1" ht="27" customHeight="1">
      <c r="A38" s="37"/>
      <c r="B38" s="19" t="s">
        <v>59</v>
      </c>
      <c r="C38" s="38"/>
      <c r="D38" s="53">
        <v>0</v>
      </c>
      <c r="E38" s="53">
        <v>0</v>
      </c>
      <c r="F38" s="54">
        <v>0</v>
      </c>
      <c r="G38" s="53">
        <v>1666</v>
      </c>
      <c r="H38" s="54">
        <v>442522</v>
      </c>
      <c r="I38" s="54"/>
      <c r="J38" s="54">
        <v>23688</v>
      </c>
      <c r="K38" s="53">
        <v>676</v>
      </c>
      <c r="L38" s="53">
        <v>1278</v>
      </c>
      <c r="M38" s="53">
        <v>157</v>
      </c>
      <c r="N38" s="54"/>
      <c r="O38" s="58"/>
      <c r="P38" s="46"/>
      <c r="Q38" s="19" t="s">
        <v>59</v>
      </c>
    </row>
    <row r="39" spans="1:17" s="47" customFormat="1" ht="45" customHeight="1">
      <c r="A39" s="37"/>
      <c r="B39" s="20" t="s">
        <v>157</v>
      </c>
      <c r="C39" s="39"/>
      <c r="D39" s="53">
        <f>SUM(D26:D38)</f>
        <v>0</v>
      </c>
      <c r="E39" s="53">
        <f>SUM(E26:E38)</f>
        <v>1300</v>
      </c>
      <c r="F39" s="54">
        <f>SUM(F26:F38)</f>
        <v>0</v>
      </c>
      <c r="G39" s="53">
        <f>SUM(G26:G38)</f>
        <v>114605</v>
      </c>
      <c r="H39" s="53">
        <f>SUM(H26:H38)</f>
        <v>11741041</v>
      </c>
      <c r="I39" s="53"/>
      <c r="J39" s="54">
        <f>SUM(J26:J38)</f>
        <v>236721</v>
      </c>
      <c r="K39" s="53">
        <f>SUM(K26:K38)</f>
        <v>18634</v>
      </c>
      <c r="L39" s="53">
        <f>SUM(L26:L38)</f>
        <v>35593</v>
      </c>
      <c r="M39" s="53">
        <f>SUM(M26:M38)</f>
        <v>3321</v>
      </c>
      <c r="N39" s="54"/>
      <c r="O39" s="58"/>
      <c r="P39" s="46"/>
      <c r="Q39" s="20" t="s">
        <v>157</v>
      </c>
    </row>
    <row r="40" spans="1:17" s="47" customFormat="1" ht="45" customHeight="1">
      <c r="A40" s="37"/>
      <c r="B40" s="20" t="s">
        <v>147</v>
      </c>
      <c r="C40" s="39"/>
      <c r="D40" s="53">
        <f>D25+D39</f>
        <v>51395</v>
      </c>
      <c r="E40" s="53">
        <f>E25+E39</f>
        <v>3159</v>
      </c>
      <c r="F40" s="54">
        <f>F25+F39</f>
        <v>124241</v>
      </c>
      <c r="G40" s="53">
        <f>G25+G39</f>
        <v>395757</v>
      </c>
      <c r="H40" s="53">
        <f>H25+H39</f>
        <v>112803846</v>
      </c>
      <c r="I40" s="53"/>
      <c r="J40" s="54">
        <f>J25+J39</f>
        <v>1220304</v>
      </c>
      <c r="K40" s="53">
        <f>K25+K39</f>
        <v>179369</v>
      </c>
      <c r="L40" s="53">
        <f>L25+L39</f>
        <v>331954</v>
      </c>
      <c r="M40" s="53">
        <f>M25+M39</f>
        <v>23061</v>
      </c>
      <c r="N40" s="54"/>
      <c r="O40" s="58"/>
      <c r="P40" s="46"/>
      <c r="Q40" s="20" t="s">
        <v>147</v>
      </c>
    </row>
    <row r="41" spans="1:18" s="47" customFormat="1" ht="22.5" customHeight="1" thickBot="1">
      <c r="A41" s="40"/>
      <c r="B41" s="21"/>
      <c r="C41" s="4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48"/>
      <c r="Q41" s="40"/>
      <c r="R41" s="48"/>
    </row>
    <row r="42" spans="4:15" ht="13.5"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4:15" ht="13.5"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4:15" ht="13.5"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</sheetData>
  <printOptions/>
  <pageMargins left="0.984251968503937" right="0.7874015748031497" top="0.7480314960629921" bottom="0.6299212598425197" header="0.5118110236220472" footer="0.35433070866141736"/>
  <pageSetup horizontalDpi="240" verticalDpi="240" orientation="portrait" paperSize="9" scale="7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2010-01-07T12:44:24Z</cp:lastPrinted>
  <dcterms:created xsi:type="dcterms:W3CDTF">1996-12-27T11:06:01Z</dcterms:created>
  <dcterms:modified xsi:type="dcterms:W3CDTF">2010-02-18T07:43:14Z</dcterms:modified>
  <cp:category/>
  <cp:version/>
  <cp:contentType/>
  <cp:contentStatus/>
</cp:coreProperties>
</file>