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2"/>
  </bookViews>
  <sheets>
    <sheet name="16表(基礎)" sheetId="1" r:id="rId1"/>
    <sheet name="16表(後期)" sheetId="2" r:id="rId2"/>
    <sheet name="16表(介護)" sheetId="3" r:id="rId3"/>
  </sheets>
  <definedNames>
    <definedName name="_xlnm.Print_Area" localSheetId="2">'16表(介護)'!$A$1:$AE$40</definedName>
    <definedName name="_xlnm.Print_Area" localSheetId="0">'16表(基礎)'!$A$1:$AF$40</definedName>
    <definedName name="_xlnm.Print_Area" localSheetId="1">'16表(後期)'!$A$1:$AE$40</definedName>
  </definedNames>
  <calcPr fullCalcOnLoad="1"/>
</workbook>
</file>

<file path=xl/sharedStrings.xml><?xml version="1.0" encoding="utf-8"?>
<sst xmlns="http://schemas.openxmlformats.org/spreadsheetml/2006/main" count="439" uniqueCount="149">
  <si>
    <t>(B)</t>
  </si>
  <si>
    <t>(C)</t>
  </si>
  <si>
    <t>(D)</t>
  </si>
  <si>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</si>
  <si>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</si>
  <si>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</si>
  <si>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</si>
  <si>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</si>
  <si>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</si>
  <si>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</si>
  <si>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</si>
  <si>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</si>
  <si>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</si>
  <si>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</si>
  <si>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</si>
  <si>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</si>
  <si>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計</t>
  </si>
  <si>
    <t>（人）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</si>
  <si>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</si>
  <si>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</si>
  <si>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</si>
  <si>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</si>
  <si>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</si>
  <si>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</si>
  <si>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</si>
  <si>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愛荘町</t>
  </si>
  <si>
    <t>被保険者</t>
  </si>
  <si>
    <t>世 帯 別</t>
  </si>
  <si>
    <t>均 等 割</t>
  </si>
  <si>
    <t>平 等 割</t>
  </si>
  <si>
    <t>（基礎課税（賦課））</t>
  </si>
  <si>
    <t>市 町  の 状 況</t>
  </si>
  <si>
    <t>加　　　　　　入　　　　　　者　　　　　　の　　　　　　状　　　　　　況</t>
  </si>
  <si>
    <t>基　　　礎　　　課　　　税　　（　賦　課　）　　額　　（千円）</t>
  </si>
  <si>
    <t>負　　　　　担　　　　　の　　　　　状　　　　　況</t>
  </si>
  <si>
    <t>減　　額　　対　　象　　と　　な　　っ　　た　　世　　帯　　数　　等</t>
  </si>
  <si>
    <t>被保険者</t>
  </si>
  <si>
    <t>退職被保険</t>
  </si>
  <si>
    <t>世　　　帯　　　数</t>
  </si>
  <si>
    <t>被保険者数</t>
  </si>
  <si>
    <t>退 職 被</t>
  </si>
  <si>
    <t>所得割額</t>
  </si>
  <si>
    <t>資産割額</t>
  </si>
  <si>
    <t>被保険者</t>
  </si>
  <si>
    <t>世 帯 別</t>
  </si>
  <si>
    <t>１世帯当り</t>
  </si>
  <si>
    <t>被保険者１</t>
  </si>
  <si>
    <t>限度額で課</t>
  </si>
  <si>
    <t>限度額を</t>
  </si>
  <si>
    <t>被 保 険 者 世 帯 等</t>
  </si>
  <si>
    <t>世 帯 数</t>
  </si>
  <si>
    <t>人　　口</t>
  </si>
  <si>
    <t>世帯数</t>
  </si>
  <si>
    <t>者世帯数</t>
  </si>
  <si>
    <t>保険者数</t>
  </si>
  <si>
    <t>課税限度額</t>
  </si>
  <si>
    <t>基礎課税</t>
  </si>
  <si>
    <t>人当り基礎</t>
  </si>
  <si>
    <t>税（賦課）</t>
  </si>
  <si>
    <t>越える額</t>
  </si>
  <si>
    <t>市町名</t>
  </si>
  <si>
    <t>左に属する</t>
  </si>
  <si>
    <t>減  額  し  た  額  （千円）</t>
  </si>
  <si>
    <t>（混合世帯</t>
  </si>
  <si>
    <t>みなす世帯</t>
  </si>
  <si>
    <t>均等割額</t>
  </si>
  <si>
    <t>平等割額</t>
  </si>
  <si>
    <t>（賦課）額</t>
  </si>
  <si>
    <t>課税（賦課）額</t>
  </si>
  <si>
    <t>された納税義務者数</t>
  </si>
  <si>
    <t>被保険者数</t>
  </si>
  <si>
    <t>計</t>
  </si>
  <si>
    <t>（人）</t>
  </si>
  <si>
    <t>　含む）　(A)</t>
  </si>
  <si>
    <t>主数　(人)</t>
  </si>
  <si>
    <t>（円)</t>
  </si>
  <si>
    <t>（人)</t>
  </si>
  <si>
    <t>均 等 割</t>
  </si>
  <si>
    <t>平 等 割</t>
  </si>
  <si>
    <t>（後期高齢者支援金等課税（賦課））</t>
  </si>
  <si>
    <t>（介護納付金課税（賦課））</t>
  </si>
  <si>
    <t>加　　　　　　入　　　　　　者　　　　　　の　　　　　　状　　　　　　況</t>
  </si>
  <si>
    <t>介　　護　　納　　付　　金　　課　　税　　（　賦　課　）　　額　　（千円）</t>
  </si>
  <si>
    <t>負　　　　　担　　　　　の　　　　　状　　　　　況</t>
  </si>
  <si>
    <t>被保険者</t>
  </si>
  <si>
    <t>退職被保険</t>
  </si>
  <si>
    <t>被保険者数</t>
  </si>
  <si>
    <t>退 職 被</t>
  </si>
  <si>
    <t>１世帯当り</t>
  </si>
  <si>
    <t>被保険者１</t>
  </si>
  <si>
    <t>限度額で課</t>
  </si>
  <si>
    <t>限度額を</t>
  </si>
  <si>
    <t>被 保 険 者 世 帯 等</t>
  </si>
  <si>
    <t>世 帯 数</t>
  </si>
  <si>
    <t>人　　口</t>
  </si>
  <si>
    <t>者世帯数</t>
  </si>
  <si>
    <t>(A)+(B)</t>
  </si>
  <si>
    <t>保険者数</t>
  </si>
  <si>
    <t>(D)+(E)</t>
  </si>
  <si>
    <t>課税（賦課）</t>
  </si>
  <si>
    <t>介護納付金</t>
  </si>
  <si>
    <t>人当り介護</t>
  </si>
  <si>
    <t>越える額</t>
  </si>
  <si>
    <t>左に属する</t>
  </si>
  <si>
    <t>減  額  し  た  額  （千円）</t>
  </si>
  <si>
    <t>（混合世帯</t>
  </si>
  <si>
    <t>限度額</t>
  </si>
  <si>
    <t>課税（賦課）額</t>
  </si>
  <si>
    <t>納付金課税（賦課）額</t>
  </si>
  <si>
    <t>された納税義務者数</t>
  </si>
  <si>
    <t>被保険者数</t>
  </si>
  <si>
    <t>　含む）　(A)</t>
  </si>
  <si>
    <t>(E)</t>
  </si>
  <si>
    <t>(F)</t>
  </si>
  <si>
    <t>（人)</t>
  </si>
  <si>
    <t>市町名</t>
  </si>
  <si>
    <t>(A)+(B)</t>
  </si>
  <si>
    <t>(Ｃ)のうち</t>
  </si>
  <si>
    <t>数  （人）</t>
  </si>
  <si>
    <t>(D)+(E)</t>
  </si>
  <si>
    <t>(D)</t>
  </si>
  <si>
    <t>(E)</t>
  </si>
  <si>
    <t>(F)</t>
  </si>
  <si>
    <t>町  計</t>
  </si>
  <si>
    <t>市 町 の 状 況</t>
  </si>
  <si>
    <t>減　　額　　対　　象　　と　　な　　っ　　た　　世　　帯　　数　　等</t>
  </si>
  <si>
    <t>被保険者数</t>
  </si>
  <si>
    <t>世帯数</t>
  </si>
  <si>
    <t>白　紙　ペ　ー　ジ</t>
  </si>
  <si>
    <t>後　期　高　齢　者　支　援　金　等　課　税　（　賦　課　）　額　（千円）</t>
  </si>
  <si>
    <t>１ 世 帯
当り課税
（賦課）額</t>
  </si>
  <si>
    <t>被保険者１人当り課税（賦課）額</t>
  </si>
  <si>
    <t>(B)</t>
  </si>
  <si>
    <t>(C)</t>
  </si>
  <si>
    <t>町  計</t>
  </si>
  <si>
    <t>(B)</t>
  </si>
  <si>
    <t>(C)</t>
  </si>
  <si>
    <t>(D)</t>
  </si>
  <si>
    <t>(E)</t>
  </si>
  <si>
    <t>(F)</t>
  </si>
  <si>
    <t>世帯数</t>
  </si>
  <si>
    <t>町  計</t>
  </si>
  <si>
    <t>　４　平成23年度　その他の税目の課税状況等</t>
  </si>
  <si>
    <t>　４　平成23年度その他の税目の課税状況等</t>
  </si>
  <si>
    <t>　４　平成23年度　その他の税目の課税状況等</t>
  </si>
  <si>
    <t>　４　平成23年度その他の税目の課税状況等</t>
  </si>
  <si>
    <t>第１６表　　　平成23年度 国民健康保険税（料）の課税（賦課）状況</t>
  </si>
  <si>
    <t>第１６表　　　平成23年度 国民健康保険税（料）の課税（賦課）状況 （つづき）</t>
  </si>
  <si>
    <t>-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</si>
</sst>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6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20"/>
      <name val="ＭＳ Ｐ明朝"/>
      <family val="1"/>
    </font>
    <font>
      <sz val="12"/>
      <name val="ＭＳ Ｐ明朝"/>
      <family val="1"/>
    </font>
    <font>
      <sz val="14"/>
      <name val="Terminal"/>
      <family val="0"/>
    </font>
    <font>
      <sz val="15"/>
      <name val="ＭＳ Ｐゴシック"/>
      <family val="3"/>
    </font>
    <font>
      <sz val="12"/>
      <name val="ＭＳ ゴシック"/>
      <family val="3"/>
    </font>
    <font>
      <sz val="36"/>
      <name val="ＭＳ Ｐゴシック"/>
      <family val="3"/>
    </font>
    <font>
      <sz val="48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0" fillId="0" borderId="4" xfId="0" applyFont="1" applyFill="1" applyBorder="1" applyAlignment="1" applyProtection="1">
      <alignment horizontal="center"/>
      <protection/>
    </xf>
    <xf numFmtId="37" fontId="5" fillId="0" borderId="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distributed"/>
      <protection/>
    </xf>
    <xf numFmtId="0" fontId="10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/>
    </xf>
    <xf numFmtId="0" fontId="10" fillId="0" borderId="3" xfId="0" applyFont="1" applyFill="1" applyBorder="1" applyAlignment="1">
      <alignment horizontal="distributed"/>
    </xf>
    <xf numFmtId="0" fontId="10" fillId="0" borderId="16" xfId="0" applyFont="1" applyFill="1" applyBorder="1" applyAlignment="1" applyProtection="1">
      <alignment horizontal="left"/>
      <protection/>
    </xf>
    <xf numFmtId="0" fontId="10" fillId="0" borderId="3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37" fontId="13" fillId="0" borderId="0" xfId="20" applyNumberFormat="1" applyFont="1" applyFill="1" applyBorder="1" applyAlignment="1" applyProtection="1">
      <alignment vertical="center"/>
      <protection locked="0"/>
    </xf>
    <xf numFmtId="38" fontId="5" fillId="0" borderId="2" xfId="16" applyFont="1" applyFill="1" applyBorder="1" applyAlignment="1">
      <alignment vertical="center"/>
    </xf>
    <xf numFmtId="38" fontId="5" fillId="0" borderId="4" xfId="16" applyFont="1" applyFill="1" applyBorder="1" applyAlignment="1">
      <alignment vertical="center"/>
    </xf>
    <xf numFmtId="38" fontId="5" fillId="0" borderId="12" xfId="16" applyFont="1" applyFill="1" applyBorder="1" applyAlignment="1">
      <alignment vertical="center"/>
    </xf>
    <xf numFmtId="38" fontId="5" fillId="0" borderId="14" xfId="16" applyFont="1" applyFill="1" applyBorder="1" applyAlignment="1">
      <alignment vertical="center"/>
    </xf>
    <xf numFmtId="38" fontId="5" fillId="0" borderId="11" xfId="16" applyFont="1" applyFill="1" applyBorder="1" applyAlignment="1">
      <alignment vertical="center"/>
    </xf>
    <xf numFmtId="38" fontId="5" fillId="0" borderId="12" xfId="16" applyFont="1" applyFill="1" applyBorder="1" applyAlignment="1">
      <alignment horizontal="right" vertical="center"/>
    </xf>
    <xf numFmtId="38" fontId="5" fillId="0" borderId="4" xfId="16" applyFont="1" applyFill="1" applyBorder="1" applyAlignment="1" applyProtection="1">
      <alignment vertical="center"/>
      <protection/>
    </xf>
    <xf numFmtId="38" fontId="5" fillId="0" borderId="11" xfId="16" applyFont="1" applyFill="1" applyBorder="1" applyAlignment="1" applyProtection="1">
      <alignment vertical="center"/>
      <protection/>
    </xf>
    <xf numFmtId="38" fontId="5" fillId="0" borderId="12" xfId="16" applyFont="1" applyFill="1" applyBorder="1" applyAlignment="1" applyProtection="1">
      <alignment vertical="center"/>
      <protection/>
    </xf>
    <xf numFmtId="38" fontId="5" fillId="0" borderId="0" xfId="16" applyFont="1" applyFill="1" applyBorder="1" applyAlignment="1" applyProtection="1">
      <alignment vertical="center"/>
      <protection/>
    </xf>
    <xf numFmtId="38" fontId="5" fillId="0" borderId="15" xfId="16" applyFont="1" applyFill="1" applyBorder="1" applyAlignment="1">
      <alignment vertical="center"/>
    </xf>
    <xf numFmtId="37" fontId="5" fillId="0" borderId="2" xfId="0" applyNumberFormat="1" applyFont="1" applyFill="1" applyBorder="1" applyAlignment="1" applyProtection="1">
      <alignment vertical="center"/>
      <protection/>
    </xf>
    <xf numFmtId="37" fontId="5" fillId="0" borderId="16" xfId="0" applyNumberFormat="1" applyFont="1" applyFill="1" applyBorder="1" applyAlignment="1" applyProtection="1">
      <alignment vertical="center"/>
      <protection/>
    </xf>
    <xf numFmtId="38" fontId="5" fillId="0" borderId="3" xfId="16" applyFont="1" applyFill="1" applyBorder="1" applyAlignment="1">
      <alignment vertical="center"/>
    </xf>
    <xf numFmtId="38" fontId="5" fillId="0" borderId="16" xfId="16" applyFont="1" applyFill="1" applyBorder="1" applyAlignment="1">
      <alignment vertical="center"/>
    </xf>
    <xf numFmtId="38" fontId="5" fillId="0" borderId="18" xfId="16" applyFont="1" applyFill="1" applyBorder="1" applyAlignment="1">
      <alignment vertical="center"/>
    </xf>
    <xf numFmtId="38" fontId="5" fillId="0" borderId="20" xfId="16" applyFont="1" applyFill="1" applyBorder="1" applyAlignment="1">
      <alignment vertical="center"/>
    </xf>
    <xf numFmtId="38" fontId="5" fillId="0" borderId="17" xfId="16" applyFont="1" applyFill="1" applyBorder="1" applyAlignment="1">
      <alignment vertical="center"/>
    </xf>
    <xf numFmtId="0" fontId="10" fillId="0" borderId="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37" fontId="13" fillId="0" borderId="4" xfId="20" applyNumberFormat="1" applyFont="1" applyFill="1" applyBorder="1" applyAlignment="1" applyProtection="1">
      <alignment vertical="center"/>
      <protection locked="0"/>
    </xf>
    <xf numFmtId="37" fontId="13" fillId="0" borderId="5" xfId="20" applyNumberFormat="1" applyFont="1" applyFill="1" applyBorder="1" applyAlignment="1" applyProtection="1">
      <alignment vertical="center"/>
      <protection locked="0"/>
    </xf>
    <xf numFmtId="37" fontId="13" fillId="0" borderId="5" xfId="20" applyNumberFormat="1" applyFont="1" applyFill="1" applyBorder="1" applyAlignment="1" applyProtection="1">
      <alignment horizontal="right" vertical="center"/>
      <protection locked="0"/>
    </xf>
    <xf numFmtId="38" fontId="5" fillId="0" borderId="15" xfId="16" applyFont="1" applyFill="1" applyBorder="1" applyAlignment="1" applyProtection="1">
      <alignment vertical="center"/>
      <protection/>
    </xf>
    <xf numFmtId="38" fontId="5" fillId="0" borderId="14" xfId="16" applyFont="1" applyFill="1" applyBorder="1" applyAlignment="1" applyProtection="1">
      <alignment vertical="center"/>
      <protection/>
    </xf>
    <xf numFmtId="38" fontId="5" fillId="0" borderId="2" xfId="16" applyFont="1" applyFill="1" applyBorder="1" applyAlignment="1" applyProtection="1">
      <alignment vertical="center"/>
      <protection/>
    </xf>
    <xf numFmtId="38" fontId="5" fillId="0" borderId="0" xfId="16" applyFont="1" applyFill="1" applyBorder="1" applyAlignment="1">
      <alignment vertical="center"/>
    </xf>
    <xf numFmtId="38" fontId="5" fillId="0" borderId="22" xfId="16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7" fontId="13" fillId="0" borderId="12" xfId="20" applyNumberFormat="1" applyFont="1" applyFill="1" applyBorder="1" applyAlignment="1" applyProtection="1">
      <alignment vertical="center"/>
      <protection locked="0"/>
    </xf>
    <xf numFmtId="38" fontId="5" fillId="0" borderId="23" xfId="16" applyFont="1" applyFill="1" applyBorder="1" applyAlignment="1">
      <alignment vertical="center"/>
    </xf>
    <xf numFmtId="38" fontId="5" fillId="0" borderId="24" xfId="16" applyFont="1" applyFill="1" applyBorder="1" applyAlignment="1">
      <alignment vertical="center"/>
    </xf>
    <xf numFmtId="38" fontId="13" fillId="0" borderId="4" xfId="16" applyFont="1" applyFill="1" applyBorder="1" applyAlignment="1" applyProtection="1">
      <alignment vertical="center"/>
      <protection locked="0"/>
    </xf>
    <xf numFmtId="38" fontId="13" fillId="0" borderId="14" xfId="16" applyFont="1" applyFill="1" applyBorder="1" applyAlignment="1" applyProtection="1">
      <alignment vertical="center"/>
      <protection locked="0"/>
    </xf>
    <xf numFmtId="38" fontId="13" fillId="0" borderId="5" xfId="16" applyFont="1" applyFill="1" applyBorder="1" applyAlignment="1" applyProtection="1">
      <alignment vertical="center"/>
      <protection locked="0"/>
    </xf>
    <xf numFmtId="38" fontId="5" fillId="0" borderId="21" xfId="16" applyFont="1" applyFill="1" applyBorder="1" applyAlignment="1">
      <alignment vertical="center"/>
    </xf>
    <xf numFmtId="38" fontId="13" fillId="0" borderId="0" xfId="16" applyFont="1" applyFill="1" applyBorder="1" applyAlignment="1" applyProtection="1">
      <alignment vertical="center"/>
      <protection locked="0"/>
    </xf>
    <xf numFmtId="38" fontId="5" fillId="0" borderId="11" xfId="16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horizontal="center" vertical="center"/>
    </xf>
    <xf numFmtId="38" fontId="5" fillId="0" borderId="11" xfId="16" applyFont="1" applyFill="1" applyBorder="1" applyAlignment="1" applyProtection="1">
      <alignment horizontal="right" vertical="center"/>
      <protection/>
    </xf>
    <xf numFmtId="38" fontId="5" fillId="0" borderId="11" xfId="16" applyFont="1" applyFill="1" applyBorder="1" applyAlignment="1">
      <alignment horizontal="right" vertical="center"/>
    </xf>
    <xf numFmtId="38" fontId="5" fillId="0" borderId="17" xfId="16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国保集計200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O33"/>
  <sheetViews>
    <sheetView showGridLines="0" view="pageBreakPreview" zoomScale="60" zoomScaleNormal="75" workbookViewId="0" topLeftCell="A1">
      <selection activeCell="F15" sqref="F15"/>
    </sheetView>
  </sheetViews>
  <sheetFormatPr defaultColWidth="8.66015625" defaultRowHeight="18"/>
  <cols>
    <col min="1" max="1" width="15.08203125" style="1" customWidth="1"/>
    <col min="2" max="10" width="10.66015625" style="1" customWidth="1"/>
    <col min="11" max="20" width="9.5" style="1" customWidth="1"/>
    <col min="21" max="21" width="14.91015625" style="1" customWidth="1"/>
    <col min="22" max="26" width="9.5" style="1" customWidth="1"/>
    <col min="27" max="27" width="14.91015625" style="1" customWidth="1"/>
    <col min="28" max="16384" width="8.83203125" style="2" customWidth="1"/>
  </cols>
  <sheetData>
    <row r="1" spans="1:27" s="3" customFormat="1" ht="21" customHeight="1">
      <c r="A1" s="19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9" t="s">
        <v>143</v>
      </c>
      <c r="W1" s="1"/>
      <c r="X1" s="1"/>
      <c r="Y1" s="1"/>
      <c r="Z1" s="1"/>
      <c r="AA1" s="1"/>
    </row>
    <row r="2" spans="1:27" s="3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1"/>
      <c r="W2" s="1"/>
      <c r="X2" s="1"/>
      <c r="Y2" s="1"/>
      <c r="Z2" s="1"/>
      <c r="AA2" s="1"/>
    </row>
    <row r="3" spans="1:27" ht="30" customHeight="1">
      <c r="A3" s="11" t="s">
        <v>146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V3" s="11" t="s">
        <v>147</v>
      </c>
      <c r="W3" s="10"/>
      <c r="X3" s="10"/>
      <c r="Y3" s="10"/>
      <c r="Z3" s="10"/>
      <c r="AA3" s="10"/>
    </row>
    <row r="4" spans="1:27" ht="18.7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21" customHeight="1" thickBot="1">
      <c r="A5" s="18" t="s">
        <v>30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0"/>
      <c r="V5" s="10"/>
      <c r="W5" s="10"/>
      <c r="X5" s="10"/>
      <c r="Y5" s="10"/>
      <c r="Z5" s="10"/>
      <c r="AA5" s="20"/>
    </row>
    <row r="6" spans="1:27" ht="18" thickBot="1">
      <c r="A6" s="5"/>
      <c r="B6" s="114" t="s">
        <v>31</v>
      </c>
      <c r="C6" s="115"/>
      <c r="D6" s="116" t="s">
        <v>32</v>
      </c>
      <c r="E6" s="117"/>
      <c r="F6" s="117"/>
      <c r="G6" s="117"/>
      <c r="H6" s="117"/>
      <c r="I6" s="117"/>
      <c r="J6" s="118"/>
      <c r="K6" s="123" t="s">
        <v>33</v>
      </c>
      <c r="L6" s="124"/>
      <c r="M6" s="124"/>
      <c r="N6" s="124"/>
      <c r="O6" s="125"/>
      <c r="P6" s="116" t="s">
        <v>34</v>
      </c>
      <c r="Q6" s="124"/>
      <c r="R6" s="124"/>
      <c r="S6" s="124"/>
      <c r="T6" s="125"/>
      <c r="U6" s="5"/>
      <c r="V6" s="116" t="s">
        <v>35</v>
      </c>
      <c r="W6" s="126"/>
      <c r="X6" s="126"/>
      <c r="Y6" s="126"/>
      <c r="Z6" s="127"/>
      <c r="AA6" s="5"/>
    </row>
    <row r="7" spans="1:27" ht="18" thickBot="1">
      <c r="A7" s="21"/>
      <c r="B7" s="12"/>
      <c r="C7" s="5"/>
      <c r="D7" s="22" t="s">
        <v>36</v>
      </c>
      <c r="E7" s="23" t="s">
        <v>37</v>
      </c>
      <c r="F7" s="112" t="s">
        <v>38</v>
      </c>
      <c r="G7" s="113"/>
      <c r="H7" s="23" t="s">
        <v>39</v>
      </c>
      <c r="I7" s="23" t="s">
        <v>40</v>
      </c>
      <c r="J7" s="26" t="s">
        <v>36</v>
      </c>
      <c r="K7" s="27"/>
      <c r="L7" s="106" t="s">
        <v>41</v>
      </c>
      <c r="M7" s="109" t="s">
        <v>42</v>
      </c>
      <c r="N7" s="112" t="s">
        <v>43</v>
      </c>
      <c r="O7" s="132" t="s">
        <v>44</v>
      </c>
      <c r="P7" s="25"/>
      <c r="Q7" s="23" t="s">
        <v>45</v>
      </c>
      <c r="R7" s="23" t="s">
        <v>46</v>
      </c>
      <c r="S7" s="23" t="s">
        <v>47</v>
      </c>
      <c r="T7" s="26" t="s">
        <v>48</v>
      </c>
      <c r="U7" s="21"/>
      <c r="V7" s="128" t="s">
        <v>49</v>
      </c>
      <c r="W7" s="129"/>
      <c r="X7" s="129"/>
      <c r="Y7" s="129"/>
      <c r="Z7" s="130"/>
      <c r="AA7" s="21"/>
    </row>
    <row r="8" spans="1:27" ht="17.25">
      <c r="A8" s="28" t="s">
        <v>115</v>
      </c>
      <c r="B8" s="13" t="s">
        <v>50</v>
      </c>
      <c r="C8" s="29" t="s">
        <v>51</v>
      </c>
      <c r="D8" s="30" t="s">
        <v>52</v>
      </c>
      <c r="E8" s="31" t="s">
        <v>53</v>
      </c>
      <c r="F8" s="16" t="s">
        <v>116</v>
      </c>
      <c r="G8" s="32" t="s">
        <v>117</v>
      </c>
      <c r="H8" s="31"/>
      <c r="I8" s="31" t="s">
        <v>54</v>
      </c>
      <c r="J8" s="33" t="s">
        <v>118</v>
      </c>
      <c r="K8" s="27"/>
      <c r="L8" s="107"/>
      <c r="M8" s="110"/>
      <c r="N8" s="131"/>
      <c r="O8" s="133"/>
      <c r="P8" s="36" t="s">
        <v>55</v>
      </c>
      <c r="Q8" s="31" t="s">
        <v>56</v>
      </c>
      <c r="R8" s="31" t="s">
        <v>57</v>
      </c>
      <c r="S8" s="31" t="s">
        <v>58</v>
      </c>
      <c r="T8" s="33" t="s">
        <v>59</v>
      </c>
      <c r="U8" s="28" t="s">
        <v>60</v>
      </c>
      <c r="V8" s="27"/>
      <c r="W8" s="26" t="s">
        <v>61</v>
      </c>
      <c r="X8" s="120" t="s">
        <v>62</v>
      </c>
      <c r="Y8" s="121"/>
      <c r="Z8" s="122"/>
      <c r="AA8" s="28" t="s">
        <v>60</v>
      </c>
    </row>
    <row r="9" spans="1:27" ht="30" customHeight="1">
      <c r="A9" s="17"/>
      <c r="B9" s="12"/>
      <c r="C9" s="21"/>
      <c r="D9" s="30" t="s">
        <v>63</v>
      </c>
      <c r="E9" s="31"/>
      <c r="F9" s="37"/>
      <c r="G9" s="31" t="s">
        <v>64</v>
      </c>
      <c r="H9" s="38"/>
      <c r="I9" s="38"/>
      <c r="J9" s="39" t="s">
        <v>119</v>
      </c>
      <c r="K9" s="27"/>
      <c r="L9" s="107"/>
      <c r="M9" s="110"/>
      <c r="N9" s="36" t="s">
        <v>65</v>
      </c>
      <c r="O9" s="33" t="s">
        <v>66</v>
      </c>
      <c r="P9" s="30"/>
      <c r="Q9" s="31" t="s">
        <v>67</v>
      </c>
      <c r="R9" s="40" t="s">
        <v>68</v>
      </c>
      <c r="S9" s="40" t="s">
        <v>69</v>
      </c>
      <c r="T9" s="41"/>
      <c r="U9" s="17"/>
      <c r="V9" s="27" t="s">
        <v>50</v>
      </c>
      <c r="W9" s="33" t="s">
        <v>70</v>
      </c>
      <c r="X9" s="36" t="s">
        <v>43</v>
      </c>
      <c r="Y9" s="31" t="s">
        <v>44</v>
      </c>
      <c r="Z9" s="33" t="s">
        <v>71</v>
      </c>
      <c r="AA9" s="17"/>
    </row>
    <row r="10" spans="1:27" ht="18" thickBot="1">
      <c r="A10" s="42"/>
      <c r="B10" s="43"/>
      <c r="C10" s="44" t="s">
        <v>72</v>
      </c>
      <c r="D10" s="45" t="s">
        <v>73</v>
      </c>
      <c r="E10" s="46" t="s">
        <v>132</v>
      </c>
      <c r="F10" s="47" t="s">
        <v>133</v>
      </c>
      <c r="G10" s="48" t="s">
        <v>74</v>
      </c>
      <c r="H10" s="46" t="s">
        <v>120</v>
      </c>
      <c r="I10" s="46" t="s">
        <v>121</v>
      </c>
      <c r="J10" s="49" t="s">
        <v>122</v>
      </c>
      <c r="K10" s="50"/>
      <c r="L10" s="108"/>
      <c r="M10" s="111"/>
      <c r="N10" s="51"/>
      <c r="O10" s="52"/>
      <c r="P10" s="53" t="s">
        <v>75</v>
      </c>
      <c r="Q10" s="46" t="s">
        <v>75</v>
      </c>
      <c r="R10" s="46" t="s">
        <v>75</v>
      </c>
      <c r="S10" s="46" t="s">
        <v>76</v>
      </c>
      <c r="T10" s="49" t="s">
        <v>75</v>
      </c>
      <c r="U10" s="42"/>
      <c r="V10" s="50"/>
      <c r="W10" s="49" t="s">
        <v>72</v>
      </c>
      <c r="X10" s="51" t="s">
        <v>77</v>
      </c>
      <c r="Y10" s="48" t="s">
        <v>78</v>
      </c>
      <c r="Z10" s="52"/>
      <c r="AA10" s="42"/>
    </row>
    <row r="11" spans="1:27" s="6" customFormat="1" ht="30.75" customHeight="1">
      <c r="A11" s="17"/>
      <c r="B11" s="15"/>
      <c r="C11" s="54"/>
      <c r="D11" s="27"/>
      <c r="E11" s="55"/>
      <c r="F11" s="56"/>
      <c r="G11" s="31"/>
      <c r="H11" s="55"/>
      <c r="I11" s="55"/>
      <c r="J11" s="57"/>
      <c r="K11" s="27"/>
      <c r="L11" s="34"/>
      <c r="M11" s="35"/>
      <c r="N11" s="36"/>
      <c r="O11" s="33"/>
      <c r="P11" s="58"/>
      <c r="Q11" s="55"/>
      <c r="R11" s="55"/>
      <c r="S11" s="55"/>
      <c r="T11" s="57"/>
      <c r="U11" s="17"/>
      <c r="V11" s="27"/>
      <c r="W11" s="57"/>
      <c r="X11" s="59"/>
      <c r="Y11" s="16"/>
      <c r="Z11" s="33"/>
      <c r="AA11" s="17"/>
    </row>
    <row r="12" spans="1:27" s="4" customFormat="1" ht="34.5" customHeight="1">
      <c r="A12" s="7" t="s">
        <v>3</v>
      </c>
      <c r="B12" s="60">
        <v>136207</v>
      </c>
      <c r="C12" s="61">
        <v>336223</v>
      </c>
      <c r="D12" s="62">
        <v>43165</v>
      </c>
      <c r="E12" s="63">
        <v>2854</v>
      </c>
      <c r="F12" s="63">
        <v>46019</v>
      </c>
      <c r="G12" s="63">
        <v>8621</v>
      </c>
      <c r="H12" s="63">
        <v>73136</v>
      </c>
      <c r="I12" s="63">
        <v>4275</v>
      </c>
      <c r="J12" s="64">
        <v>78998</v>
      </c>
      <c r="K12" s="61">
        <f aca="true" t="shared" si="0" ref="K12:K31">L12+M12+N12+O12</f>
        <v>5065067</v>
      </c>
      <c r="L12" s="65">
        <v>2964966</v>
      </c>
      <c r="M12" s="66" t="s">
        <v>148</v>
      </c>
      <c r="N12" s="63">
        <v>1493210</v>
      </c>
      <c r="O12" s="64">
        <v>606891</v>
      </c>
      <c r="P12" s="65">
        <v>470000</v>
      </c>
      <c r="Q12" s="63">
        <f aca="true" t="shared" si="1" ref="Q12:Q33">ROUND(K12/F12*1000,0)</f>
        <v>110065</v>
      </c>
      <c r="R12" s="63">
        <f aca="true" t="shared" si="2" ref="R12:R33">ROUND(K12/J12*1000,0)</f>
        <v>64116</v>
      </c>
      <c r="S12" s="63">
        <v>845</v>
      </c>
      <c r="T12" s="64">
        <v>376862</v>
      </c>
      <c r="U12" s="7" t="s">
        <v>3</v>
      </c>
      <c r="V12" s="96">
        <v>19235</v>
      </c>
      <c r="W12" s="97">
        <v>31211</v>
      </c>
      <c r="X12" s="98">
        <v>406969</v>
      </c>
      <c r="Y12" s="98">
        <v>187840</v>
      </c>
      <c r="Z12" s="64">
        <f>SUM(X12:Y12)</f>
        <v>594809</v>
      </c>
      <c r="AA12" s="7" t="s">
        <v>3</v>
      </c>
    </row>
    <row r="13" spans="1:27" s="4" customFormat="1" ht="34.5" customHeight="1">
      <c r="A13" s="7" t="s">
        <v>4</v>
      </c>
      <c r="B13" s="60">
        <v>42998</v>
      </c>
      <c r="C13" s="61">
        <v>110314</v>
      </c>
      <c r="D13" s="62">
        <v>14006</v>
      </c>
      <c r="E13" s="63">
        <v>848</v>
      </c>
      <c r="F13" s="63">
        <v>14854</v>
      </c>
      <c r="G13" s="63">
        <v>2934</v>
      </c>
      <c r="H13" s="63">
        <v>24175</v>
      </c>
      <c r="I13" s="63">
        <v>1333</v>
      </c>
      <c r="J13" s="64">
        <v>26006</v>
      </c>
      <c r="K13" s="61">
        <f t="shared" si="0"/>
        <v>1797720</v>
      </c>
      <c r="L13" s="65">
        <v>965012</v>
      </c>
      <c r="M13" s="66" t="s">
        <v>148</v>
      </c>
      <c r="N13" s="63">
        <v>596182</v>
      </c>
      <c r="O13" s="64">
        <v>236526</v>
      </c>
      <c r="P13" s="65">
        <v>470000</v>
      </c>
      <c r="Q13" s="63">
        <f t="shared" si="1"/>
        <v>121026</v>
      </c>
      <c r="R13" s="63">
        <f t="shared" si="2"/>
        <v>69127</v>
      </c>
      <c r="S13" s="63">
        <v>258</v>
      </c>
      <c r="T13" s="64">
        <v>90256</v>
      </c>
      <c r="U13" s="7" t="s">
        <v>4</v>
      </c>
      <c r="V13" s="96">
        <v>6246</v>
      </c>
      <c r="W13" s="97">
        <v>10529</v>
      </c>
      <c r="X13" s="98">
        <v>160784</v>
      </c>
      <c r="Y13" s="98">
        <v>71816</v>
      </c>
      <c r="Z13" s="64">
        <f>SUM(X13:Y13)</f>
        <v>232600</v>
      </c>
      <c r="AA13" s="7" t="s">
        <v>4</v>
      </c>
    </row>
    <row r="14" spans="1:27" s="4" customFormat="1" ht="34.5" customHeight="1">
      <c r="A14" s="7" t="s">
        <v>5</v>
      </c>
      <c r="B14" s="60">
        <v>42469</v>
      </c>
      <c r="C14" s="61">
        <v>121165</v>
      </c>
      <c r="D14" s="62">
        <v>15687</v>
      </c>
      <c r="E14" s="63">
        <v>1336</v>
      </c>
      <c r="F14" s="63">
        <v>17023</v>
      </c>
      <c r="G14" s="63">
        <v>3905</v>
      </c>
      <c r="H14" s="63">
        <v>27758</v>
      </c>
      <c r="I14" s="63">
        <v>2378</v>
      </c>
      <c r="J14" s="64">
        <v>30776</v>
      </c>
      <c r="K14" s="61">
        <f t="shared" si="0"/>
        <v>1868688</v>
      </c>
      <c r="L14" s="65">
        <v>1105962</v>
      </c>
      <c r="M14" s="66" t="s">
        <v>148</v>
      </c>
      <c r="N14" s="63">
        <v>533152</v>
      </c>
      <c r="O14" s="64">
        <v>229574</v>
      </c>
      <c r="P14" s="65">
        <v>470000</v>
      </c>
      <c r="Q14" s="63">
        <f t="shared" si="1"/>
        <v>109774</v>
      </c>
      <c r="R14" s="63">
        <f t="shared" si="2"/>
        <v>60719</v>
      </c>
      <c r="S14" s="63">
        <v>255</v>
      </c>
      <c r="T14" s="64">
        <v>90125</v>
      </c>
      <c r="U14" s="7" t="s">
        <v>5</v>
      </c>
      <c r="V14" s="96">
        <v>6440</v>
      </c>
      <c r="W14" s="97">
        <v>11219</v>
      </c>
      <c r="X14" s="98">
        <v>124526</v>
      </c>
      <c r="Y14" s="98">
        <v>59261</v>
      </c>
      <c r="Z14" s="64">
        <f aca="true" t="shared" si="3" ref="Z14:Z31">SUM(X14:Y14)</f>
        <v>183787</v>
      </c>
      <c r="AA14" s="7" t="s">
        <v>5</v>
      </c>
    </row>
    <row r="15" spans="1:41" s="4" customFormat="1" ht="34.5" customHeight="1">
      <c r="A15" s="7" t="s">
        <v>6</v>
      </c>
      <c r="B15" s="60">
        <v>30675</v>
      </c>
      <c r="C15" s="61">
        <v>80810</v>
      </c>
      <c r="D15" s="62">
        <v>10162</v>
      </c>
      <c r="E15" s="63">
        <v>940</v>
      </c>
      <c r="F15" s="63">
        <v>11102</v>
      </c>
      <c r="G15" s="63">
        <v>2239</v>
      </c>
      <c r="H15" s="63">
        <v>17712</v>
      </c>
      <c r="I15" s="63">
        <v>1473</v>
      </c>
      <c r="J15" s="64">
        <v>19640</v>
      </c>
      <c r="K15" s="61">
        <f t="shared" si="0"/>
        <v>1070199</v>
      </c>
      <c r="L15" s="65">
        <v>616067</v>
      </c>
      <c r="M15" s="66" t="s">
        <v>148</v>
      </c>
      <c r="N15" s="63">
        <v>318581</v>
      </c>
      <c r="O15" s="64">
        <v>135551</v>
      </c>
      <c r="P15" s="65">
        <v>470000</v>
      </c>
      <c r="Q15" s="63">
        <f t="shared" si="1"/>
        <v>96397</v>
      </c>
      <c r="R15" s="63">
        <f t="shared" si="2"/>
        <v>54491</v>
      </c>
      <c r="S15" s="63">
        <v>171</v>
      </c>
      <c r="T15" s="64">
        <v>64617</v>
      </c>
      <c r="U15" s="7" t="s">
        <v>6</v>
      </c>
      <c r="V15" s="96">
        <v>4342</v>
      </c>
      <c r="W15" s="97">
        <v>7283</v>
      </c>
      <c r="X15" s="98">
        <v>86546</v>
      </c>
      <c r="Y15" s="98">
        <v>40909</v>
      </c>
      <c r="Z15" s="64">
        <f t="shared" si="3"/>
        <v>127455</v>
      </c>
      <c r="AA15" s="7" t="s">
        <v>6</v>
      </c>
      <c r="AI15" s="119" t="s">
        <v>128</v>
      </c>
      <c r="AJ15" s="119"/>
      <c r="AK15" s="119"/>
      <c r="AL15" s="119"/>
      <c r="AM15" s="119"/>
      <c r="AN15" s="119"/>
      <c r="AO15" s="119"/>
    </row>
    <row r="16" spans="1:41" s="4" customFormat="1" ht="34.5" customHeight="1">
      <c r="A16" s="7" t="s">
        <v>7</v>
      </c>
      <c r="B16" s="60">
        <v>50278</v>
      </c>
      <c r="C16" s="61">
        <v>122698</v>
      </c>
      <c r="D16" s="62">
        <v>14583</v>
      </c>
      <c r="E16" s="63">
        <v>1000</v>
      </c>
      <c r="F16" s="63">
        <v>15583</v>
      </c>
      <c r="G16" s="63">
        <v>2758</v>
      </c>
      <c r="H16" s="63">
        <v>24921</v>
      </c>
      <c r="I16" s="63">
        <v>1535</v>
      </c>
      <c r="J16" s="64">
        <v>27081</v>
      </c>
      <c r="K16" s="61">
        <f t="shared" si="0"/>
        <v>2208082</v>
      </c>
      <c r="L16" s="65">
        <v>1250713</v>
      </c>
      <c r="M16" s="66" t="s">
        <v>148</v>
      </c>
      <c r="N16" s="63">
        <v>676576</v>
      </c>
      <c r="O16" s="64">
        <v>280793</v>
      </c>
      <c r="P16" s="65">
        <v>470000</v>
      </c>
      <c r="Q16" s="63">
        <f t="shared" si="1"/>
        <v>141698</v>
      </c>
      <c r="R16" s="63">
        <f t="shared" si="2"/>
        <v>81536</v>
      </c>
      <c r="S16" s="63">
        <v>572</v>
      </c>
      <c r="T16" s="64">
        <v>318161</v>
      </c>
      <c r="U16" s="7" t="s">
        <v>7</v>
      </c>
      <c r="V16" s="96">
        <v>5662</v>
      </c>
      <c r="W16" s="97">
        <v>9193</v>
      </c>
      <c r="X16" s="98">
        <v>152358</v>
      </c>
      <c r="Y16" s="98">
        <v>74658</v>
      </c>
      <c r="Z16" s="64">
        <f t="shared" si="3"/>
        <v>227016</v>
      </c>
      <c r="AA16" s="7" t="s">
        <v>7</v>
      </c>
      <c r="AI16" s="119"/>
      <c r="AJ16" s="119"/>
      <c r="AK16" s="119"/>
      <c r="AL16" s="119"/>
      <c r="AM16" s="119"/>
      <c r="AN16" s="119"/>
      <c r="AO16" s="119"/>
    </row>
    <row r="17" spans="1:27" s="4" customFormat="1" ht="34.5" customHeight="1">
      <c r="A17" s="7" t="s">
        <v>8</v>
      </c>
      <c r="B17" s="60">
        <v>28481</v>
      </c>
      <c r="C17" s="61">
        <v>78039</v>
      </c>
      <c r="D17" s="62">
        <v>8348</v>
      </c>
      <c r="E17" s="63">
        <v>619</v>
      </c>
      <c r="F17" s="63">
        <v>8967</v>
      </c>
      <c r="G17" s="63">
        <v>1787</v>
      </c>
      <c r="H17" s="63">
        <v>14875</v>
      </c>
      <c r="I17" s="63">
        <v>1068</v>
      </c>
      <c r="J17" s="64">
        <v>16357</v>
      </c>
      <c r="K17" s="61">
        <f t="shared" si="0"/>
        <v>1187537</v>
      </c>
      <c r="L17" s="65">
        <v>671116</v>
      </c>
      <c r="M17" s="66" t="s">
        <v>148</v>
      </c>
      <c r="N17" s="63">
        <v>356707</v>
      </c>
      <c r="O17" s="64">
        <v>159714</v>
      </c>
      <c r="P17" s="65">
        <v>470000</v>
      </c>
      <c r="Q17" s="63">
        <f t="shared" si="1"/>
        <v>132434</v>
      </c>
      <c r="R17" s="63">
        <f t="shared" si="2"/>
        <v>72601</v>
      </c>
      <c r="S17" s="63">
        <v>245</v>
      </c>
      <c r="T17" s="64">
        <v>89923</v>
      </c>
      <c r="U17" s="7" t="s">
        <v>8</v>
      </c>
      <c r="V17" s="96">
        <v>2507</v>
      </c>
      <c r="W17" s="97">
        <v>4392</v>
      </c>
      <c r="X17" s="98">
        <v>70409</v>
      </c>
      <c r="Y17" s="98">
        <v>33714</v>
      </c>
      <c r="Z17" s="64">
        <f t="shared" si="3"/>
        <v>104123</v>
      </c>
      <c r="AA17" s="7" t="s">
        <v>8</v>
      </c>
    </row>
    <row r="18" spans="1:27" s="4" customFormat="1" ht="34.5" customHeight="1">
      <c r="A18" s="7" t="s">
        <v>24</v>
      </c>
      <c r="B18" s="60">
        <v>24259</v>
      </c>
      <c r="C18" s="61">
        <v>64987</v>
      </c>
      <c r="D18" s="62">
        <v>6914</v>
      </c>
      <c r="E18" s="63">
        <v>380</v>
      </c>
      <c r="F18" s="63">
        <v>7294</v>
      </c>
      <c r="G18" s="63">
        <v>1414</v>
      </c>
      <c r="H18" s="63">
        <v>12427</v>
      </c>
      <c r="I18" s="63">
        <v>678</v>
      </c>
      <c r="J18" s="64">
        <v>13334</v>
      </c>
      <c r="K18" s="61">
        <f t="shared" si="0"/>
        <v>1064591</v>
      </c>
      <c r="L18" s="65">
        <v>592969</v>
      </c>
      <c r="M18" s="66" t="s">
        <v>148</v>
      </c>
      <c r="N18" s="63">
        <v>321950</v>
      </c>
      <c r="O18" s="64">
        <v>149672</v>
      </c>
      <c r="P18" s="65">
        <v>470000</v>
      </c>
      <c r="Q18" s="63">
        <f t="shared" si="1"/>
        <v>145954</v>
      </c>
      <c r="R18" s="63">
        <f t="shared" si="2"/>
        <v>79840</v>
      </c>
      <c r="S18" s="63">
        <v>357</v>
      </c>
      <c r="T18" s="64">
        <v>252445</v>
      </c>
      <c r="U18" s="7" t="s">
        <v>24</v>
      </c>
      <c r="V18" s="96">
        <v>2482</v>
      </c>
      <c r="W18" s="97">
        <v>4365</v>
      </c>
      <c r="X18" s="98">
        <v>70522</v>
      </c>
      <c r="Y18" s="98">
        <v>36147</v>
      </c>
      <c r="Z18" s="64">
        <f t="shared" si="3"/>
        <v>106669</v>
      </c>
      <c r="AA18" s="7" t="s">
        <v>24</v>
      </c>
    </row>
    <row r="19" spans="1:27" s="4" customFormat="1" ht="34.5" customHeight="1">
      <c r="A19" s="7" t="s">
        <v>18</v>
      </c>
      <c r="B19" s="60">
        <v>31553</v>
      </c>
      <c r="C19" s="61">
        <v>91545</v>
      </c>
      <c r="D19" s="62">
        <v>10966</v>
      </c>
      <c r="E19" s="63">
        <v>1007</v>
      </c>
      <c r="F19" s="63">
        <v>11973</v>
      </c>
      <c r="G19" s="63">
        <v>2752</v>
      </c>
      <c r="H19" s="63">
        <v>19300</v>
      </c>
      <c r="I19" s="63">
        <v>1770</v>
      </c>
      <c r="J19" s="64">
        <v>21557</v>
      </c>
      <c r="K19" s="61">
        <f t="shared" si="0"/>
        <v>1625816</v>
      </c>
      <c r="L19" s="65">
        <v>917936</v>
      </c>
      <c r="M19" s="66" t="s">
        <v>148</v>
      </c>
      <c r="N19" s="63">
        <v>502665</v>
      </c>
      <c r="O19" s="64">
        <v>205215</v>
      </c>
      <c r="P19" s="65">
        <v>470000</v>
      </c>
      <c r="Q19" s="63">
        <f t="shared" si="1"/>
        <v>135790</v>
      </c>
      <c r="R19" s="63">
        <f t="shared" si="2"/>
        <v>75419</v>
      </c>
      <c r="S19" s="63">
        <v>234</v>
      </c>
      <c r="T19" s="64">
        <v>69682</v>
      </c>
      <c r="U19" s="7" t="s">
        <v>18</v>
      </c>
      <c r="V19" s="96">
        <v>4943</v>
      </c>
      <c r="W19" s="97">
        <v>8523</v>
      </c>
      <c r="X19" s="98">
        <v>105383</v>
      </c>
      <c r="Y19" s="98">
        <v>47921</v>
      </c>
      <c r="Z19" s="64">
        <f t="shared" si="3"/>
        <v>153304</v>
      </c>
      <c r="AA19" s="7" t="s">
        <v>18</v>
      </c>
    </row>
    <row r="20" spans="1:27" s="4" customFormat="1" ht="34.5" customHeight="1">
      <c r="A20" s="7" t="s">
        <v>19</v>
      </c>
      <c r="B20" s="60">
        <v>18274</v>
      </c>
      <c r="C20" s="61">
        <v>50327</v>
      </c>
      <c r="D20" s="62">
        <v>5842</v>
      </c>
      <c r="E20" s="63">
        <v>466</v>
      </c>
      <c r="F20" s="63">
        <v>6308</v>
      </c>
      <c r="G20" s="63">
        <v>1412</v>
      </c>
      <c r="H20" s="63">
        <v>10304</v>
      </c>
      <c r="I20" s="63">
        <v>741</v>
      </c>
      <c r="J20" s="64">
        <v>11331</v>
      </c>
      <c r="K20" s="61">
        <f t="shared" si="0"/>
        <v>912670</v>
      </c>
      <c r="L20" s="65">
        <v>509532</v>
      </c>
      <c r="M20" s="66" t="s">
        <v>148</v>
      </c>
      <c r="N20" s="63">
        <v>276072</v>
      </c>
      <c r="O20" s="64">
        <v>127066</v>
      </c>
      <c r="P20" s="65">
        <v>470000</v>
      </c>
      <c r="Q20" s="63">
        <f t="shared" si="1"/>
        <v>144685</v>
      </c>
      <c r="R20" s="63">
        <f t="shared" si="2"/>
        <v>80546</v>
      </c>
      <c r="S20" s="63">
        <v>172</v>
      </c>
      <c r="T20" s="64">
        <v>54449</v>
      </c>
      <c r="U20" s="7" t="s">
        <v>19</v>
      </c>
      <c r="V20" s="96">
        <v>2158</v>
      </c>
      <c r="W20" s="97">
        <v>3768</v>
      </c>
      <c r="X20" s="98">
        <v>55306</v>
      </c>
      <c r="Y20" s="98">
        <v>28352</v>
      </c>
      <c r="Z20" s="64">
        <f t="shared" si="3"/>
        <v>83658</v>
      </c>
      <c r="AA20" s="7" t="s">
        <v>19</v>
      </c>
    </row>
    <row r="21" spans="1:27" s="4" customFormat="1" ht="34.5" customHeight="1">
      <c r="A21" s="7" t="s">
        <v>20</v>
      </c>
      <c r="B21" s="60">
        <v>21803</v>
      </c>
      <c r="C21" s="61">
        <v>55061</v>
      </c>
      <c r="D21" s="62">
        <v>6482</v>
      </c>
      <c r="E21" s="63">
        <v>628</v>
      </c>
      <c r="F21" s="63">
        <v>7110</v>
      </c>
      <c r="G21" s="63">
        <v>1405</v>
      </c>
      <c r="H21" s="63">
        <v>11345</v>
      </c>
      <c r="I21" s="63">
        <v>960</v>
      </c>
      <c r="J21" s="64">
        <v>12648</v>
      </c>
      <c r="K21" s="61">
        <f t="shared" si="0"/>
        <v>898782</v>
      </c>
      <c r="L21" s="65">
        <v>493127</v>
      </c>
      <c r="M21" s="66">
        <v>16226</v>
      </c>
      <c r="N21" s="63">
        <v>269578</v>
      </c>
      <c r="O21" s="64">
        <v>119851</v>
      </c>
      <c r="P21" s="65">
        <v>470000</v>
      </c>
      <c r="Q21" s="63">
        <f t="shared" si="1"/>
        <v>126411</v>
      </c>
      <c r="R21" s="63">
        <f t="shared" si="2"/>
        <v>71061</v>
      </c>
      <c r="S21" s="63">
        <v>112</v>
      </c>
      <c r="T21" s="64">
        <v>43164</v>
      </c>
      <c r="U21" s="7" t="s">
        <v>20</v>
      </c>
      <c r="V21" s="96">
        <v>2475</v>
      </c>
      <c r="W21" s="97">
        <v>4335</v>
      </c>
      <c r="X21" s="98">
        <v>55853</v>
      </c>
      <c r="Y21" s="98">
        <v>27516</v>
      </c>
      <c r="Z21" s="64">
        <f t="shared" si="3"/>
        <v>83369</v>
      </c>
      <c r="AA21" s="7" t="s">
        <v>20</v>
      </c>
    </row>
    <row r="22" spans="1:27" s="4" customFormat="1" ht="34.5" customHeight="1">
      <c r="A22" s="7" t="s">
        <v>21</v>
      </c>
      <c r="B22" s="60">
        <v>19586</v>
      </c>
      <c r="C22" s="61">
        <v>52583</v>
      </c>
      <c r="D22" s="62">
        <v>7550</v>
      </c>
      <c r="E22" s="63">
        <v>546</v>
      </c>
      <c r="F22" s="63">
        <v>8096</v>
      </c>
      <c r="G22" s="63">
        <v>1634</v>
      </c>
      <c r="H22" s="63">
        <v>13632</v>
      </c>
      <c r="I22" s="63">
        <v>941</v>
      </c>
      <c r="J22" s="64">
        <v>14845</v>
      </c>
      <c r="K22" s="61">
        <f t="shared" si="0"/>
        <v>866882</v>
      </c>
      <c r="L22" s="65">
        <v>396088</v>
      </c>
      <c r="M22" s="63">
        <v>83653</v>
      </c>
      <c r="N22" s="63">
        <v>275827</v>
      </c>
      <c r="O22" s="64">
        <v>111314</v>
      </c>
      <c r="P22" s="65">
        <v>470000</v>
      </c>
      <c r="Q22" s="63">
        <f t="shared" si="1"/>
        <v>107075</v>
      </c>
      <c r="R22" s="63">
        <f t="shared" si="2"/>
        <v>58396</v>
      </c>
      <c r="S22" s="63">
        <v>81</v>
      </c>
      <c r="T22" s="64">
        <v>28865</v>
      </c>
      <c r="U22" s="7" t="s">
        <v>21</v>
      </c>
      <c r="V22" s="96">
        <v>3546</v>
      </c>
      <c r="W22" s="97">
        <v>6179</v>
      </c>
      <c r="X22" s="98">
        <v>74261</v>
      </c>
      <c r="Y22" s="98">
        <v>36825</v>
      </c>
      <c r="Z22" s="64">
        <f t="shared" si="3"/>
        <v>111086</v>
      </c>
      <c r="AA22" s="7" t="s">
        <v>21</v>
      </c>
    </row>
    <row r="23" spans="1:27" s="4" customFormat="1" ht="34.5" customHeight="1">
      <c r="A23" s="7" t="s">
        <v>22</v>
      </c>
      <c r="B23" s="60">
        <v>39715</v>
      </c>
      <c r="C23" s="61">
        <v>114153</v>
      </c>
      <c r="D23" s="62">
        <v>13750</v>
      </c>
      <c r="E23" s="63">
        <v>1064</v>
      </c>
      <c r="F23" s="63">
        <v>14814</v>
      </c>
      <c r="G23" s="63">
        <v>3280</v>
      </c>
      <c r="H23" s="63">
        <v>24905</v>
      </c>
      <c r="I23" s="63">
        <v>1732</v>
      </c>
      <c r="J23" s="64">
        <v>27270</v>
      </c>
      <c r="K23" s="61">
        <f t="shared" si="0"/>
        <v>1851797</v>
      </c>
      <c r="L23" s="65">
        <v>1041184</v>
      </c>
      <c r="M23" s="66" t="s">
        <v>148</v>
      </c>
      <c r="N23" s="63">
        <v>568986</v>
      </c>
      <c r="O23" s="64">
        <v>241627</v>
      </c>
      <c r="P23" s="65">
        <v>470000</v>
      </c>
      <c r="Q23" s="63">
        <f t="shared" si="1"/>
        <v>125003</v>
      </c>
      <c r="R23" s="63">
        <f t="shared" si="2"/>
        <v>67906</v>
      </c>
      <c r="S23" s="63">
        <v>296</v>
      </c>
      <c r="T23" s="64">
        <v>103521</v>
      </c>
      <c r="U23" s="7" t="s">
        <v>22</v>
      </c>
      <c r="V23" s="96">
        <v>6252</v>
      </c>
      <c r="W23" s="97">
        <v>10908</v>
      </c>
      <c r="X23" s="98">
        <v>138760</v>
      </c>
      <c r="Y23" s="98">
        <v>66780</v>
      </c>
      <c r="Z23" s="64">
        <f t="shared" si="3"/>
        <v>205540</v>
      </c>
      <c r="AA23" s="7" t="s">
        <v>22</v>
      </c>
    </row>
    <row r="24" spans="1:27" s="4" customFormat="1" ht="34.5" customHeight="1">
      <c r="A24" s="7" t="s">
        <v>23</v>
      </c>
      <c r="B24" s="67">
        <v>13431</v>
      </c>
      <c r="C24" s="61">
        <v>40371</v>
      </c>
      <c r="D24" s="62">
        <v>4845</v>
      </c>
      <c r="E24" s="63">
        <v>477</v>
      </c>
      <c r="F24" s="63">
        <v>5322</v>
      </c>
      <c r="G24" s="63">
        <v>1408</v>
      </c>
      <c r="H24" s="63">
        <v>8388</v>
      </c>
      <c r="I24" s="63">
        <v>745</v>
      </c>
      <c r="J24" s="64">
        <v>9402</v>
      </c>
      <c r="K24" s="61">
        <f t="shared" si="0"/>
        <v>613059</v>
      </c>
      <c r="L24" s="65">
        <v>325272</v>
      </c>
      <c r="M24" s="63">
        <v>21354</v>
      </c>
      <c r="N24" s="63">
        <v>187426</v>
      </c>
      <c r="O24" s="64">
        <v>79007</v>
      </c>
      <c r="P24" s="65">
        <v>470000</v>
      </c>
      <c r="Q24" s="63">
        <f t="shared" si="1"/>
        <v>115193</v>
      </c>
      <c r="R24" s="63">
        <f t="shared" si="2"/>
        <v>65205</v>
      </c>
      <c r="S24" s="63">
        <v>87</v>
      </c>
      <c r="T24" s="64">
        <v>24993</v>
      </c>
      <c r="U24" s="7" t="s">
        <v>23</v>
      </c>
      <c r="V24" s="96">
        <v>1941</v>
      </c>
      <c r="W24" s="97">
        <v>3286</v>
      </c>
      <c r="X24" s="98">
        <v>38082</v>
      </c>
      <c r="Y24" s="98">
        <v>17882</v>
      </c>
      <c r="Z24" s="64">
        <f t="shared" si="3"/>
        <v>55964</v>
      </c>
      <c r="AA24" s="7" t="s">
        <v>23</v>
      </c>
    </row>
    <row r="25" spans="1:27" s="4" customFormat="1" ht="63" customHeight="1">
      <c r="A25" s="8" t="s">
        <v>9</v>
      </c>
      <c r="B25" s="67">
        <f aca="true" t="shared" si="4" ref="B25:O25">SUM(B12:B24)</f>
        <v>499729</v>
      </c>
      <c r="C25" s="67">
        <f t="shared" si="4"/>
        <v>1318276</v>
      </c>
      <c r="D25" s="68">
        <f t="shared" si="4"/>
        <v>162300</v>
      </c>
      <c r="E25" s="69">
        <f t="shared" si="4"/>
        <v>12165</v>
      </c>
      <c r="F25" s="70">
        <f t="shared" si="4"/>
        <v>174465</v>
      </c>
      <c r="G25" s="63">
        <f t="shared" si="4"/>
        <v>35549</v>
      </c>
      <c r="H25" s="63">
        <f t="shared" si="4"/>
        <v>282878</v>
      </c>
      <c r="I25" s="63">
        <f t="shared" si="4"/>
        <v>19629</v>
      </c>
      <c r="J25" s="64">
        <f t="shared" si="4"/>
        <v>309245</v>
      </c>
      <c r="K25" s="61">
        <f t="shared" si="4"/>
        <v>21030890</v>
      </c>
      <c r="L25" s="71">
        <f t="shared" si="4"/>
        <v>11849944</v>
      </c>
      <c r="M25" s="63">
        <f t="shared" si="4"/>
        <v>121233</v>
      </c>
      <c r="N25" s="63">
        <f t="shared" si="4"/>
        <v>6376912</v>
      </c>
      <c r="O25" s="64">
        <f t="shared" si="4"/>
        <v>2682801</v>
      </c>
      <c r="P25" s="101"/>
      <c r="Q25" s="63">
        <f t="shared" si="1"/>
        <v>120545</v>
      </c>
      <c r="R25" s="63">
        <f t="shared" si="2"/>
        <v>68007</v>
      </c>
      <c r="S25" s="63">
        <f>SUM(S12:S24)</f>
        <v>3685</v>
      </c>
      <c r="T25" s="64">
        <f>SUM(T12:T24)</f>
        <v>1607063</v>
      </c>
      <c r="U25" s="8" t="s">
        <v>9</v>
      </c>
      <c r="V25" s="65">
        <f>SUM(V12:V24)</f>
        <v>68229</v>
      </c>
      <c r="W25" s="64">
        <f>SUM(W12:W24)</f>
        <v>115191</v>
      </c>
      <c r="X25" s="71">
        <f>SUM(X12:X24)</f>
        <v>1539759</v>
      </c>
      <c r="Y25" s="63">
        <f>SUM(Y12:Y24)</f>
        <v>729621</v>
      </c>
      <c r="Z25" s="64">
        <f>SUM(Z12:Z24)</f>
        <v>2269380</v>
      </c>
      <c r="AA25" s="8" t="s">
        <v>9</v>
      </c>
    </row>
    <row r="26" spans="1:27" s="4" customFormat="1" ht="34.5" customHeight="1">
      <c r="A26" s="7" t="s">
        <v>10</v>
      </c>
      <c r="B26" s="67">
        <v>7638</v>
      </c>
      <c r="C26" s="61">
        <v>22404</v>
      </c>
      <c r="D26" s="62">
        <v>2747</v>
      </c>
      <c r="E26" s="63">
        <v>316</v>
      </c>
      <c r="F26" s="63">
        <v>3063</v>
      </c>
      <c r="G26" s="63">
        <v>407</v>
      </c>
      <c r="H26" s="63">
        <v>4811</v>
      </c>
      <c r="I26" s="63">
        <v>506</v>
      </c>
      <c r="J26" s="64">
        <v>5485</v>
      </c>
      <c r="K26" s="61">
        <f t="shared" si="0"/>
        <v>379107</v>
      </c>
      <c r="L26" s="65">
        <v>191405</v>
      </c>
      <c r="M26" s="63">
        <v>34130</v>
      </c>
      <c r="N26" s="63">
        <v>100903</v>
      </c>
      <c r="O26" s="64">
        <v>52669</v>
      </c>
      <c r="P26" s="65">
        <v>470000</v>
      </c>
      <c r="Q26" s="63">
        <f t="shared" si="1"/>
        <v>123770</v>
      </c>
      <c r="R26" s="63">
        <f t="shared" si="2"/>
        <v>69117</v>
      </c>
      <c r="S26" s="63">
        <v>48</v>
      </c>
      <c r="T26" s="64">
        <v>13805</v>
      </c>
      <c r="U26" s="7" t="s">
        <v>10</v>
      </c>
      <c r="V26" s="96">
        <v>1256</v>
      </c>
      <c r="W26" s="97">
        <v>2171</v>
      </c>
      <c r="X26" s="98">
        <v>23697</v>
      </c>
      <c r="Y26" s="98">
        <v>12685</v>
      </c>
      <c r="Z26" s="64">
        <f t="shared" si="3"/>
        <v>36382</v>
      </c>
      <c r="AA26" s="7" t="s">
        <v>10</v>
      </c>
    </row>
    <row r="27" spans="1:27" s="4" customFormat="1" ht="34.5" customHeight="1">
      <c r="A27" s="7" t="s">
        <v>11</v>
      </c>
      <c r="B27" s="67">
        <v>4214</v>
      </c>
      <c r="C27" s="61">
        <v>12807</v>
      </c>
      <c r="D27" s="62">
        <v>1238</v>
      </c>
      <c r="E27" s="63">
        <v>158</v>
      </c>
      <c r="F27" s="63">
        <v>1396</v>
      </c>
      <c r="G27" s="63">
        <v>374</v>
      </c>
      <c r="H27" s="63">
        <v>2245</v>
      </c>
      <c r="I27" s="63">
        <v>292</v>
      </c>
      <c r="J27" s="64">
        <v>2620</v>
      </c>
      <c r="K27" s="61">
        <f t="shared" si="0"/>
        <v>209944</v>
      </c>
      <c r="L27" s="65">
        <v>97497</v>
      </c>
      <c r="M27" s="63">
        <v>21050</v>
      </c>
      <c r="N27" s="63">
        <v>60887</v>
      </c>
      <c r="O27" s="64">
        <v>30510</v>
      </c>
      <c r="P27" s="65">
        <v>470000</v>
      </c>
      <c r="Q27" s="63">
        <f t="shared" si="1"/>
        <v>150390</v>
      </c>
      <c r="R27" s="63">
        <f t="shared" si="2"/>
        <v>80131</v>
      </c>
      <c r="S27" s="63">
        <v>30</v>
      </c>
      <c r="T27" s="64">
        <v>8437</v>
      </c>
      <c r="U27" s="7" t="s">
        <v>11</v>
      </c>
      <c r="V27" s="96">
        <v>412</v>
      </c>
      <c r="W27" s="97">
        <v>706</v>
      </c>
      <c r="X27" s="98">
        <v>9283</v>
      </c>
      <c r="Y27" s="98">
        <v>5273</v>
      </c>
      <c r="Z27" s="64">
        <f t="shared" si="3"/>
        <v>14556</v>
      </c>
      <c r="AA27" s="7" t="s">
        <v>11</v>
      </c>
    </row>
    <row r="28" spans="1:27" s="4" customFormat="1" ht="34.5" customHeight="1">
      <c r="A28" s="7" t="s">
        <v>25</v>
      </c>
      <c r="B28" s="67">
        <v>7144</v>
      </c>
      <c r="C28" s="61">
        <v>20981</v>
      </c>
      <c r="D28" s="62">
        <v>2285</v>
      </c>
      <c r="E28" s="63">
        <v>228</v>
      </c>
      <c r="F28" s="63">
        <v>2513</v>
      </c>
      <c r="G28" s="63">
        <v>564</v>
      </c>
      <c r="H28" s="63">
        <v>4288</v>
      </c>
      <c r="I28" s="63">
        <v>370</v>
      </c>
      <c r="J28" s="64">
        <v>4780</v>
      </c>
      <c r="K28" s="61">
        <f t="shared" si="0"/>
        <v>263231</v>
      </c>
      <c r="L28" s="65">
        <v>127760</v>
      </c>
      <c r="M28" s="63">
        <v>17747</v>
      </c>
      <c r="N28" s="63">
        <v>81595</v>
      </c>
      <c r="O28" s="64">
        <v>36129</v>
      </c>
      <c r="P28" s="65">
        <v>470000</v>
      </c>
      <c r="Q28" s="63">
        <f t="shared" si="1"/>
        <v>104748</v>
      </c>
      <c r="R28" s="63">
        <f t="shared" si="2"/>
        <v>55069</v>
      </c>
      <c r="S28" s="63">
        <v>36</v>
      </c>
      <c r="T28" s="64">
        <v>13185</v>
      </c>
      <c r="U28" s="7" t="s">
        <v>25</v>
      </c>
      <c r="V28" s="96">
        <v>988</v>
      </c>
      <c r="W28" s="97">
        <v>1789</v>
      </c>
      <c r="X28" s="98">
        <v>18783</v>
      </c>
      <c r="Y28" s="98">
        <v>9108</v>
      </c>
      <c r="Z28" s="64">
        <f t="shared" si="3"/>
        <v>27891</v>
      </c>
      <c r="AA28" s="7" t="s">
        <v>25</v>
      </c>
    </row>
    <row r="29" spans="1:27" s="4" customFormat="1" ht="34.5" customHeight="1">
      <c r="A29" s="7" t="s">
        <v>12</v>
      </c>
      <c r="B29" s="67">
        <v>2715</v>
      </c>
      <c r="C29" s="61">
        <v>7295</v>
      </c>
      <c r="D29" s="62">
        <v>1042</v>
      </c>
      <c r="E29" s="63">
        <v>93</v>
      </c>
      <c r="F29" s="63">
        <v>1135</v>
      </c>
      <c r="G29" s="63">
        <v>213</v>
      </c>
      <c r="H29" s="63">
        <v>1995</v>
      </c>
      <c r="I29" s="63">
        <v>141</v>
      </c>
      <c r="J29" s="64">
        <v>2179</v>
      </c>
      <c r="K29" s="61">
        <f t="shared" si="0"/>
        <v>112284</v>
      </c>
      <c r="L29" s="65">
        <v>54479</v>
      </c>
      <c r="M29" s="63">
        <v>9812</v>
      </c>
      <c r="N29" s="63">
        <v>33904</v>
      </c>
      <c r="O29" s="64">
        <v>14089</v>
      </c>
      <c r="P29" s="65">
        <v>470000</v>
      </c>
      <c r="Q29" s="63">
        <f t="shared" si="1"/>
        <v>98929</v>
      </c>
      <c r="R29" s="63">
        <f t="shared" si="2"/>
        <v>51530</v>
      </c>
      <c r="S29" s="63">
        <v>8</v>
      </c>
      <c r="T29" s="64">
        <v>2024</v>
      </c>
      <c r="U29" s="7" t="s">
        <v>12</v>
      </c>
      <c r="V29" s="96">
        <v>546</v>
      </c>
      <c r="W29" s="97">
        <v>1045</v>
      </c>
      <c r="X29" s="98">
        <v>11432</v>
      </c>
      <c r="Y29" s="98">
        <v>5164</v>
      </c>
      <c r="Z29" s="64">
        <f t="shared" si="3"/>
        <v>16596</v>
      </c>
      <c r="AA29" s="7" t="s">
        <v>12</v>
      </c>
    </row>
    <row r="30" spans="1:27" s="4" customFormat="1" ht="34.5" customHeight="1">
      <c r="A30" s="7" t="s">
        <v>13</v>
      </c>
      <c r="B30" s="67">
        <v>2485</v>
      </c>
      <c r="C30" s="61">
        <v>7683</v>
      </c>
      <c r="D30" s="62">
        <v>1101</v>
      </c>
      <c r="E30" s="63">
        <v>71</v>
      </c>
      <c r="F30" s="63">
        <v>1172</v>
      </c>
      <c r="G30" s="63">
        <v>231</v>
      </c>
      <c r="H30" s="63">
        <v>2244</v>
      </c>
      <c r="I30" s="63">
        <v>126</v>
      </c>
      <c r="J30" s="64">
        <v>2406</v>
      </c>
      <c r="K30" s="61">
        <f t="shared" si="0"/>
        <v>107025</v>
      </c>
      <c r="L30" s="65">
        <v>48874</v>
      </c>
      <c r="M30" s="63">
        <v>12076</v>
      </c>
      <c r="N30" s="63">
        <v>31995</v>
      </c>
      <c r="O30" s="64">
        <v>14080</v>
      </c>
      <c r="P30" s="65">
        <v>470000</v>
      </c>
      <c r="Q30" s="63">
        <f t="shared" si="1"/>
        <v>91318</v>
      </c>
      <c r="R30" s="63">
        <f t="shared" si="2"/>
        <v>44483</v>
      </c>
      <c r="S30" s="63">
        <v>8</v>
      </c>
      <c r="T30" s="64">
        <v>3190</v>
      </c>
      <c r="U30" s="7" t="s">
        <v>13</v>
      </c>
      <c r="V30" s="96">
        <v>646</v>
      </c>
      <c r="W30" s="97">
        <v>1308</v>
      </c>
      <c r="X30" s="98">
        <v>12356</v>
      </c>
      <c r="Y30" s="98">
        <v>6043</v>
      </c>
      <c r="Z30" s="64">
        <f t="shared" si="3"/>
        <v>18399</v>
      </c>
      <c r="AA30" s="7" t="s">
        <v>13</v>
      </c>
    </row>
    <row r="31" spans="1:27" s="4" customFormat="1" ht="34.5" customHeight="1">
      <c r="A31" s="7" t="s">
        <v>14</v>
      </c>
      <c r="B31" s="67">
        <v>2703</v>
      </c>
      <c r="C31" s="61">
        <v>7914</v>
      </c>
      <c r="D31" s="62">
        <v>979</v>
      </c>
      <c r="E31" s="63">
        <v>120</v>
      </c>
      <c r="F31" s="63">
        <v>1099</v>
      </c>
      <c r="G31" s="63">
        <v>264</v>
      </c>
      <c r="H31" s="63">
        <v>1688</v>
      </c>
      <c r="I31" s="63">
        <v>198</v>
      </c>
      <c r="J31" s="64">
        <v>1943</v>
      </c>
      <c r="K31" s="61">
        <f t="shared" si="0"/>
        <v>110613</v>
      </c>
      <c r="L31" s="65">
        <v>54468</v>
      </c>
      <c r="M31" s="63">
        <v>6810</v>
      </c>
      <c r="N31" s="63">
        <v>33609</v>
      </c>
      <c r="O31" s="64">
        <v>15726</v>
      </c>
      <c r="P31" s="65">
        <v>470000</v>
      </c>
      <c r="Q31" s="63">
        <f t="shared" si="1"/>
        <v>100649</v>
      </c>
      <c r="R31" s="63">
        <f t="shared" si="2"/>
        <v>56929</v>
      </c>
      <c r="S31" s="63">
        <v>9</v>
      </c>
      <c r="T31" s="64">
        <v>1589</v>
      </c>
      <c r="U31" s="7" t="s">
        <v>14</v>
      </c>
      <c r="V31" s="96">
        <v>454</v>
      </c>
      <c r="W31" s="97">
        <v>762</v>
      </c>
      <c r="X31" s="98">
        <v>8437</v>
      </c>
      <c r="Y31" s="98">
        <v>4365</v>
      </c>
      <c r="Z31" s="64">
        <f t="shared" si="3"/>
        <v>12802</v>
      </c>
      <c r="AA31" s="7" t="s">
        <v>14</v>
      </c>
    </row>
    <row r="32" spans="1:27" s="4" customFormat="1" ht="63" customHeight="1">
      <c r="A32" s="8" t="s">
        <v>123</v>
      </c>
      <c r="B32" s="14">
        <f aca="true" t="shared" si="5" ref="B32:O32">SUM(B26:B31)</f>
        <v>26899</v>
      </c>
      <c r="C32" s="72">
        <f t="shared" si="5"/>
        <v>79084</v>
      </c>
      <c r="D32" s="62">
        <f t="shared" si="5"/>
        <v>9392</v>
      </c>
      <c r="E32" s="63">
        <f t="shared" si="5"/>
        <v>986</v>
      </c>
      <c r="F32" s="63">
        <f t="shared" si="5"/>
        <v>10378</v>
      </c>
      <c r="G32" s="63">
        <f t="shared" si="5"/>
        <v>2053</v>
      </c>
      <c r="H32" s="63">
        <f t="shared" si="5"/>
        <v>17271</v>
      </c>
      <c r="I32" s="63">
        <f t="shared" si="5"/>
        <v>1633</v>
      </c>
      <c r="J32" s="64">
        <f t="shared" si="5"/>
        <v>19413</v>
      </c>
      <c r="K32" s="61">
        <f t="shared" si="5"/>
        <v>1182204</v>
      </c>
      <c r="L32" s="65">
        <f t="shared" si="5"/>
        <v>574483</v>
      </c>
      <c r="M32" s="63">
        <f t="shared" si="5"/>
        <v>101625</v>
      </c>
      <c r="N32" s="63">
        <f t="shared" si="5"/>
        <v>342893</v>
      </c>
      <c r="O32" s="64">
        <f t="shared" si="5"/>
        <v>163203</v>
      </c>
      <c r="P32" s="101"/>
      <c r="Q32" s="63">
        <f t="shared" si="1"/>
        <v>113914</v>
      </c>
      <c r="R32" s="63">
        <f t="shared" si="2"/>
        <v>60898</v>
      </c>
      <c r="S32" s="63">
        <f>SUM(S26:S31)</f>
        <v>139</v>
      </c>
      <c r="T32" s="64">
        <f>SUM(T26:T31)</f>
        <v>42230</v>
      </c>
      <c r="U32" s="8" t="s">
        <v>123</v>
      </c>
      <c r="V32" s="65">
        <f>SUM(V26:V31)</f>
        <v>4302</v>
      </c>
      <c r="W32" s="94">
        <f>SUM(W26:W31)</f>
        <v>7781</v>
      </c>
      <c r="X32" s="71">
        <f>SUM(X26:X31)</f>
        <v>83988</v>
      </c>
      <c r="Y32" s="63">
        <f>SUM(Y26:Y31)</f>
        <v>42638</v>
      </c>
      <c r="Z32" s="64">
        <f>SUM(Z26:Z31)</f>
        <v>126626</v>
      </c>
      <c r="AA32" s="8" t="s">
        <v>134</v>
      </c>
    </row>
    <row r="33" spans="1:27" s="4" customFormat="1" ht="63" customHeight="1" thickBot="1">
      <c r="A33" s="9" t="s">
        <v>15</v>
      </c>
      <c r="B33" s="73">
        <f aca="true" t="shared" si="6" ref="B33:O33">B25+B32</f>
        <v>526628</v>
      </c>
      <c r="C33" s="74">
        <f t="shared" si="6"/>
        <v>1397360</v>
      </c>
      <c r="D33" s="75">
        <f t="shared" si="6"/>
        <v>171692</v>
      </c>
      <c r="E33" s="76">
        <f t="shared" si="6"/>
        <v>13151</v>
      </c>
      <c r="F33" s="76">
        <f t="shared" si="6"/>
        <v>184843</v>
      </c>
      <c r="G33" s="76">
        <f t="shared" si="6"/>
        <v>37602</v>
      </c>
      <c r="H33" s="76">
        <f t="shared" si="6"/>
        <v>300149</v>
      </c>
      <c r="I33" s="76">
        <f t="shared" si="6"/>
        <v>21262</v>
      </c>
      <c r="J33" s="77">
        <f t="shared" si="6"/>
        <v>328658</v>
      </c>
      <c r="K33" s="74">
        <f t="shared" si="6"/>
        <v>22213094</v>
      </c>
      <c r="L33" s="78">
        <f t="shared" si="6"/>
        <v>12424427</v>
      </c>
      <c r="M33" s="76">
        <f t="shared" si="6"/>
        <v>222858</v>
      </c>
      <c r="N33" s="76">
        <f t="shared" si="6"/>
        <v>6719805</v>
      </c>
      <c r="O33" s="77">
        <f t="shared" si="6"/>
        <v>2846004</v>
      </c>
      <c r="P33" s="102"/>
      <c r="Q33" s="76">
        <f t="shared" si="1"/>
        <v>120173</v>
      </c>
      <c r="R33" s="76">
        <f t="shared" si="2"/>
        <v>67587</v>
      </c>
      <c r="S33" s="76">
        <f>S25+S32</f>
        <v>3824</v>
      </c>
      <c r="T33" s="77">
        <f>T25+T32</f>
        <v>1649293</v>
      </c>
      <c r="U33" s="9" t="s">
        <v>15</v>
      </c>
      <c r="V33" s="75">
        <f>V25+V32</f>
        <v>72531</v>
      </c>
      <c r="W33" s="77">
        <f>W25+W32</f>
        <v>122972</v>
      </c>
      <c r="X33" s="99">
        <f>X25+X32</f>
        <v>1623747</v>
      </c>
      <c r="Y33" s="76">
        <f>Y25+Y32</f>
        <v>772259</v>
      </c>
      <c r="Z33" s="77">
        <f>Z25+Z32</f>
        <v>2396006</v>
      </c>
      <c r="AA33" s="9" t="s">
        <v>15</v>
      </c>
    </row>
  </sheetData>
  <mergeCells count="13">
    <mergeCell ref="AI15:AO16"/>
    <mergeCell ref="X8:Z8"/>
    <mergeCell ref="K6:O6"/>
    <mergeCell ref="P6:T6"/>
    <mergeCell ref="V6:Z6"/>
    <mergeCell ref="V7:Z7"/>
    <mergeCell ref="N7:N8"/>
    <mergeCell ref="O7:O8"/>
    <mergeCell ref="L7:L10"/>
    <mergeCell ref="M7:M10"/>
    <mergeCell ref="F7:G7"/>
    <mergeCell ref="B6:C6"/>
    <mergeCell ref="D6:J6"/>
  </mergeCells>
  <printOptions/>
  <pageMargins left="0.7874015748031497" right="0.7874015748031497" top="0.7874015748031497" bottom="0.6299212598425197" header="0.5118110236220472" footer="2.283464566929134"/>
  <pageSetup horizontalDpi="600" verticalDpi="600" orientation="portrait" paperSize="9" scale="60" r:id="rId1"/>
  <colBreaks count="2" manualBreakCount="2">
    <brk id="10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N33"/>
  <sheetViews>
    <sheetView showGridLines="0" view="pageBreakPreview" zoomScale="60" zoomScaleNormal="75" workbookViewId="0" topLeftCell="A1">
      <selection activeCell="F15" sqref="F15"/>
    </sheetView>
  </sheetViews>
  <sheetFormatPr defaultColWidth="8.66015625" defaultRowHeight="18"/>
  <cols>
    <col min="1" max="1" width="15.08203125" style="1" customWidth="1"/>
    <col min="2" max="9" width="11.66015625" style="1" customWidth="1"/>
    <col min="10" max="19" width="9.5" style="1" customWidth="1"/>
    <col min="20" max="20" width="14.91015625" style="1" customWidth="1"/>
    <col min="21" max="25" width="9.5" style="1" customWidth="1"/>
    <col min="26" max="26" width="14.91015625" style="1" customWidth="1"/>
    <col min="27" max="16384" width="8.83203125" style="2" customWidth="1"/>
  </cols>
  <sheetData>
    <row r="1" spans="1:26" s="3" customFormat="1" ht="21" customHeight="1">
      <c r="A1" s="19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9" t="s">
        <v>143</v>
      </c>
      <c r="V1" s="1"/>
      <c r="W1" s="1"/>
      <c r="X1" s="1"/>
      <c r="Y1" s="1"/>
      <c r="Z1" s="1"/>
    </row>
    <row r="2" spans="1:26" s="3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</row>
    <row r="3" spans="1:26" ht="30" customHeight="1">
      <c r="A3" s="11" t="s">
        <v>146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1" t="s">
        <v>147</v>
      </c>
      <c r="V3" s="10"/>
      <c r="W3" s="10"/>
      <c r="X3" s="10"/>
      <c r="Y3" s="10"/>
      <c r="Z3" s="10"/>
    </row>
    <row r="4" spans="1:26" ht="18.7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>
      <c r="A5" s="18" t="s">
        <v>79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0"/>
      <c r="U5" s="10"/>
      <c r="V5" s="10"/>
      <c r="W5" s="10"/>
      <c r="X5" s="10"/>
      <c r="Y5" s="10"/>
      <c r="Z5" s="20"/>
    </row>
    <row r="6" spans="1:26" ht="18" thickBot="1">
      <c r="A6" s="5"/>
      <c r="B6" s="114" t="s">
        <v>31</v>
      </c>
      <c r="C6" s="115"/>
      <c r="D6" s="116" t="s">
        <v>32</v>
      </c>
      <c r="E6" s="117"/>
      <c r="F6" s="117"/>
      <c r="G6" s="117"/>
      <c r="H6" s="117"/>
      <c r="I6" s="118"/>
      <c r="J6" s="134" t="s">
        <v>129</v>
      </c>
      <c r="K6" s="135"/>
      <c r="L6" s="135"/>
      <c r="M6" s="135"/>
      <c r="N6" s="136"/>
      <c r="O6" s="116" t="s">
        <v>34</v>
      </c>
      <c r="P6" s="124"/>
      <c r="Q6" s="124"/>
      <c r="R6" s="124"/>
      <c r="S6" s="125"/>
      <c r="T6" s="5"/>
      <c r="U6" s="116" t="s">
        <v>35</v>
      </c>
      <c r="V6" s="126"/>
      <c r="W6" s="126"/>
      <c r="X6" s="126"/>
      <c r="Y6" s="127"/>
      <c r="Z6" s="5"/>
    </row>
    <row r="7" spans="1:26" ht="18" customHeight="1" thickBot="1">
      <c r="A7" s="21"/>
      <c r="B7" s="12"/>
      <c r="C7" s="5"/>
      <c r="D7" s="22" t="s">
        <v>36</v>
      </c>
      <c r="E7" s="23" t="s">
        <v>37</v>
      </c>
      <c r="F7" s="24" t="s">
        <v>52</v>
      </c>
      <c r="G7" s="23" t="s">
        <v>39</v>
      </c>
      <c r="H7" s="23" t="s">
        <v>40</v>
      </c>
      <c r="I7" s="26" t="s">
        <v>36</v>
      </c>
      <c r="J7" s="27"/>
      <c r="K7" s="106" t="s">
        <v>41</v>
      </c>
      <c r="L7" s="109" t="s">
        <v>42</v>
      </c>
      <c r="M7" s="112" t="s">
        <v>43</v>
      </c>
      <c r="N7" s="132" t="s">
        <v>44</v>
      </c>
      <c r="O7" s="25"/>
      <c r="P7" s="139" t="s">
        <v>130</v>
      </c>
      <c r="Q7" s="137" t="s">
        <v>131</v>
      </c>
      <c r="R7" s="23" t="s">
        <v>47</v>
      </c>
      <c r="S7" s="26" t="s">
        <v>48</v>
      </c>
      <c r="T7" s="21"/>
      <c r="U7" s="128" t="s">
        <v>49</v>
      </c>
      <c r="V7" s="129"/>
      <c r="W7" s="129"/>
      <c r="X7" s="129"/>
      <c r="Y7" s="130"/>
      <c r="Z7" s="21"/>
    </row>
    <row r="8" spans="1:26" ht="17.25">
      <c r="A8" s="28" t="s">
        <v>115</v>
      </c>
      <c r="B8" s="13" t="s">
        <v>50</v>
      </c>
      <c r="C8" s="29" t="s">
        <v>51</v>
      </c>
      <c r="D8" s="30" t="s">
        <v>52</v>
      </c>
      <c r="E8" s="31" t="s">
        <v>53</v>
      </c>
      <c r="F8" s="16" t="s">
        <v>116</v>
      </c>
      <c r="G8" s="31"/>
      <c r="H8" s="31" t="s">
        <v>54</v>
      </c>
      <c r="I8" s="33" t="s">
        <v>118</v>
      </c>
      <c r="J8" s="27"/>
      <c r="K8" s="107"/>
      <c r="L8" s="110"/>
      <c r="M8" s="131"/>
      <c r="N8" s="133"/>
      <c r="O8" s="36" t="s">
        <v>55</v>
      </c>
      <c r="P8" s="140"/>
      <c r="Q8" s="138"/>
      <c r="R8" s="31" t="s">
        <v>58</v>
      </c>
      <c r="S8" s="33" t="s">
        <v>59</v>
      </c>
      <c r="T8" s="28" t="s">
        <v>60</v>
      </c>
      <c r="U8" s="27"/>
      <c r="V8" s="26" t="s">
        <v>61</v>
      </c>
      <c r="W8" s="120" t="s">
        <v>62</v>
      </c>
      <c r="X8" s="121"/>
      <c r="Y8" s="122"/>
      <c r="Z8" s="28" t="s">
        <v>60</v>
      </c>
    </row>
    <row r="9" spans="1:26" ht="30" customHeight="1">
      <c r="A9" s="17"/>
      <c r="B9" s="12"/>
      <c r="C9" s="21"/>
      <c r="D9" s="30" t="s">
        <v>63</v>
      </c>
      <c r="E9" s="31"/>
      <c r="F9" s="37"/>
      <c r="G9" s="38"/>
      <c r="H9" s="38"/>
      <c r="I9" s="39" t="s">
        <v>119</v>
      </c>
      <c r="J9" s="27"/>
      <c r="K9" s="107"/>
      <c r="L9" s="110"/>
      <c r="M9" s="36" t="s">
        <v>65</v>
      </c>
      <c r="N9" s="33" t="s">
        <v>66</v>
      </c>
      <c r="O9" s="30"/>
      <c r="P9" s="140"/>
      <c r="Q9" s="138"/>
      <c r="R9" s="40" t="s">
        <v>69</v>
      </c>
      <c r="S9" s="41"/>
      <c r="T9" s="17"/>
      <c r="U9" s="27" t="s">
        <v>50</v>
      </c>
      <c r="V9" s="33" t="s">
        <v>70</v>
      </c>
      <c r="W9" s="36" t="s">
        <v>43</v>
      </c>
      <c r="X9" s="31" t="s">
        <v>44</v>
      </c>
      <c r="Y9" s="33" t="s">
        <v>71</v>
      </c>
      <c r="Z9" s="17"/>
    </row>
    <row r="10" spans="1:26" ht="18" thickBot="1">
      <c r="A10" s="42"/>
      <c r="B10" s="43"/>
      <c r="C10" s="44" t="s">
        <v>72</v>
      </c>
      <c r="D10" s="45" t="s">
        <v>73</v>
      </c>
      <c r="E10" s="46" t="s">
        <v>135</v>
      </c>
      <c r="F10" s="47" t="s">
        <v>136</v>
      </c>
      <c r="G10" s="46" t="s">
        <v>137</v>
      </c>
      <c r="H10" s="46" t="s">
        <v>138</v>
      </c>
      <c r="I10" s="49" t="s">
        <v>139</v>
      </c>
      <c r="J10" s="50"/>
      <c r="K10" s="108"/>
      <c r="L10" s="111"/>
      <c r="M10" s="51"/>
      <c r="N10" s="52"/>
      <c r="O10" s="53" t="s">
        <v>75</v>
      </c>
      <c r="P10" s="46" t="s">
        <v>75</v>
      </c>
      <c r="Q10" s="46" t="s">
        <v>75</v>
      </c>
      <c r="R10" s="46" t="s">
        <v>76</v>
      </c>
      <c r="S10" s="49" t="s">
        <v>75</v>
      </c>
      <c r="T10" s="42"/>
      <c r="U10" s="50"/>
      <c r="V10" s="49" t="s">
        <v>72</v>
      </c>
      <c r="W10" s="51" t="s">
        <v>77</v>
      </c>
      <c r="X10" s="48" t="s">
        <v>78</v>
      </c>
      <c r="Y10" s="52"/>
      <c r="Z10" s="42"/>
    </row>
    <row r="11" spans="1:26" s="6" customFormat="1" ht="30.75" customHeight="1">
      <c r="A11" s="17"/>
      <c r="B11" s="15"/>
      <c r="C11" s="54"/>
      <c r="D11" s="27"/>
      <c r="E11" s="55"/>
      <c r="F11" s="56"/>
      <c r="G11" s="55"/>
      <c r="H11" s="55"/>
      <c r="I11" s="57"/>
      <c r="J11" s="27"/>
      <c r="K11" s="34"/>
      <c r="L11" s="35"/>
      <c r="M11" s="36"/>
      <c r="N11" s="33"/>
      <c r="O11" s="58"/>
      <c r="P11" s="55"/>
      <c r="Q11" s="55"/>
      <c r="R11" s="55"/>
      <c r="S11" s="57"/>
      <c r="T11" s="17"/>
      <c r="U11" s="27"/>
      <c r="V11" s="57"/>
      <c r="W11" s="59"/>
      <c r="X11" s="16"/>
      <c r="Y11" s="33"/>
      <c r="Z11" s="17"/>
    </row>
    <row r="12" spans="1:26" s="4" customFormat="1" ht="34.5" customHeight="1">
      <c r="A12" s="7" t="s">
        <v>3</v>
      </c>
      <c r="B12" s="60">
        <v>136207</v>
      </c>
      <c r="C12" s="61">
        <v>336223</v>
      </c>
      <c r="D12" s="62">
        <v>43165</v>
      </c>
      <c r="E12" s="63">
        <v>2854</v>
      </c>
      <c r="F12" s="63">
        <f aca="true" t="shared" si="0" ref="F12:F24">SUM(D12:E12)</f>
        <v>46019</v>
      </c>
      <c r="G12" s="63">
        <v>73136</v>
      </c>
      <c r="H12" s="63">
        <v>5862</v>
      </c>
      <c r="I12" s="64">
        <f aca="true" t="shared" si="1" ref="I12:I24">SUM(G12:H12)</f>
        <v>78998</v>
      </c>
      <c r="J12" s="61">
        <f aca="true" t="shared" si="2" ref="J12:J24">K12+L12+M12+N12</f>
        <v>1494418</v>
      </c>
      <c r="K12" s="65">
        <v>874104</v>
      </c>
      <c r="L12" s="66" t="s">
        <v>148</v>
      </c>
      <c r="M12" s="63">
        <v>442432</v>
      </c>
      <c r="N12" s="64">
        <v>177882</v>
      </c>
      <c r="O12" s="65">
        <v>120000</v>
      </c>
      <c r="P12" s="63">
        <f aca="true" t="shared" si="3" ref="P12:P33">ROUND(J12/F12*1000,0)</f>
        <v>32474</v>
      </c>
      <c r="Q12" s="63">
        <f aca="true" t="shared" si="4" ref="Q12:Q33">ROUND(J12/I12*1000,0)</f>
        <v>18917</v>
      </c>
      <c r="R12" s="63">
        <v>1015</v>
      </c>
      <c r="S12" s="64">
        <v>123448</v>
      </c>
      <c r="T12" s="7" t="s">
        <v>3</v>
      </c>
      <c r="U12" s="96">
        <v>19235</v>
      </c>
      <c r="V12" s="97">
        <v>31211</v>
      </c>
      <c r="W12" s="98">
        <v>120582</v>
      </c>
      <c r="X12" s="98">
        <v>55055</v>
      </c>
      <c r="Y12" s="64">
        <f aca="true" t="shared" si="5" ref="Y12:Y24">SUM(W12:X12)</f>
        <v>175637</v>
      </c>
      <c r="Z12" s="7" t="s">
        <v>3</v>
      </c>
    </row>
    <row r="13" spans="1:26" s="4" customFormat="1" ht="34.5" customHeight="1">
      <c r="A13" s="7" t="s">
        <v>4</v>
      </c>
      <c r="B13" s="60">
        <v>42998</v>
      </c>
      <c r="C13" s="61">
        <v>110314</v>
      </c>
      <c r="D13" s="62">
        <v>14006</v>
      </c>
      <c r="E13" s="63">
        <v>848</v>
      </c>
      <c r="F13" s="63">
        <f t="shared" si="0"/>
        <v>14854</v>
      </c>
      <c r="G13" s="63">
        <v>24175</v>
      </c>
      <c r="H13" s="63">
        <v>1831</v>
      </c>
      <c r="I13" s="64">
        <f t="shared" si="1"/>
        <v>26006</v>
      </c>
      <c r="J13" s="61">
        <f t="shared" si="2"/>
        <v>577813</v>
      </c>
      <c r="K13" s="65">
        <v>312206</v>
      </c>
      <c r="L13" s="66" t="s">
        <v>148</v>
      </c>
      <c r="M13" s="63">
        <v>182504</v>
      </c>
      <c r="N13" s="64">
        <v>83103</v>
      </c>
      <c r="O13" s="65">
        <v>120000</v>
      </c>
      <c r="P13" s="63">
        <f t="shared" si="3"/>
        <v>38899</v>
      </c>
      <c r="Q13" s="63">
        <f t="shared" si="4"/>
        <v>22218</v>
      </c>
      <c r="R13" s="63">
        <v>444</v>
      </c>
      <c r="S13" s="64">
        <v>39546</v>
      </c>
      <c r="T13" s="7" t="s">
        <v>4</v>
      </c>
      <c r="U13" s="96">
        <v>6246</v>
      </c>
      <c r="V13" s="97">
        <v>10529</v>
      </c>
      <c r="W13" s="98">
        <v>49219</v>
      </c>
      <c r="X13" s="98">
        <v>25231</v>
      </c>
      <c r="Y13" s="64">
        <f t="shared" si="5"/>
        <v>74450</v>
      </c>
      <c r="Z13" s="7" t="s">
        <v>4</v>
      </c>
    </row>
    <row r="14" spans="1:26" s="4" customFormat="1" ht="34.5" customHeight="1">
      <c r="A14" s="7" t="s">
        <v>5</v>
      </c>
      <c r="B14" s="60">
        <v>42469</v>
      </c>
      <c r="C14" s="61">
        <v>121165</v>
      </c>
      <c r="D14" s="62">
        <v>15687</v>
      </c>
      <c r="E14" s="63">
        <v>1336</v>
      </c>
      <c r="F14" s="63">
        <f t="shared" si="0"/>
        <v>17023</v>
      </c>
      <c r="G14" s="63">
        <v>27758</v>
      </c>
      <c r="H14" s="63">
        <v>3018</v>
      </c>
      <c r="I14" s="64">
        <f t="shared" si="1"/>
        <v>30776</v>
      </c>
      <c r="J14" s="61">
        <f t="shared" si="2"/>
        <v>641622</v>
      </c>
      <c r="K14" s="65">
        <v>380183</v>
      </c>
      <c r="L14" s="66" t="s">
        <v>148</v>
      </c>
      <c r="M14" s="63">
        <v>185753</v>
      </c>
      <c r="N14" s="64">
        <v>75686</v>
      </c>
      <c r="O14" s="65">
        <v>120000</v>
      </c>
      <c r="P14" s="63">
        <f t="shared" si="3"/>
        <v>37691</v>
      </c>
      <c r="Q14" s="63">
        <f t="shared" si="4"/>
        <v>20848</v>
      </c>
      <c r="R14" s="63">
        <v>510</v>
      </c>
      <c r="S14" s="64">
        <v>46977</v>
      </c>
      <c r="T14" s="7" t="s">
        <v>5</v>
      </c>
      <c r="U14" s="96">
        <v>6440</v>
      </c>
      <c r="V14" s="97">
        <v>11219</v>
      </c>
      <c r="W14" s="98">
        <v>43385</v>
      </c>
      <c r="X14" s="98">
        <v>19538</v>
      </c>
      <c r="Y14" s="64">
        <f t="shared" si="5"/>
        <v>62923</v>
      </c>
      <c r="Z14" s="7" t="s">
        <v>5</v>
      </c>
    </row>
    <row r="15" spans="1:40" s="4" customFormat="1" ht="34.5" customHeight="1">
      <c r="A15" s="7" t="s">
        <v>6</v>
      </c>
      <c r="B15" s="60">
        <v>30675</v>
      </c>
      <c r="C15" s="61">
        <v>80810</v>
      </c>
      <c r="D15" s="62">
        <v>10162</v>
      </c>
      <c r="E15" s="63">
        <v>940</v>
      </c>
      <c r="F15" s="63">
        <f t="shared" si="0"/>
        <v>11102</v>
      </c>
      <c r="G15" s="63">
        <v>17712</v>
      </c>
      <c r="H15" s="63">
        <v>1928</v>
      </c>
      <c r="I15" s="64">
        <f t="shared" si="1"/>
        <v>19640</v>
      </c>
      <c r="J15" s="61">
        <f t="shared" si="2"/>
        <v>395825</v>
      </c>
      <c r="K15" s="65">
        <v>228462</v>
      </c>
      <c r="L15" s="66" t="s">
        <v>148</v>
      </c>
      <c r="M15" s="63">
        <v>117616</v>
      </c>
      <c r="N15" s="64">
        <v>49747</v>
      </c>
      <c r="O15" s="65">
        <v>120000</v>
      </c>
      <c r="P15" s="63">
        <f t="shared" si="3"/>
        <v>35653</v>
      </c>
      <c r="Q15" s="63">
        <f t="shared" si="4"/>
        <v>20154</v>
      </c>
      <c r="R15" s="63">
        <v>365</v>
      </c>
      <c r="S15" s="64">
        <v>39420</v>
      </c>
      <c r="T15" s="7" t="s">
        <v>6</v>
      </c>
      <c r="U15" s="96">
        <v>4342</v>
      </c>
      <c r="V15" s="97">
        <v>7283</v>
      </c>
      <c r="W15" s="98">
        <v>31984</v>
      </c>
      <c r="X15" s="98">
        <v>15037</v>
      </c>
      <c r="Y15" s="64">
        <f t="shared" si="5"/>
        <v>47021</v>
      </c>
      <c r="Z15" s="7" t="s">
        <v>6</v>
      </c>
      <c r="AH15" s="119" t="s">
        <v>128</v>
      </c>
      <c r="AI15" s="119"/>
      <c r="AJ15" s="119"/>
      <c r="AK15" s="119"/>
      <c r="AL15" s="119"/>
      <c r="AM15" s="119"/>
      <c r="AN15" s="92"/>
    </row>
    <row r="16" spans="1:39" s="4" customFormat="1" ht="34.5" customHeight="1">
      <c r="A16" s="7" t="s">
        <v>7</v>
      </c>
      <c r="B16" s="60">
        <v>50278</v>
      </c>
      <c r="C16" s="61">
        <v>122698</v>
      </c>
      <c r="D16" s="62">
        <v>14583</v>
      </c>
      <c r="E16" s="63">
        <v>1000</v>
      </c>
      <c r="F16" s="63">
        <f t="shared" si="0"/>
        <v>15583</v>
      </c>
      <c r="G16" s="63">
        <v>24921</v>
      </c>
      <c r="H16" s="63">
        <v>2160</v>
      </c>
      <c r="I16" s="64">
        <f t="shared" si="1"/>
        <v>27081</v>
      </c>
      <c r="J16" s="61">
        <f t="shared" si="2"/>
        <v>573914</v>
      </c>
      <c r="K16" s="65">
        <v>329116</v>
      </c>
      <c r="L16" s="66" t="s">
        <v>148</v>
      </c>
      <c r="M16" s="63">
        <v>174600</v>
      </c>
      <c r="N16" s="64">
        <v>70198</v>
      </c>
      <c r="O16" s="65">
        <v>120000</v>
      </c>
      <c r="P16" s="63">
        <f t="shared" si="3"/>
        <v>36829</v>
      </c>
      <c r="Q16" s="63">
        <f t="shared" si="4"/>
        <v>21192</v>
      </c>
      <c r="R16" s="63">
        <v>511</v>
      </c>
      <c r="S16" s="64">
        <v>78380</v>
      </c>
      <c r="T16" s="7" t="s">
        <v>7</v>
      </c>
      <c r="U16" s="96">
        <v>5662</v>
      </c>
      <c r="V16" s="97">
        <v>9193</v>
      </c>
      <c r="W16" s="98">
        <v>39317</v>
      </c>
      <c r="X16" s="98">
        <v>18663</v>
      </c>
      <c r="Y16" s="64">
        <f t="shared" si="5"/>
        <v>57980</v>
      </c>
      <c r="Z16" s="7" t="s">
        <v>7</v>
      </c>
      <c r="AH16" s="119"/>
      <c r="AI16" s="119"/>
      <c r="AJ16" s="119"/>
      <c r="AK16" s="119"/>
      <c r="AL16" s="119"/>
      <c r="AM16" s="119"/>
    </row>
    <row r="17" spans="1:26" s="4" customFormat="1" ht="34.5" customHeight="1">
      <c r="A17" s="7" t="s">
        <v>8</v>
      </c>
      <c r="B17" s="60">
        <v>28481</v>
      </c>
      <c r="C17" s="61">
        <v>78039</v>
      </c>
      <c r="D17" s="62">
        <v>8348</v>
      </c>
      <c r="E17" s="63">
        <v>619</v>
      </c>
      <c r="F17" s="63">
        <f t="shared" si="0"/>
        <v>8967</v>
      </c>
      <c r="G17" s="63">
        <v>14875</v>
      </c>
      <c r="H17" s="63">
        <v>1482</v>
      </c>
      <c r="I17" s="64">
        <f t="shared" si="1"/>
        <v>16357</v>
      </c>
      <c r="J17" s="61">
        <f t="shared" si="2"/>
        <v>294110</v>
      </c>
      <c r="K17" s="65">
        <v>175973</v>
      </c>
      <c r="L17" s="66" t="s">
        <v>148</v>
      </c>
      <c r="M17" s="63">
        <v>85219</v>
      </c>
      <c r="N17" s="64">
        <v>32918</v>
      </c>
      <c r="O17" s="65">
        <v>120000</v>
      </c>
      <c r="P17" s="63">
        <f t="shared" si="3"/>
        <v>32799</v>
      </c>
      <c r="Q17" s="63">
        <f t="shared" si="4"/>
        <v>17981</v>
      </c>
      <c r="R17" s="63">
        <v>199</v>
      </c>
      <c r="S17" s="64">
        <v>21111</v>
      </c>
      <c r="T17" s="7" t="s">
        <v>8</v>
      </c>
      <c r="U17" s="96">
        <v>2507</v>
      </c>
      <c r="V17" s="97">
        <v>4392</v>
      </c>
      <c r="W17" s="98">
        <v>16820</v>
      </c>
      <c r="X17" s="98">
        <v>6949</v>
      </c>
      <c r="Y17" s="64">
        <f t="shared" si="5"/>
        <v>23769</v>
      </c>
      <c r="Z17" s="7" t="s">
        <v>8</v>
      </c>
    </row>
    <row r="18" spans="1:26" s="4" customFormat="1" ht="34.5" customHeight="1">
      <c r="A18" s="7" t="s">
        <v>24</v>
      </c>
      <c r="B18" s="60">
        <v>24259</v>
      </c>
      <c r="C18" s="61">
        <v>64987</v>
      </c>
      <c r="D18" s="62">
        <v>6914</v>
      </c>
      <c r="E18" s="63">
        <v>380</v>
      </c>
      <c r="F18" s="63">
        <f t="shared" si="0"/>
        <v>7294</v>
      </c>
      <c r="G18" s="63">
        <v>12427</v>
      </c>
      <c r="H18" s="63">
        <v>907</v>
      </c>
      <c r="I18" s="64">
        <f t="shared" si="1"/>
        <v>13334</v>
      </c>
      <c r="J18" s="61">
        <f t="shared" si="2"/>
        <v>282502</v>
      </c>
      <c r="K18" s="65">
        <v>160289</v>
      </c>
      <c r="L18" s="66" t="s">
        <v>148</v>
      </c>
      <c r="M18" s="63">
        <v>82607</v>
      </c>
      <c r="N18" s="64">
        <v>39606</v>
      </c>
      <c r="O18" s="65">
        <v>120000</v>
      </c>
      <c r="P18" s="63">
        <f t="shared" si="3"/>
        <v>38731</v>
      </c>
      <c r="Q18" s="63">
        <f t="shared" si="4"/>
        <v>21187</v>
      </c>
      <c r="R18" s="63">
        <v>339</v>
      </c>
      <c r="S18" s="64">
        <v>66111</v>
      </c>
      <c r="T18" s="7" t="s">
        <v>24</v>
      </c>
      <c r="U18" s="96">
        <v>2482</v>
      </c>
      <c r="V18" s="97">
        <v>4365</v>
      </c>
      <c r="W18" s="98">
        <v>18131</v>
      </c>
      <c r="X18" s="98">
        <v>9579</v>
      </c>
      <c r="Y18" s="64">
        <f t="shared" si="5"/>
        <v>27710</v>
      </c>
      <c r="Z18" s="7" t="s">
        <v>24</v>
      </c>
    </row>
    <row r="19" spans="1:26" s="4" customFormat="1" ht="34.5" customHeight="1">
      <c r="A19" s="7" t="s">
        <v>18</v>
      </c>
      <c r="B19" s="60">
        <v>31553</v>
      </c>
      <c r="C19" s="61">
        <v>91545</v>
      </c>
      <c r="D19" s="62">
        <v>10966</v>
      </c>
      <c r="E19" s="63">
        <v>1007</v>
      </c>
      <c r="F19" s="63">
        <f t="shared" si="0"/>
        <v>11973</v>
      </c>
      <c r="G19" s="63">
        <v>19300</v>
      </c>
      <c r="H19" s="63">
        <v>2257</v>
      </c>
      <c r="I19" s="64">
        <f t="shared" si="1"/>
        <v>21557</v>
      </c>
      <c r="J19" s="61">
        <f t="shared" si="2"/>
        <v>520496</v>
      </c>
      <c r="K19" s="65">
        <v>305053</v>
      </c>
      <c r="L19" s="66" t="s">
        <v>148</v>
      </c>
      <c r="M19" s="63">
        <v>150800</v>
      </c>
      <c r="N19" s="64">
        <v>64643</v>
      </c>
      <c r="O19" s="65">
        <v>120000</v>
      </c>
      <c r="P19" s="63">
        <f t="shared" si="3"/>
        <v>43472</v>
      </c>
      <c r="Q19" s="63">
        <f t="shared" si="4"/>
        <v>24145</v>
      </c>
      <c r="R19" s="63">
        <v>410</v>
      </c>
      <c r="S19" s="64">
        <v>33555</v>
      </c>
      <c r="T19" s="7" t="s">
        <v>18</v>
      </c>
      <c r="U19" s="96">
        <v>4943</v>
      </c>
      <c r="V19" s="97">
        <v>8523</v>
      </c>
      <c r="W19" s="98">
        <v>31615</v>
      </c>
      <c r="X19" s="98">
        <v>15094</v>
      </c>
      <c r="Y19" s="64">
        <f t="shared" si="5"/>
        <v>46709</v>
      </c>
      <c r="Z19" s="7" t="s">
        <v>18</v>
      </c>
    </row>
    <row r="20" spans="1:26" s="4" customFormat="1" ht="34.5" customHeight="1">
      <c r="A20" s="7" t="s">
        <v>19</v>
      </c>
      <c r="B20" s="60">
        <v>18274</v>
      </c>
      <c r="C20" s="61">
        <v>50327</v>
      </c>
      <c r="D20" s="62">
        <v>5842</v>
      </c>
      <c r="E20" s="63">
        <v>466</v>
      </c>
      <c r="F20" s="63">
        <f t="shared" si="0"/>
        <v>6308</v>
      </c>
      <c r="G20" s="63">
        <v>10304</v>
      </c>
      <c r="H20" s="63">
        <v>1027</v>
      </c>
      <c r="I20" s="64">
        <f t="shared" si="1"/>
        <v>11331</v>
      </c>
      <c r="J20" s="61">
        <f t="shared" si="2"/>
        <v>231527</v>
      </c>
      <c r="K20" s="65">
        <v>133026</v>
      </c>
      <c r="L20" s="66" t="s">
        <v>148</v>
      </c>
      <c r="M20" s="63">
        <v>69252</v>
      </c>
      <c r="N20" s="64">
        <v>29249</v>
      </c>
      <c r="O20" s="65">
        <v>120000</v>
      </c>
      <c r="P20" s="63">
        <f t="shared" si="3"/>
        <v>36704</v>
      </c>
      <c r="Q20" s="63">
        <f t="shared" si="4"/>
        <v>20433</v>
      </c>
      <c r="R20" s="63">
        <v>148</v>
      </c>
      <c r="S20" s="64">
        <v>12535</v>
      </c>
      <c r="T20" s="7" t="s">
        <v>19</v>
      </c>
      <c r="U20" s="96">
        <v>2158</v>
      </c>
      <c r="V20" s="97">
        <v>3768</v>
      </c>
      <c r="W20" s="98">
        <v>13873</v>
      </c>
      <c r="X20" s="98">
        <v>6526</v>
      </c>
      <c r="Y20" s="64">
        <f t="shared" si="5"/>
        <v>20399</v>
      </c>
      <c r="Z20" s="7" t="s">
        <v>19</v>
      </c>
    </row>
    <row r="21" spans="1:26" s="4" customFormat="1" ht="34.5" customHeight="1">
      <c r="A21" s="7" t="s">
        <v>20</v>
      </c>
      <c r="B21" s="60">
        <v>21803</v>
      </c>
      <c r="C21" s="61">
        <v>55061</v>
      </c>
      <c r="D21" s="62">
        <v>6482</v>
      </c>
      <c r="E21" s="63">
        <v>628</v>
      </c>
      <c r="F21" s="63">
        <f t="shared" si="0"/>
        <v>7110</v>
      </c>
      <c r="G21" s="63">
        <v>11345</v>
      </c>
      <c r="H21" s="63">
        <v>1303</v>
      </c>
      <c r="I21" s="64">
        <f t="shared" si="1"/>
        <v>12648</v>
      </c>
      <c r="J21" s="61">
        <f t="shared" si="2"/>
        <v>246865</v>
      </c>
      <c r="K21" s="65">
        <v>139527</v>
      </c>
      <c r="L21" s="66" t="s">
        <v>148</v>
      </c>
      <c r="M21" s="63">
        <v>74652</v>
      </c>
      <c r="N21" s="64">
        <v>32686</v>
      </c>
      <c r="O21" s="65">
        <v>120000</v>
      </c>
      <c r="P21" s="63">
        <f t="shared" si="3"/>
        <v>34721</v>
      </c>
      <c r="Q21" s="63">
        <f t="shared" si="4"/>
        <v>19518</v>
      </c>
      <c r="R21" s="63">
        <v>114</v>
      </c>
      <c r="S21" s="64">
        <v>12093</v>
      </c>
      <c r="T21" s="7" t="s">
        <v>20</v>
      </c>
      <c r="U21" s="96">
        <v>2475</v>
      </c>
      <c r="V21" s="97">
        <v>4335</v>
      </c>
      <c r="W21" s="98">
        <v>15467</v>
      </c>
      <c r="X21" s="98">
        <v>7504</v>
      </c>
      <c r="Y21" s="64">
        <f t="shared" si="5"/>
        <v>22971</v>
      </c>
      <c r="Z21" s="7" t="s">
        <v>20</v>
      </c>
    </row>
    <row r="22" spans="1:26" s="4" customFormat="1" ht="34.5" customHeight="1">
      <c r="A22" s="7" t="s">
        <v>21</v>
      </c>
      <c r="B22" s="60">
        <v>19586</v>
      </c>
      <c r="C22" s="61">
        <v>52583</v>
      </c>
      <c r="D22" s="62">
        <v>7550</v>
      </c>
      <c r="E22" s="63">
        <v>546</v>
      </c>
      <c r="F22" s="63">
        <f t="shared" si="0"/>
        <v>8096</v>
      </c>
      <c r="G22" s="63">
        <v>13632</v>
      </c>
      <c r="H22" s="63">
        <v>1213</v>
      </c>
      <c r="I22" s="64">
        <f t="shared" si="1"/>
        <v>14845</v>
      </c>
      <c r="J22" s="61">
        <f t="shared" si="2"/>
        <v>251417</v>
      </c>
      <c r="K22" s="65">
        <v>111311</v>
      </c>
      <c r="L22" s="63">
        <v>29168</v>
      </c>
      <c r="M22" s="63">
        <v>78807</v>
      </c>
      <c r="N22" s="64">
        <v>32131</v>
      </c>
      <c r="O22" s="65">
        <v>120000</v>
      </c>
      <c r="P22" s="63">
        <f t="shared" si="3"/>
        <v>31054</v>
      </c>
      <c r="Q22" s="63">
        <f t="shared" si="4"/>
        <v>16936</v>
      </c>
      <c r="R22" s="63">
        <v>94</v>
      </c>
      <c r="S22" s="64">
        <v>8954</v>
      </c>
      <c r="T22" s="7" t="s">
        <v>21</v>
      </c>
      <c r="U22" s="96">
        <v>3546</v>
      </c>
      <c r="V22" s="97">
        <v>6179</v>
      </c>
      <c r="W22" s="98">
        <v>21217</v>
      </c>
      <c r="X22" s="98">
        <v>10630</v>
      </c>
      <c r="Y22" s="64">
        <f t="shared" si="5"/>
        <v>31847</v>
      </c>
      <c r="Z22" s="7" t="s">
        <v>21</v>
      </c>
    </row>
    <row r="23" spans="1:26" s="4" customFormat="1" ht="34.5" customHeight="1">
      <c r="A23" s="7" t="s">
        <v>22</v>
      </c>
      <c r="B23" s="60">
        <v>39715</v>
      </c>
      <c r="C23" s="61">
        <v>114153</v>
      </c>
      <c r="D23" s="62">
        <v>13750</v>
      </c>
      <c r="E23" s="63">
        <v>1064</v>
      </c>
      <c r="F23" s="63">
        <f t="shared" si="0"/>
        <v>14814</v>
      </c>
      <c r="G23" s="63">
        <v>24905</v>
      </c>
      <c r="H23" s="63">
        <v>2365</v>
      </c>
      <c r="I23" s="64">
        <f t="shared" si="1"/>
        <v>27270</v>
      </c>
      <c r="J23" s="61">
        <f t="shared" si="2"/>
        <v>492250</v>
      </c>
      <c r="K23" s="65">
        <v>307105</v>
      </c>
      <c r="L23" s="66" t="s">
        <v>148</v>
      </c>
      <c r="M23" s="63">
        <v>124739</v>
      </c>
      <c r="N23" s="64">
        <v>60406</v>
      </c>
      <c r="O23" s="65">
        <v>120000</v>
      </c>
      <c r="P23" s="63">
        <f t="shared" si="3"/>
        <v>33229</v>
      </c>
      <c r="Q23" s="63">
        <f t="shared" si="4"/>
        <v>18051</v>
      </c>
      <c r="R23" s="63">
        <v>321</v>
      </c>
      <c r="S23" s="64">
        <v>31467</v>
      </c>
      <c r="T23" s="7" t="s">
        <v>22</v>
      </c>
      <c r="U23" s="96">
        <v>6252</v>
      </c>
      <c r="V23" s="97">
        <v>10908</v>
      </c>
      <c r="W23" s="98">
        <v>30420</v>
      </c>
      <c r="X23" s="98">
        <v>16695</v>
      </c>
      <c r="Y23" s="64">
        <f t="shared" si="5"/>
        <v>47115</v>
      </c>
      <c r="Z23" s="7" t="s">
        <v>22</v>
      </c>
    </row>
    <row r="24" spans="1:26" s="4" customFormat="1" ht="34.5" customHeight="1">
      <c r="A24" s="7" t="s">
        <v>23</v>
      </c>
      <c r="B24" s="67">
        <v>13431</v>
      </c>
      <c r="C24" s="61">
        <v>40371</v>
      </c>
      <c r="D24" s="62">
        <v>4845</v>
      </c>
      <c r="E24" s="63">
        <v>477</v>
      </c>
      <c r="F24" s="63">
        <f t="shared" si="0"/>
        <v>5322</v>
      </c>
      <c r="G24" s="63">
        <v>8388</v>
      </c>
      <c r="H24" s="63">
        <v>1014</v>
      </c>
      <c r="I24" s="64">
        <f t="shared" si="1"/>
        <v>9402</v>
      </c>
      <c r="J24" s="61">
        <f t="shared" si="2"/>
        <v>203867</v>
      </c>
      <c r="K24" s="65">
        <v>108063</v>
      </c>
      <c r="L24" s="63">
        <v>6994</v>
      </c>
      <c r="M24" s="63">
        <v>62475</v>
      </c>
      <c r="N24" s="64">
        <v>26335</v>
      </c>
      <c r="O24" s="65">
        <v>120000</v>
      </c>
      <c r="P24" s="63">
        <f t="shared" si="3"/>
        <v>38306</v>
      </c>
      <c r="Q24" s="63">
        <f t="shared" si="4"/>
        <v>21683</v>
      </c>
      <c r="R24" s="63">
        <v>139</v>
      </c>
      <c r="S24" s="64">
        <v>12291</v>
      </c>
      <c r="T24" s="7" t="s">
        <v>23</v>
      </c>
      <c r="U24" s="96">
        <v>1941</v>
      </c>
      <c r="V24" s="97">
        <v>3286</v>
      </c>
      <c r="W24" s="98">
        <v>12693</v>
      </c>
      <c r="X24" s="98">
        <v>5959</v>
      </c>
      <c r="Y24" s="64">
        <f t="shared" si="5"/>
        <v>18652</v>
      </c>
      <c r="Z24" s="7" t="s">
        <v>23</v>
      </c>
    </row>
    <row r="25" spans="1:26" s="4" customFormat="1" ht="63" customHeight="1">
      <c r="A25" s="8" t="s">
        <v>9</v>
      </c>
      <c r="B25" s="67">
        <f>SUM(B12:B24)</f>
        <v>499729</v>
      </c>
      <c r="C25" s="67">
        <f>SUM(C12:C24)</f>
        <v>1318276</v>
      </c>
      <c r="D25" s="68">
        <f aca="true" t="shared" si="6" ref="D25:N25">SUM(D12:D24)</f>
        <v>162300</v>
      </c>
      <c r="E25" s="69">
        <f t="shared" si="6"/>
        <v>12165</v>
      </c>
      <c r="F25" s="70">
        <f t="shared" si="6"/>
        <v>174465</v>
      </c>
      <c r="G25" s="63">
        <f t="shared" si="6"/>
        <v>282878</v>
      </c>
      <c r="H25" s="63">
        <f t="shared" si="6"/>
        <v>26367</v>
      </c>
      <c r="I25" s="64">
        <f t="shared" si="6"/>
        <v>309245</v>
      </c>
      <c r="J25" s="61">
        <f t="shared" si="6"/>
        <v>6206626</v>
      </c>
      <c r="K25" s="71">
        <f t="shared" si="6"/>
        <v>3564418</v>
      </c>
      <c r="L25" s="63">
        <f t="shared" si="6"/>
        <v>36162</v>
      </c>
      <c r="M25" s="63">
        <f t="shared" si="6"/>
        <v>1831456</v>
      </c>
      <c r="N25" s="64">
        <f t="shared" si="6"/>
        <v>774590</v>
      </c>
      <c r="O25" s="101"/>
      <c r="P25" s="63">
        <f t="shared" si="3"/>
        <v>35575</v>
      </c>
      <c r="Q25" s="63">
        <f t="shared" si="4"/>
        <v>20070</v>
      </c>
      <c r="R25" s="63">
        <f>SUM(R12:R24)</f>
        <v>4609</v>
      </c>
      <c r="S25" s="64">
        <f>SUM(S12:S24)</f>
        <v>525888</v>
      </c>
      <c r="T25" s="8" t="s">
        <v>9</v>
      </c>
      <c r="U25" s="65">
        <f>SUM(U12:U24)</f>
        <v>68229</v>
      </c>
      <c r="V25" s="64">
        <f>SUM(V12:V24)</f>
        <v>115191</v>
      </c>
      <c r="W25" s="71">
        <f>SUM(W12:W24)</f>
        <v>444723</v>
      </c>
      <c r="X25" s="63">
        <f>SUM(X12:X24)</f>
        <v>212460</v>
      </c>
      <c r="Y25" s="64">
        <f>SUM(Y12:Y24)</f>
        <v>657183</v>
      </c>
      <c r="Z25" s="8" t="s">
        <v>9</v>
      </c>
    </row>
    <row r="26" spans="1:26" s="4" customFormat="1" ht="34.5" customHeight="1">
      <c r="A26" s="7" t="s">
        <v>10</v>
      </c>
      <c r="B26" s="67">
        <v>7638</v>
      </c>
      <c r="C26" s="61">
        <v>22404</v>
      </c>
      <c r="D26" s="62">
        <v>2747</v>
      </c>
      <c r="E26" s="63">
        <v>316</v>
      </c>
      <c r="F26" s="63">
        <f aca="true" t="shared" si="7" ref="F26:F31">SUM(D26:E26)</f>
        <v>3063</v>
      </c>
      <c r="G26" s="63">
        <v>4811</v>
      </c>
      <c r="H26" s="63">
        <v>674</v>
      </c>
      <c r="I26" s="64">
        <f aca="true" t="shared" si="8" ref="I26:I31">SUM(G26:H26)</f>
        <v>5485</v>
      </c>
      <c r="J26" s="61">
        <f aca="true" t="shared" si="9" ref="J26:J31">K26+L26+M26+N26</f>
        <v>100945</v>
      </c>
      <c r="K26" s="65">
        <v>51577</v>
      </c>
      <c r="L26" s="63">
        <v>9033</v>
      </c>
      <c r="M26" s="63">
        <v>26553</v>
      </c>
      <c r="N26" s="64">
        <v>13782</v>
      </c>
      <c r="O26" s="65">
        <v>120000</v>
      </c>
      <c r="P26" s="63">
        <f t="shared" si="3"/>
        <v>32956</v>
      </c>
      <c r="Q26" s="63">
        <f t="shared" si="4"/>
        <v>18404</v>
      </c>
      <c r="R26" s="63">
        <v>44</v>
      </c>
      <c r="S26" s="64">
        <v>3532</v>
      </c>
      <c r="T26" s="7" t="s">
        <v>10</v>
      </c>
      <c r="U26" s="96">
        <v>1256</v>
      </c>
      <c r="V26" s="97">
        <v>2171</v>
      </c>
      <c r="W26" s="98">
        <v>6236</v>
      </c>
      <c r="X26" s="98">
        <v>3318</v>
      </c>
      <c r="Y26" s="64">
        <f aca="true" t="shared" si="10" ref="Y26:Y31">SUM(W26:X26)</f>
        <v>9554</v>
      </c>
      <c r="Z26" s="7" t="s">
        <v>10</v>
      </c>
    </row>
    <row r="27" spans="1:26" s="4" customFormat="1" ht="34.5" customHeight="1">
      <c r="A27" s="7" t="s">
        <v>11</v>
      </c>
      <c r="B27" s="67">
        <v>4214</v>
      </c>
      <c r="C27" s="61">
        <v>12807</v>
      </c>
      <c r="D27" s="62">
        <v>1238</v>
      </c>
      <c r="E27" s="63">
        <v>158</v>
      </c>
      <c r="F27" s="63">
        <f t="shared" si="7"/>
        <v>1396</v>
      </c>
      <c r="G27" s="63">
        <v>2245</v>
      </c>
      <c r="H27" s="63">
        <v>375</v>
      </c>
      <c r="I27" s="64">
        <f t="shared" si="8"/>
        <v>2620</v>
      </c>
      <c r="J27" s="61">
        <f t="shared" si="9"/>
        <v>39248</v>
      </c>
      <c r="K27" s="65">
        <v>18123</v>
      </c>
      <c r="L27" s="63">
        <v>3981</v>
      </c>
      <c r="M27" s="63">
        <v>11416</v>
      </c>
      <c r="N27" s="64">
        <v>5728</v>
      </c>
      <c r="O27" s="65">
        <v>120000</v>
      </c>
      <c r="P27" s="63">
        <f t="shared" si="3"/>
        <v>28115</v>
      </c>
      <c r="Q27" s="63">
        <f t="shared" si="4"/>
        <v>14980</v>
      </c>
      <c r="R27" s="63">
        <v>11</v>
      </c>
      <c r="S27" s="64">
        <v>593</v>
      </c>
      <c r="T27" s="7" t="s">
        <v>11</v>
      </c>
      <c r="U27" s="96">
        <v>412</v>
      </c>
      <c r="V27" s="97">
        <v>706</v>
      </c>
      <c r="W27" s="98">
        <v>1740</v>
      </c>
      <c r="X27" s="98">
        <v>991</v>
      </c>
      <c r="Y27" s="64">
        <f t="shared" si="10"/>
        <v>2731</v>
      </c>
      <c r="Z27" s="7" t="s">
        <v>11</v>
      </c>
    </row>
    <row r="28" spans="1:26" s="4" customFormat="1" ht="34.5" customHeight="1">
      <c r="A28" s="7" t="s">
        <v>25</v>
      </c>
      <c r="B28" s="67">
        <v>7144</v>
      </c>
      <c r="C28" s="61">
        <v>20981</v>
      </c>
      <c r="D28" s="62">
        <v>2285</v>
      </c>
      <c r="E28" s="63">
        <v>228</v>
      </c>
      <c r="F28" s="63">
        <f t="shared" si="7"/>
        <v>2513</v>
      </c>
      <c r="G28" s="63">
        <v>4288</v>
      </c>
      <c r="H28" s="63">
        <v>492</v>
      </c>
      <c r="I28" s="64">
        <f t="shared" si="8"/>
        <v>4780</v>
      </c>
      <c r="J28" s="61">
        <f t="shared" si="9"/>
        <v>90065</v>
      </c>
      <c r="K28" s="65">
        <v>45221</v>
      </c>
      <c r="L28" s="63">
        <v>4336</v>
      </c>
      <c r="M28" s="63">
        <v>27198</v>
      </c>
      <c r="N28" s="64">
        <v>13310</v>
      </c>
      <c r="O28" s="65">
        <v>120000</v>
      </c>
      <c r="P28" s="63">
        <f t="shared" si="3"/>
        <v>35840</v>
      </c>
      <c r="Q28" s="63">
        <f t="shared" si="4"/>
        <v>18842</v>
      </c>
      <c r="R28" s="63">
        <v>66</v>
      </c>
      <c r="S28" s="64">
        <v>6908</v>
      </c>
      <c r="T28" s="7" t="s">
        <v>25</v>
      </c>
      <c r="U28" s="96">
        <v>988</v>
      </c>
      <c r="V28" s="97">
        <v>1789</v>
      </c>
      <c r="W28" s="98">
        <v>6260</v>
      </c>
      <c r="X28" s="98">
        <v>3355</v>
      </c>
      <c r="Y28" s="64">
        <f t="shared" si="10"/>
        <v>9615</v>
      </c>
      <c r="Z28" s="7" t="s">
        <v>25</v>
      </c>
    </row>
    <row r="29" spans="1:26" s="4" customFormat="1" ht="34.5" customHeight="1">
      <c r="A29" s="7" t="s">
        <v>12</v>
      </c>
      <c r="B29" s="67">
        <v>2715</v>
      </c>
      <c r="C29" s="61">
        <v>7295</v>
      </c>
      <c r="D29" s="62">
        <v>1042</v>
      </c>
      <c r="E29" s="63">
        <v>93</v>
      </c>
      <c r="F29" s="63">
        <f t="shared" si="7"/>
        <v>1135</v>
      </c>
      <c r="G29" s="63">
        <v>1995</v>
      </c>
      <c r="H29" s="63">
        <v>184</v>
      </c>
      <c r="I29" s="64">
        <f t="shared" si="8"/>
        <v>2179</v>
      </c>
      <c r="J29" s="61">
        <f t="shared" si="9"/>
        <v>44988</v>
      </c>
      <c r="K29" s="65">
        <v>23030</v>
      </c>
      <c r="L29" s="63">
        <v>3563</v>
      </c>
      <c r="M29" s="63">
        <v>12916</v>
      </c>
      <c r="N29" s="64">
        <v>5479</v>
      </c>
      <c r="O29" s="65">
        <v>120000</v>
      </c>
      <c r="P29" s="63">
        <f t="shared" si="3"/>
        <v>39637</v>
      </c>
      <c r="Q29" s="63">
        <f t="shared" si="4"/>
        <v>20646</v>
      </c>
      <c r="R29" s="63">
        <v>37</v>
      </c>
      <c r="S29" s="64">
        <v>2431</v>
      </c>
      <c r="T29" s="7" t="s">
        <v>12</v>
      </c>
      <c r="U29" s="96">
        <v>546</v>
      </c>
      <c r="V29" s="97">
        <v>1045</v>
      </c>
      <c r="W29" s="98">
        <v>4355</v>
      </c>
      <c r="X29" s="98">
        <v>2008</v>
      </c>
      <c r="Y29" s="64">
        <f t="shared" si="10"/>
        <v>6363</v>
      </c>
      <c r="Z29" s="7" t="s">
        <v>12</v>
      </c>
    </row>
    <row r="30" spans="1:26" s="4" customFormat="1" ht="34.5" customHeight="1">
      <c r="A30" s="7" t="s">
        <v>13</v>
      </c>
      <c r="B30" s="67">
        <v>2485</v>
      </c>
      <c r="C30" s="61">
        <v>7683</v>
      </c>
      <c r="D30" s="62">
        <v>1101</v>
      </c>
      <c r="E30" s="63">
        <v>71</v>
      </c>
      <c r="F30" s="63">
        <f t="shared" si="7"/>
        <v>1172</v>
      </c>
      <c r="G30" s="63">
        <v>2244</v>
      </c>
      <c r="H30" s="63">
        <v>162</v>
      </c>
      <c r="I30" s="64">
        <f t="shared" si="8"/>
        <v>2406</v>
      </c>
      <c r="J30" s="61">
        <f t="shared" si="9"/>
        <v>48160</v>
      </c>
      <c r="K30" s="65">
        <v>21008</v>
      </c>
      <c r="L30" s="63">
        <v>5892</v>
      </c>
      <c r="M30" s="63">
        <v>14220</v>
      </c>
      <c r="N30" s="64">
        <v>7040</v>
      </c>
      <c r="O30" s="65">
        <v>120000</v>
      </c>
      <c r="P30" s="63">
        <f t="shared" si="3"/>
        <v>41092</v>
      </c>
      <c r="Q30" s="63">
        <f t="shared" si="4"/>
        <v>20017</v>
      </c>
      <c r="R30" s="63">
        <v>35</v>
      </c>
      <c r="S30" s="64">
        <v>3013</v>
      </c>
      <c r="T30" s="7" t="s">
        <v>13</v>
      </c>
      <c r="U30" s="96">
        <v>646</v>
      </c>
      <c r="V30" s="97">
        <v>1308</v>
      </c>
      <c r="W30" s="98">
        <v>5491</v>
      </c>
      <c r="X30" s="98">
        <v>3021</v>
      </c>
      <c r="Y30" s="64">
        <f t="shared" si="10"/>
        <v>8512</v>
      </c>
      <c r="Z30" s="7" t="s">
        <v>13</v>
      </c>
    </row>
    <row r="31" spans="1:26" s="4" customFormat="1" ht="34.5" customHeight="1">
      <c r="A31" s="7" t="s">
        <v>14</v>
      </c>
      <c r="B31" s="67">
        <v>2703</v>
      </c>
      <c r="C31" s="61">
        <v>7914</v>
      </c>
      <c r="D31" s="62">
        <v>979</v>
      </c>
      <c r="E31" s="63">
        <v>120</v>
      </c>
      <c r="F31" s="63">
        <f t="shared" si="7"/>
        <v>1099</v>
      </c>
      <c r="G31" s="63">
        <v>1688</v>
      </c>
      <c r="H31" s="63">
        <v>255</v>
      </c>
      <c r="I31" s="64">
        <f t="shared" si="8"/>
        <v>1943</v>
      </c>
      <c r="J31" s="61">
        <f t="shared" si="9"/>
        <v>40499</v>
      </c>
      <c r="K31" s="65">
        <v>20212</v>
      </c>
      <c r="L31" s="63">
        <v>2325</v>
      </c>
      <c r="M31" s="63">
        <v>12222</v>
      </c>
      <c r="N31" s="64">
        <v>5740</v>
      </c>
      <c r="O31" s="65">
        <v>120000</v>
      </c>
      <c r="P31" s="63">
        <f t="shared" si="3"/>
        <v>36851</v>
      </c>
      <c r="Q31" s="63">
        <f t="shared" si="4"/>
        <v>20844</v>
      </c>
      <c r="R31" s="63">
        <v>20</v>
      </c>
      <c r="S31" s="64">
        <v>1379</v>
      </c>
      <c r="T31" s="7" t="s">
        <v>14</v>
      </c>
      <c r="U31" s="96">
        <v>454</v>
      </c>
      <c r="V31" s="97">
        <v>762</v>
      </c>
      <c r="W31" s="98">
        <v>3068</v>
      </c>
      <c r="X31" s="98">
        <v>1593</v>
      </c>
      <c r="Y31" s="64">
        <f t="shared" si="10"/>
        <v>4661</v>
      </c>
      <c r="Z31" s="7" t="s">
        <v>14</v>
      </c>
    </row>
    <row r="32" spans="1:26" s="4" customFormat="1" ht="63" customHeight="1">
      <c r="A32" s="8" t="s">
        <v>123</v>
      </c>
      <c r="B32" s="14">
        <f aca="true" t="shared" si="11" ref="B32:N32">SUM(B26:B31)</f>
        <v>26899</v>
      </c>
      <c r="C32" s="72">
        <f t="shared" si="11"/>
        <v>79084</v>
      </c>
      <c r="D32" s="62">
        <f t="shared" si="11"/>
        <v>9392</v>
      </c>
      <c r="E32" s="63">
        <f t="shared" si="11"/>
        <v>986</v>
      </c>
      <c r="F32" s="63">
        <f t="shared" si="11"/>
        <v>10378</v>
      </c>
      <c r="G32" s="63">
        <f t="shared" si="11"/>
        <v>17271</v>
      </c>
      <c r="H32" s="63">
        <f t="shared" si="11"/>
        <v>2142</v>
      </c>
      <c r="I32" s="64">
        <f t="shared" si="11"/>
        <v>19413</v>
      </c>
      <c r="J32" s="61">
        <f t="shared" si="11"/>
        <v>363905</v>
      </c>
      <c r="K32" s="65">
        <f t="shared" si="11"/>
        <v>179171</v>
      </c>
      <c r="L32" s="63">
        <f t="shared" si="11"/>
        <v>29130</v>
      </c>
      <c r="M32" s="63">
        <f t="shared" si="11"/>
        <v>104525</v>
      </c>
      <c r="N32" s="64">
        <f t="shared" si="11"/>
        <v>51079</v>
      </c>
      <c r="O32" s="101"/>
      <c r="P32" s="63">
        <f t="shared" si="3"/>
        <v>35065</v>
      </c>
      <c r="Q32" s="63">
        <f t="shared" si="4"/>
        <v>18745</v>
      </c>
      <c r="R32" s="63">
        <f>SUM(R26:R31)</f>
        <v>213</v>
      </c>
      <c r="S32" s="64">
        <f>SUM(S26:S31)</f>
        <v>17856</v>
      </c>
      <c r="T32" s="8" t="s">
        <v>123</v>
      </c>
      <c r="U32" s="65">
        <f>SUM(U26:U31)</f>
        <v>4302</v>
      </c>
      <c r="V32" s="94">
        <f>SUM(V26:V31)</f>
        <v>7781</v>
      </c>
      <c r="W32" s="71">
        <f>SUM(W26:W31)</f>
        <v>27150</v>
      </c>
      <c r="X32" s="63">
        <f>SUM(X26:X31)</f>
        <v>14286</v>
      </c>
      <c r="Y32" s="64">
        <f>SUM(Y26:Y31)</f>
        <v>41436</v>
      </c>
      <c r="Z32" s="8" t="s">
        <v>123</v>
      </c>
    </row>
    <row r="33" spans="1:26" s="4" customFormat="1" ht="63" customHeight="1" thickBot="1">
      <c r="A33" s="9" t="s">
        <v>15</v>
      </c>
      <c r="B33" s="73">
        <f aca="true" t="shared" si="12" ref="B33:N33">B25+B32</f>
        <v>526628</v>
      </c>
      <c r="C33" s="74">
        <f t="shared" si="12"/>
        <v>1397360</v>
      </c>
      <c r="D33" s="75">
        <f t="shared" si="12"/>
        <v>171692</v>
      </c>
      <c r="E33" s="76">
        <f t="shared" si="12"/>
        <v>13151</v>
      </c>
      <c r="F33" s="76">
        <f t="shared" si="12"/>
        <v>184843</v>
      </c>
      <c r="G33" s="76">
        <f t="shared" si="12"/>
        <v>300149</v>
      </c>
      <c r="H33" s="76">
        <f t="shared" si="12"/>
        <v>28509</v>
      </c>
      <c r="I33" s="77">
        <f t="shared" si="12"/>
        <v>328658</v>
      </c>
      <c r="J33" s="74">
        <f t="shared" si="12"/>
        <v>6570531</v>
      </c>
      <c r="K33" s="78">
        <f t="shared" si="12"/>
        <v>3743589</v>
      </c>
      <c r="L33" s="76">
        <f t="shared" si="12"/>
        <v>65292</v>
      </c>
      <c r="M33" s="76">
        <f t="shared" si="12"/>
        <v>1935981</v>
      </c>
      <c r="N33" s="77">
        <f t="shared" si="12"/>
        <v>825669</v>
      </c>
      <c r="O33" s="102"/>
      <c r="P33" s="76">
        <f t="shared" si="3"/>
        <v>35547</v>
      </c>
      <c r="Q33" s="76">
        <f t="shared" si="4"/>
        <v>19992</v>
      </c>
      <c r="R33" s="76">
        <f>R25+R32</f>
        <v>4822</v>
      </c>
      <c r="S33" s="77">
        <f>S25+S32</f>
        <v>543744</v>
      </c>
      <c r="T33" s="9" t="s">
        <v>15</v>
      </c>
      <c r="U33" s="75">
        <f>U25+U32</f>
        <v>72531</v>
      </c>
      <c r="V33" s="77">
        <f>V25+V32</f>
        <v>122972</v>
      </c>
      <c r="W33" s="99">
        <f>W25+W32</f>
        <v>471873</v>
      </c>
      <c r="X33" s="76">
        <f>X25+X32</f>
        <v>226746</v>
      </c>
      <c r="Y33" s="77">
        <f>Y25+Y32</f>
        <v>698619</v>
      </c>
      <c r="Z33" s="9" t="s">
        <v>15</v>
      </c>
    </row>
  </sheetData>
  <mergeCells count="14">
    <mergeCell ref="B6:C6"/>
    <mergeCell ref="D6:I6"/>
    <mergeCell ref="Q7:Q9"/>
    <mergeCell ref="P7:P9"/>
    <mergeCell ref="AH15:AM16"/>
    <mergeCell ref="W8:Y8"/>
    <mergeCell ref="J6:N6"/>
    <mergeCell ref="O6:S6"/>
    <mergeCell ref="U6:Y6"/>
    <mergeCell ref="U7:Y7"/>
    <mergeCell ref="M7:M8"/>
    <mergeCell ref="N7:N8"/>
    <mergeCell ref="K7:K10"/>
    <mergeCell ref="L7:L10"/>
  </mergeCells>
  <printOptions/>
  <pageMargins left="0.7874015748031497" right="0.7874015748031497" top="0.7874015748031497" bottom="0.6299212598425197" header="0.5118110236220472" footer="2.283464566929134"/>
  <pageSetup horizontalDpi="600" verticalDpi="600" orientation="portrait" paperSize="9" scale="60" r:id="rId1"/>
  <colBreaks count="2" manualBreakCount="2">
    <brk id="9" max="65535" man="1"/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N33"/>
  <sheetViews>
    <sheetView showGridLines="0" tabSelected="1" view="pageBreakPreview" zoomScale="60" zoomScaleNormal="75" workbookViewId="0" topLeftCell="A1">
      <selection activeCell="H16" sqref="H16"/>
    </sheetView>
  </sheetViews>
  <sheetFormatPr defaultColWidth="8.66015625" defaultRowHeight="18"/>
  <cols>
    <col min="1" max="1" width="15.08203125" style="1" customWidth="1"/>
    <col min="2" max="9" width="11.66015625" style="1" customWidth="1"/>
    <col min="10" max="15" width="9.16015625" style="1" customWidth="1"/>
    <col min="16" max="19" width="9.5" style="1" customWidth="1"/>
    <col min="20" max="20" width="14.58203125" style="1" customWidth="1"/>
    <col min="21" max="25" width="9.16015625" style="1" customWidth="1"/>
    <col min="26" max="26" width="14.58203125" style="1" customWidth="1"/>
    <col min="27" max="16384" width="8.83203125" style="2" customWidth="1"/>
  </cols>
  <sheetData>
    <row r="1" spans="1:26" s="3" customFormat="1" ht="21" customHeight="1">
      <c r="A1" s="19" t="s">
        <v>144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19" t="s">
        <v>145</v>
      </c>
      <c r="V1" s="1"/>
      <c r="W1" s="1"/>
      <c r="X1" s="1"/>
      <c r="Y1" s="1"/>
      <c r="Z1" s="1"/>
    </row>
    <row r="2" spans="1:26" s="3" customFormat="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"/>
      <c r="V2" s="1"/>
      <c r="W2" s="1"/>
      <c r="X2" s="1"/>
      <c r="Y2" s="1"/>
      <c r="Z2" s="1"/>
    </row>
    <row r="3" spans="1:28" ht="30" customHeight="1">
      <c r="A3" s="11" t="s">
        <v>146</v>
      </c>
      <c r="B3" s="10"/>
      <c r="C3" s="10"/>
      <c r="D3" s="10"/>
      <c r="E3" s="10"/>
      <c r="F3" s="10"/>
      <c r="G3" s="10"/>
      <c r="H3" s="10"/>
      <c r="I3" s="10"/>
      <c r="J3" s="10"/>
      <c r="L3" s="10"/>
      <c r="M3" s="10"/>
      <c r="N3" s="10"/>
      <c r="O3" s="10"/>
      <c r="P3" s="10"/>
      <c r="Q3" s="10"/>
      <c r="R3" s="10"/>
      <c r="S3" s="10"/>
      <c r="U3" s="11" t="s">
        <v>147</v>
      </c>
      <c r="V3" s="10"/>
      <c r="W3" s="10"/>
      <c r="X3" s="10"/>
      <c r="Y3" s="10"/>
      <c r="Z3" s="10"/>
      <c r="AA3" s="10"/>
      <c r="AB3" s="10"/>
    </row>
    <row r="4" spans="1:26" ht="18.75" customHeight="1">
      <c r="A4" s="11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1" customHeight="1" thickBot="1">
      <c r="A5" s="18" t="s">
        <v>80</v>
      </c>
      <c r="B5" s="2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20"/>
      <c r="U5" s="10"/>
      <c r="V5" s="10"/>
      <c r="W5" s="10"/>
      <c r="X5" s="10"/>
      <c r="Y5" s="10"/>
      <c r="Z5" s="20"/>
    </row>
    <row r="6" spans="1:26" ht="18" thickBot="1">
      <c r="A6" s="5"/>
      <c r="B6" s="114" t="s">
        <v>124</v>
      </c>
      <c r="C6" s="115"/>
      <c r="D6" s="116" t="s">
        <v>81</v>
      </c>
      <c r="E6" s="124"/>
      <c r="F6" s="124"/>
      <c r="G6" s="124"/>
      <c r="H6" s="124"/>
      <c r="I6" s="125"/>
      <c r="J6" s="134" t="s">
        <v>82</v>
      </c>
      <c r="K6" s="135"/>
      <c r="L6" s="135"/>
      <c r="M6" s="135"/>
      <c r="N6" s="136"/>
      <c r="O6" s="116" t="s">
        <v>83</v>
      </c>
      <c r="P6" s="117"/>
      <c r="Q6" s="117"/>
      <c r="R6" s="117"/>
      <c r="S6" s="118"/>
      <c r="T6" s="5"/>
      <c r="U6" s="116" t="s">
        <v>125</v>
      </c>
      <c r="V6" s="124"/>
      <c r="W6" s="124"/>
      <c r="X6" s="124"/>
      <c r="Y6" s="124"/>
      <c r="Z6" s="5"/>
    </row>
    <row r="7" spans="1:26" ht="18" thickBot="1">
      <c r="A7" s="21"/>
      <c r="B7" s="12"/>
      <c r="C7" s="5"/>
      <c r="D7" s="22" t="s">
        <v>84</v>
      </c>
      <c r="E7" s="23" t="s">
        <v>85</v>
      </c>
      <c r="F7" s="24" t="s">
        <v>140</v>
      </c>
      <c r="G7" s="23" t="s">
        <v>86</v>
      </c>
      <c r="H7" s="23" t="s">
        <v>87</v>
      </c>
      <c r="I7" s="26" t="s">
        <v>126</v>
      </c>
      <c r="J7" s="29"/>
      <c r="K7" s="106" t="s">
        <v>41</v>
      </c>
      <c r="L7" s="109" t="s">
        <v>42</v>
      </c>
      <c r="M7" s="112" t="s">
        <v>43</v>
      </c>
      <c r="N7" s="132" t="s">
        <v>44</v>
      </c>
      <c r="O7" s="22"/>
      <c r="P7" s="23" t="s">
        <v>88</v>
      </c>
      <c r="Q7" s="23" t="s">
        <v>89</v>
      </c>
      <c r="R7" s="23" t="s">
        <v>90</v>
      </c>
      <c r="S7" s="26" t="s">
        <v>91</v>
      </c>
      <c r="T7" s="21"/>
      <c r="U7" s="128" t="s">
        <v>92</v>
      </c>
      <c r="V7" s="129"/>
      <c r="W7" s="129"/>
      <c r="X7" s="129"/>
      <c r="Y7" s="130"/>
      <c r="Z7" s="21"/>
    </row>
    <row r="8" spans="1:26" ht="17.25">
      <c r="A8" s="28" t="s">
        <v>60</v>
      </c>
      <c r="B8" s="13" t="s">
        <v>93</v>
      </c>
      <c r="C8" s="29" t="s">
        <v>94</v>
      </c>
      <c r="D8" s="30" t="s">
        <v>127</v>
      </c>
      <c r="E8" s="31" t="s">
        <v>95</v>
      </c>
      <c r="F8" s="16" t="s">
        <v>96</v>
      </c>
      <c r="G8" s="31"/>
      <c r="H8" s="31" t="s">
        <v>97</v>
      </c>
      <c r="I8" s="33" t="s">
        <v>98</v>
      </c>
      <c r="J8" s="29"/>
      <c r="K8" s="107"/>
      <c r="L8" s="110"/>
      <c r="M8" s="131"/>
      <c r="N8" s="133"/>
      <c r="O8" s="30" t="s">
        <v>99</v>
      </c>
      <c r="P8" s="31" t="s">
        <v>100</v>
      </c>
      <c r="Q8" s="31" t="s">
        <v>101</v>
      </c>
      <c r="R8" s="31" t="s">
        <v>58</v>
      </c>
      <c r="S8" s="33" t="s">
        <v>102</v>
      </c>
      <c r="T8" s="28" t="s">
        <v>60</v>
      </c>
      <c r="U8" s="27"/>
      <c r="V8" s="26" t="s">
        <v>103</v>
      </c>
      <c r="W8" s="120" t="s">
        <v>104</v>
      </c>
      <c r="X8" s="121"/>
      <c r="Y8" s="122"/>
      <c r="Z8" s="28" t="s">
        <v>60</v>
      </c>
    </row>
    <row r="9" spans="1:26" ht="30" customHeight="1">
      <c r="A9" s="17"/>
      <c r="B9" s="12"/>
      <c r="C9" s="21"/>
      <c r="D9" s="30" t="s">
        <v>105</v>
      </c>
      <c r="E9" s="31"/>
      <c r="F9" s="37"/>
      <c r="G9" s="38"/>
      <c r="H9" s="38"/>
      <c r="I9" s="41"/>
      <c r="J9" s="29"/>
      <c r="K9" s="107"/>
      <c r="L9" s="110"/>
      <c r="M9" s="36" t="s">
        <v>65</v>
      </c>
      <c r="N9" s="33" t="s">
        <v>66</v>
      </c>
      <c r="O9" s="30" t="s">
        <v>106</v>
      </c>
      <c r="P9" s="40" t="s">
        <v>107</v>
      </c>
      <c r="Q9" s="40" t="s">
        <v>108</v>
      </c>
      <c r="R9" s="40" t="s">
        <v>109</v>
      </c>
      <c r="S9" s="41"/>
      <c r="T9" s="17"/>
      <c r="U9" s="27" t="s">
        <v>93</v>
      </c>
      <c r="V9" s="33" t="s">
        <v>110</v>
      </c>
      <c r="W9" s="36" t="s">
        <v>26</v>
      </c>
      <c r="X9" s="31" t="s">
        <v>27</v>
      </c>
      <c r="Y9" s="33" t="s">
        <v>16</v>
      </c>
      <c r="Z9" s="17"/>
    </row>
    <row r="10" spans="1:26" ht="18" thickBot="1">
      <c r="A10" s="42"/>
      <c r="B10" s="43"/>
      <c r="C10" s="44" t="s">
        <v>17</v>
      </c>
      <c r="D10" s="45" t="s">
        <v>111</v>
      </c>
      <c r="E10" s="46" t="s">
        <v>0</v>
      </c>
      <c r="F10" s="47" t="s">
        <v>1</v>
      </c>
      <c r="G10" s="46" t="s">
        <v>2</v>
      </c>
      <c r="H10" s="46" t="s">
        <v>112</v>
      </c>
      <c r="I10" s="49" t="s">
        <v>113</v>
      </c>
      <c r="J10" s="79"/>
      <c r="K10" s="108"/>
      <c r="L10" s="111"/>
      <c r="M10" s="51"/>
      <c r="N10" s="52"/>
      <c r="O10" s="53" t="s">
        <v>75</v>
      </c>
      <c r="P10" s="46" t="s">
        <v>75</v>
      </c>
      <c r="Q10" s="46" t="s">
        <v>75</v>
      </c>
      <c r="R10" s="46" t="s">
        <v>114</v>
      </c>
      <c r="S10" s="49" t="s">
        <v>75</v>
      </c>
      <c r="T10" s="42"/>
      <c r="U10" s="50"/>
      <c r="V10" s="49" t="s">
        <v>17</v>
      </c>
      <c r="W10" s="51" t="s">
        <v>28</v>
      </c>
      <c r="X10" s="48" t="s">
        <v>29</v>
      </c>
      <c r="Y10" s="52"/>
      <c r="Z10" s="42"/>
    </row>
    <row r="11" spans="1:26" s="6" customFormat="1" ht="30.75" customHeight="1">
      <c r="A11" s="17"/>
      <c r="B11" s="15"/>
      <c r="C11" s="54"/>
      <c r="D11" s="27"/>
      <c r="E11" s="56"/>
      <c r="F11" s="56"/>
      <c r="G11" s="56"/>
      <c r="H11" s="56"/>
      <c r="I11" s="57"/>
      <c r="J11" s="29"/>
      <c r="K11" s="34"/>
      <c r="L11" s="80"/>
      <c r="M11" s="36"/>
      <c r="N11" s="33"/>
      <c r="O11" s="58"/>
      <c r="P11" s="81"/>
      <c r="Q11" s="55"/>
      <c r="R11" s="82"/>
      <c r="S11" s="57"/>
      <c r="T11" s="17"/>
      <c r="U11" s="27"/>
      <c r="V11" s="83"/>
      <c r="W11" s="59"/>
      <c r="X11" s="16"/>
      <c r="Y11" s="33"/>
      <c r="Z11" s="17"/>
    </row>
    <row r="12" spans="1:26" s="4" customFormat="1" ht="34.5" customHeight="1">
      <c r="A12" s="7" t="s">
        <v>3</v>
      </c>
      <c r="B12" s="60">
        <v>136207</v>
      </c>
      <c r="C12" s="61">
        <v>336223</v>
      </c>
      <c r="D12" s="84">
        <v>18772</v>
      </c>
      <c r="E12" s="85">
        <v>3573</v>
      </c>
      <c r="F12" s="63">
        <f aca="true" t="shared" si="0" ref="F12:F22">SUM(D12:E12)</f>
        <v>22345</v>
      </c>
      <c r="G12" s="85">
        <v>22878</v>
      </c>
      <c r="H12" s="85">
        <v>5375</v>
      </c>
      <c r="I12" s="64">
        <f aca="true" t="shared" si="1" ref="I12:I22">SUM(G12:H12)</f>
        <v>28253</v>
      </c>
      <c r="J12" s="61">
        <f aca="true" t="shared" si="2" ref="J12:J24">K12+L12+M12+N12</f>
        <v>578451</v>
      </c>
      <c r="K12" s="65">
        <v>332036</v>
      </c>
      <c r="L12" s="86" t="s">
        <v>148</v>
      </c>
      <c r="M12" s="63">
        <v>173192</v>
      </c>
      <c r="N12" s="64">
        <v>73223</v>
      </c>
      <c r="O12" s="65">
        <v>100000</v>
      </c>
      <c r="P12" s="60">
        <f aca="true" t="shared" si="3" ref="P12:P33">ROUND(J12/F12*1000,0)</f>
        <v>25887</v>
      </c>
      <c r="Q12" s="93">
        <f aca="true" t="shared" si="4" ref="Q12:Q33">ROUND(J12/I12*1000,0)</f>
        <v>20474</v>
      </c>
      <c r="R12" s="71">
        <v>676</v>
      </c>
      <c r="S12" s="64">
        <v>74391</v>
      </c>
      <c r="T12" s="7" t="s">
        <v>3</v>
      </c>
      <c r="U12" s="96">
        <v>9396</v>
      </c>
      <c r="V12" s="97">
        <v>11018</v>
      </c>
      <c r="W12" s="100">
        <v>49655</v>
      </c>
      <c r="X12" s="98">
        <v>22788</v>
      </c>
      <c r="Y12" s="64">
        <f>SUM(W12:X12)</f>
        <v>72443</v>
      </c>
      <c r="Z12" s="7" t="s">
        <v>3</v>
      </c>
    </row>
    <row r="13" spans="1:26" s="4" customFormat="1" ht="34.5" customHeight="1">
      <c r="A13" s="7" t="s">
        <v>4</v>
      </c>
      <c r="B13" s="60">
        <v>42998</v>
      </c>
      <c r="C13" s="61">
        <v>110314</v>
      </c>
      <c r="D13" s="84">
        <v>6507</v>
      </c>
      <c r="E13" s="85">
        <v>760</v>
      </c>
      <c r="F13" s="63">
        <f t="shared" si="0"/>
        <v>7267</v>
      </c>
      <c r="G13" s="85">
        <v>7482</v>
      </c>
      <c r="H13" s="85">
        <v>1670</v>
      </c>
      <c r="I13" s="64">
        <f t="shared" si="1"/>
        <v>9152</v>
      </c>
      <c r="J13" s="61">
        <f t="shared" si="2"/>
        <v>205515</v>
      </c>
      <c r="K13" s="65">
        <v>114575</v>
      </c>
      <c r="L13" s="86" t="s">
        <v>148</v>
      </c>
      <c r="M13" s="63">
        <v>60631</v>
      </c>
      <c r="N13" s="64">
        <v>30309</v>
      </c>
      <c r="O13" s="65">
        <v>100000</v>
      </c>
      <c r="P13" s="60">
        <f t="shared" si="3"/>
        <v>28281</v>
      </c>
      <c r="Q13" s="93">
        <f t="shared" si="4"/>
        <v>22456</v>
      </c>
      <c r="R13" s="71">
        <v>182</v>
      </c>
      <c r="S13" s="64">
        <v>15767</v>
      </c>
      <c r="T13" s="7" t="s">
        <v>4</v>
      </c>
      <c r="U13" s="96">
        <v>2674</v>
      </c>
      <c r="V13" s="97">
        <v>3162</v>
      </c>
      <c r="W13" s="100">
        <v>14405</v>
      </c>
      <c r="X13" s="98">
        <v>7962</v>
      </c>
      <c r="Y13" s="64">
        <f aca="true" t="shared" si="5" ref="Y13:Y23">SUM(W13:X13)</f>
        <v>22367</v>
      </c>
      <c r="Z13" s="7" t="s">
        <v>4</v>
      </c>
    </row>
    <row r="14" spans="1:26" s="4" customFormat="1" ht="34.5" customHeight="1">
      <c r="A14" s="7" t="s">
        <v>5</v>
      </c>
      <c r="B14" s="60">
        <v>42469</v>
      </c>
      <c r="C14" s="61">
        <v>121165</v>
      </c>
      <c r="D14" s="84">
        <v>6420</v>
      </c>
      <c r="E14" s="85">
        <v>2141</v>
      </c>
      <c r="F14" s="63">
        <f t="shared" si="0"/>
        <v>8561</v>
      </c>
      <c r="G14" s="85">
        <v>8287</v>
      </c>
      <c r="H14" s="85">
        <v>2796</v>
      </c>
      <c r="I14" s="64">
        <f t="shared" si="1"/>
        <v>11083</v>
      </c>
      <c r="J14" s="61">
        <f t="shared" si="2"/>
        <v>223441</v>
      </c>
      <c r="K14" s="65">
        <v>122399</v>
      </c>
      <c r="L14" s="86" t="s">
        <v>148</v>
      </c>
      <c r="M14" s="63">
        <v>69957</v>
      </c>
      <c r="N14" s="64">
        <v>31085</v>
      </c>
      <c r="O14" s="65">
        <v>100000</v>
      </c>
      <c r="P14" s="60">
        <f>ROUND(J14/F14*1000,0)</f>
        <v>26100</v>
      </c>
      <c r="Q14" s="93">
        <f>ROUND(J14/I14*1000,0)</f>
        <v>20161</v>
      </c>
      <c r="R14" s="71">
        <v>186</v>
      </c>
      <c r="S14" s="64">
        <v>15087</v>
      </c>
      <c r="T14" s="7" t="s">
        <v>5</v>
      </c>
      <c r="U14" s="96">
        <v>2892</v>
      </c>
      <c r="V14" s="97">
        <v>3520</v>
      </c>
      <c r="W14" s="100">
        <v>16301</v>
      </c>
      <c r="X14" s="98">
        <v>7778</v>
      </c>
      <c r="Y14" s="64">
        <f t="shared" si="5"/>
        <v>24079</v>
      </c>
      <c r="Z14" s="7" t="s">
        <v>5</v>
      </c>
    </row>
    <row r="15" spans="1:40" s="4" customFormat="1" ht="34.5" customHeight="1">
      <c r="A15" s="7" t="s">
        <v>6</v>
      </c>
      <c r="B15" s="60">
        <v>30675</v>
      </c>
      <c r="C15" s="61">
        <v>80810</v>
      </c>
      <c r="D15" s="84">
        <v>4279</v>
      </c>
      <c r="E15" s="85">
        <v>1229</v>
      </c>
      <c r="F15" s="63">
        <f t="shared" si="0"/>
        <v>5508</v>
      </c>
      <c r="G15" s="85">
        <v>5340</v>
      </c>
      <c r="H15" s="85">
        <v>1803</v>
      </c>
      <c r="I15" s="64">
        <f t="shared" si="1"/>
        <v>7143</v>
      </c>
      <c r="J15" s="61">
        <f t="shared" si="2"/>
        <v>116482</v>
      </c>
      <c r="K15" s="65">
        <v>66300</v>
      </c>
      <c r="L15" s="86" t="s">
        <v>148</v>
      </c>
      <c r="M15" s="63">
        <v>34910</v>
      </c>
      <c r="N15" s="64">
        <v>15272</v>
      </c>
      <c r="O15" s="65">
        <v>100000</v>
      </c>
      <c r="P15" s="60">
        <f>ROUND(J15/F15*1000,0)</f>
        <v>21148</v>
      </c>
      <c r="Q15" s="93">
        <f>ROUND(J15/I15*1000,0)</f>
        <v>16307</v>
      </c>
      <c r="R15" s="71">
        <v>157</v>
      </c>
      <c r="S15" s="64">
        <v>14253</v>
      </c>
      <c r="T15" s="7" t="s">
        <v>6</v>
      </c>
      <c r="U15" s="96">
        <v>1858</v>
      </c>
      <c r="V15" s="97">
        <v>2193</v>
      </c>
      <c r="W15" s="100">
        <v>10139</v>
      </c>
      <c r="X15" s="98">
        <v>4795</v>
      </c>
      <c r="Y15" s="64">
        <f t="shared" si="5"/>
        <v>14934</v>
      </c>
      <c r="Z15" s="7" t="s">
        <v>6</v>
      </c>
      <c r="AI15" s="119" t="s">
        <v>128</v>
      </c>
      <c r="AJ15" s="119"/>
      <c r="AK15" s="119"/>
      <c r="AL15" s="119"/>
      <c r="AM15" s="119"/>
      <c r="AN15" s="119"/>
    </row>
    <row r="16" spans="1:40" s="4" customFormat="1" ht="34.5" customHeight="1">
      <c r="A16" s="7" t="s">
        <v>7</v>
      </c>
      <c r="B16" s="60">
        <v>50278</v>
      </c>
      <c r="C16" s="61">
        <v>122698</v>
      </c>
      <c r="D16" s="84">
        <v>6006</v>
      </c>
      <c r="E16" s="85">
        <v>1319</v>
      </c>
      <c r="F16" s="63">
        <f t="shared" si="0"/>
        <v>7325</v>
      </c>
      <c r="G16" s="85">
        <v>7239</v>
      </c>
      <c r="H16" s="85">
        <v>1957</v>
      </c>
      <c r="I16" s="64">
        <f t="shared" si="1"/>
        <v>9196</v>
      </c>
      <c r="J16" s="61">
        <f t="shared" si="2"/>
        <v>200286</v>
      </c>
      <c r="K16" s="65">
        <v>111630</v>
      </c>
      <c r="L16" s="86" t="s">
        <v>148</v>
      </c>
      <c r="M16" s="63">
        <v>62277</v>
      </c>
      <c r="N16" s="64">
        <v>26379</v>
      </c>
      <c r="O16" s="65">
        <v>100000</v>
      </c>
      <c r="P16" s="60">
        <f>ROUND(J16/F16*1000,0)</f>
        <v>27343</v>
      </c>
      <c r="Q16" s="93">
        <f>ROUND(J16/I16*1000,0)</f>
        <v>21780</v>
      </c>
      <c r="R16" s="71">
        <v>228</v>
      </c>
      <c r="S16" s="64">
        <v>25515</v>
      </c>
      <c r="T16" s="7" t="s">
        <v>7</v>
      </c>
      <c r="U16" s="96">
        <v>2273</v>
      </c>
      <c r="V16" s="97">
        <v>2665</v>
      </c>
      <c r="W16" s="100">
        <v>12156</v>
      </c>
      <c r="X16" s="98">
        <v>5757</v>
      </c>
      <c r="Y16" s="64">
        <f t="shared" si="5"/>
        <v>17913</v>
      </c>
      <c r="Z16" s="7" t="s">
        <v>7</v>
      </c>
      <c r="AI16" s="119"/>
      <c r="AJ16" s="119"/>
      <c r="AK16" s="119"/>
      <c r="AL16" s="119"/>
      <c r="AM16" s="119"/>
      <c r="AN16" s="119"/>
    </row>
    <row r="17" spans="1:26" s="4" customFormat="1" ht="34.5" customHeight="1">
      <c r="A17" s="7" t="s">
        <v>8</v>
      </c>
      <c r="B17" s="60">
        <v>28481</v>
      </c>
      <c r="C17" s="61">
        <v>78039</v>
      </c>
      <c r="D17" s="84">
        <v>3982</v>
      </c>
      <c r="E17" s="85">
        <v>589</v>
      </c>
      <c r="F17" s="63">
        <f t="shared" si="0"/>
        <v>4571</v>
      </c>
      <c r="G17" s="85">
        <v>4376</v>
      </c>
      <c r="H17" s="85">
        <v>1230</v>
      </c>
      <c r="I17" s="64">
        <f t="shared" si="1"/>
        <v>5606</v>
      </c>
      <c r="J17" s="61">
        <f t="shared" si="2"/>
        <v>124323</v>
      </c>
      <c r="K17" s="65">
        <v>63601</v>
      </c>
      <c r="L17" s="86" t="s">
        <v>148</v>
      </c>
      <c r="M17" s="63">
        <v>40330</v>
      </c>
      <c r="N17" s="64">
        <v>20392</v>
      </c>
      <c r="O17" s="65">
        <v>100000</v>
      </c>
      <c r="P17" s="60">
        <f>ROUND(J17/F17*1000,0)</f>
        <v>27198</v>
      </c>
      <c r="Q17" s="93">
        <f>ROUND(J17/I17*1000,0)</f>
        <v>22177</v>
      </c>
      <c r="R17" s="71">
        <v>102</v>
      </c>
      <c r="S17" s="64">
        <v>8717</v>
      </c>
      <c r="T17" s="7" t="s">
        <v>8</v>
      </c>
      <c r="U17" s="96">
        <v>1284</v>
      </c>
      <c r="V17" s="97">
        <v>1534</v>
      </c>
      <c r="W17" s="100">
        <v>7579</v>
      </c>
      <c r="X17" s="98">
        <v>4234</v>
      </c>
      <c r="Y17" s="64">
        <f t="shared" si="5"/>
        <v>11813</v>
      </c>
      <c r="Z17" s="7" t="s">
        <v>8</v>
      </c>
    </row>
    <row r="18" spans="1:26" s="4" customFormat="1" ht="34.5" customHeight="1">
      <c r="A18" s="7" t="s">
        <v>24</v>
      </c>
      <c r="B18" s="60">
        <v>24259</v>
      </c>
      <c r="C18" s="61">
        <v>64987</v>
      </c>
      <c r="D18" s="84">
        <v>2986</v>
      </c>
      <c r="E18" s="85">
        <v>574</v>
      </c>
      <c r="F18" s="63">
        <f t="shared" si="0"/>
        <v>3560</v>
      </c>
      <c r="G18" s="85">
        <v>3673</v>
      </c>
      <c r="H18" s="85">
        <v>863</v>
      </c>
      <c r="I18" s="64">
        <f t="shared" si="1"/>
        <v>4536</v>
      </c>
      <c r="J18" s="61">
        <f t="shared" si="2"/>
        <v>89306</v>
      </c>
      <c r="K18" s="65">
        <v>50760</v>
      </c>
      <c r="L18" s="86" t="s">
        <v>148</v>
      </c>
      <c r="M18" s="63">
        <v>26243</v>
      </c>
      <c r="N18" s="64">
        <v>12303</v>
      </c>
      <c r="O18" s="65">
        <v>100000</v>
      </c>
      <c r="P18" s="60">
        <f t="shared" si="3"/>
        <v>25086</v>
      </c>
      <c r="Q18" s="93">
        <f t="shared" si="4"/>
        <v>19688</v>
      </c>
      <c r="R18" s="71">
        <v>151</v>
      </c>
      <c r="S18" s="64">
        <v>24633</v>
      </c>
      <c r="T18" s="7" t="s">
        <v>24</v>
      </c>
      <c r="U18" s="96">
        <v>1082</v>
      </c>
      <c r="V18" s="97">
        <v>1267</v>
      </c>
      <c r="W18" s="100">
        <v>6076</v>
      </c>
      <c r="X18" s="98">
        <v>3109</v>
      </c>
      <c r="Y18" s="64">
        <f t="shared" si="5"/>
        <v>9185</v>
      </c>
      <c r="Z18" s="7" t="s">
        <v>24</v>
      </c>
    </row>
    <row r="19" spans="1:26" s="4" customFormat="1" ht="34.5" customHeight="1">
      <c r="A19" s="7" t="s">
        <v>18</v>
      </c>
      <c r="B19" s="60">
        <v>31553</v>
      </c>
      <c r="C19" s="61">
        <v>91545</v>
      </c>
      <c r="D19" s="84">
        <v>4749</v>
      </c>
      <c r="E19" s="85">
        <v>1470</v>
      </c>
      <c r="F19" s="63">
        <f t="shared" si="0"/>
        <v>6219</v>
      </c>
      <c r="G19" s="85">
        <v>5915</v>
      </c>
      <c r="H19" s="85">
        <v>2069</v>
      </c>
      <c r="I19" s="64">
        <f t="shared" si="1"/>
        <v>7984</v>
      </c>
      <c r="J19" s="61">
        <f t="shared" si="2"/>
        <v>219661</v>
      </c>
      <c r="K19" s="65">
        <v>116785</v>
      </c>
      <c r="L19" s="86" t="s">
        <v>148</v>
      </c>
      <c r="M19" s="63">
        <v>68437</v>
      </c>
      <c r="N19" s="64">
        <v>34439</v>
      </c>
      <c r="O19" s="65">
        <v>100000</v>
      </c>
      <c r="P19" s="60">
        <f t="shared" si="3"/>
        <v>35321</v>
      </c>
      <c r="Q19" s="93">
        <f t="shared" si="4"/>
        <v>27513</v>
      </c>
      <c r="R19" s="71">
        <v>176</v>
      </c>
      <c r="S19" s="64">
        <v>11698</v>
      </c>
      <c r="T19" s="7" t="s">
        <v>18</v>
      </c>
      <c r="U19" s="96">
        <v>2168</v>
      </c>
      <c r="V19" s="97">
        <v>2578</v>
      </c>
      <c r="W19" s="100">
        <v>11995</v>
      </c>
      <c r="X19" s="98">
        <v>6820</v>
      </c>
      <c r="Y19" s="64">
        <f t="shared" si="5"/>
        <v>18815</v>
      </c>
      <c r="Z19" s="7" t="s">
        <v>18</v>
      </c>
    </row>
    <row r="20" spans="1:26" s="4" customFormat="1" ht="34.5" customHeight="1">
      <c r="A20" s="7" t="s">
        <v>19</v>
      </c>
      <c r="B20" s="60">
        <v>18274</v>
      </c>
      <c r="C20" s="61">
        <v>50327</v>
      </c>
      <c r="D20" s="84">
        <v>2413</v>
      </c>
      <c r="E20" s="85">
        <v>648</v>
      </c>
      <c r="F20" s="63">
        <f t="shared" si="0"/>
        <v>3061</v>
      </c>
      <c r="G20" s="85">
        <v>2928</v>
      </c>
      <c r="H20" s="85">
        <v>949</v>
      </c>
      <c r="I20" s="64">
        <f t="shared" si="1"/>
        <v>3877</v>
      </c>
      <c r="J20" s="61">
        <f t="shared" si="2"/>
        <v>86357</v>
      </c>
      <c r="K20" s="65">
        <v>45923</v>
      </c>
      <c r="L20" s="86" t="s">
        <v>148</v>
      </c>
      <c r="M20" s="63">
        <v>28300</v>
      </c>
      <c r="N20" s="64">
        <v>12134</v>
      </c>
      <c r="O20" s="65">
        <v>100000</v>
      </c>
      <c r="P20" s="60">
        <f t="shared" si="3"/>
        <v>28212</v>
      </c>
      <c r="Q20" s="93">
        <f t="shared" si="4"/>
        <v>22274</v>
      </c>
      <c r="R20" s="71">
        <v>69</v>
      </c>
      <c r="S20" s="64">
        <v>5430</v>
      </c>
      <c r="T20" s="7" t="s">
        <v>19</v>
      </c>
      <c r="U20" s="96">
        <v>853</v>
      </c>
      <c r="V20" s="97">
        <v>1036</v>
      </c>
      <c r="W20" s="100">
        <v>4905</v>
      </c>
      <c r="X20" s="98">
        <v>2281</v>
      </c>
      <c r="Y20" s="64">
        <f t="shared" si="5"/>
        <v>7186</v>
      </c>
      <c r="Z20" s="7" t="s">
        <v>19</v>
      </c>
    </row>
    <row r="21" spans="1:26" s="4" customFormat="1" ht="34.5" customHeight="1">
      <c r="A21" s="7" t="s">
        <v>20</v>
      </c>
      <c r="B21" s="60">
        <v>21803</v>
      </c>
      <c r="C21" s="61">
        <v>55061</v>
      </c>
      <c r="D21" s="84">
        <v>2801</v>
      </c>
      <c r="E21" s="85">
        <v>819</v>
      </c>
      <c r="F21" s="63">
        <f t="shared" si="0"/>
        <v>3620</v>
      </c>
      <c r="G21" s="85">
        <v>3390</v>
      </c>
      <c r="H21" s="85">
        <v>1217</v>
      </c>
      <c r="I21" s="64">
        <f t="shared" si="1"/>
        <v>4607</v>
      </c>
      <c r="J21" s="61">
        <f t="shared" si="2"/>
        <v>100968</v>
      </c>
      <c r="K21" s="65">
        <v>54424</v>
      </c>
      <c r="L21" s="86" t="s">
        <v>148</v>
      </c>
      <c r="M21" s="63">
        <v>31685</v>
      </c>
      <c r="N21" s="64">
        <v>14859</v>
      </c>
      <c r="O21" s="65">
        <v>100000</v>
      </c>
      <c r="P21" s="60">
        <f t="shared" si="3"/>
        <v>27892</v>
      </c>
      <c r="Q21" s="93">
        <f t="shared" si="4"/>
        <v>21916</v>
      </c>
      <c r="R21" s="71">
        <v>55</v>
      </c>
      <c r="S21" s="64">
        <v>6777</v>
      </c>
      <c r="T21" s="7" t="s">
        <v>20</v>
      </c>
      <c r="U21" s="96">
        <v>1017</v>
      </c>
      <c r="V21" s="97">
        <v>1194</v>
      </c>
      <c r="W21" s="100">
        <v>5365</v>
      </c>
      <c r="X21" s="98">
        <v>2852</v>
      </c>
      <c r="Y21" s="64">
        <f t="shared" si="5"/>
        <v>8217</v>
      </c>
      <c r="Z21" s="7" t="s">
        <v>20</v>
      </c>
    </row>
    <row r="22" spans="1:26" s="4" customFormat="1" ht="34.5" customHeight="1">
      <c r="A22" s="7" t="s">
        <v>21</v>
      </c>
      <c r="B22" s="60">
        <v>19586</v>
      </c>
      <c r="C22" s="61">
        <v>52583</v>
      </c>
      <c r="D22" s="84">
        <v>3614</v>
      </c>
      <c r="E22" s="85">
        <v>759</v>
      </c>
      <c r="F22" s="63">
        <f t="shared" si="0"/>
        <v>4373</v>
      </c>
      <c r="G22" s="85">
        <v>4599</v>
      </c>
      <c r="H22" s="85">
        <v>1123</v>
      </c>
      <c r="I22" s="64">
        <f t="shared" si="1"/>
        <v>5722</v>
      </c>
      <c r="J22" s="61">
        <f t="shared" si="2"/>
        <v>123999</v>
      </c>
      <c r="K22" s="65">
        <v>52179</v>
      </c>
      <c r="L22" s="63">
        <v>13196</v>
      </c>
      <c r="M22" s="63">
        <v>40946</v>
      </c>
      <c r="N22" s="64">
        <v>17678</v>
      </c>
      <c r="O22" s="65">
        <v>100000</v>
      </c>
      <c r="P22" s="60">
        <f t="shared" si="3"/>
        <v>28356</v>
      </c>
      <c r="Q22" s="93">
        <f t="shared" si="4"/>
        <v>21671</v>
      </c>
      <c r="R22" s="71">
        <v>64</v>
      </c>
      <c r="S22" s="64">
        <v>4821</v>
      </c>
      <c r="T22" s="7" t="s">
        <v>21</v>
      </c>
      <c r="U22" s="96">
        <v>1504</v>
      </c>
      <c r="V22" s="97">
        <v>1847</v>
      </c>
      <c r="W22" s="100">
        <v>8632</v>
      </c>
      <c r="X22" s="98">
        <v>4149</v>
      </c>
      <c r="Y22" s="64">
        <f t="shared" si="5"/>
        <v>12781</v>
      </c>
      <c r="Z22" s="7" t="s">
        <v>21</v>
      </c>
    </row>
    <row r="23" spans="1:26" s="4" customFormat="1" ht="34.5" customHeight="1">
      <c r="A23" s="7" t="s">
        <v>22</v>
      </c>
      <c r="B23" s="60">
        <v>39715</v>
      </c>
      <c r="C23" s="61">
        <v>114153</v>
      </c>
      <c r="D23" s="84">
        <v>6297</v>
      </c>
      <c r="E23" s="85">
        <v>1444</v>
      </c>
      <c r="F23" s="63">
        <f>SUM(D23:E23)</f>
        <v>7741</v>
      </c>
      <c r="G23" s="85">
        <v>7909</v>
      </c>
      <c r="H23" s="85">
        <v>2127</v>
      </c>
      <c r="I23" s="64">
        <f>SUM(G23:H23)</f>
        <v>10036</v>
      </c>
      <c r="J23" s="61">
        <f t="shared" si="2"/>
        <v>198405</v>
      </c>
      <c r="K23" s="65">
        <v>105018</v>
      </c>
      <c r="L23" s="86" t="s">
        <v>148</v>
      </c>
      <c r="M23" s="63">
        <v>66173</v>
      </c>
      <c r="N23" s="64">
        <v>27214</v>
      </c>
      <c r="O23" s="65">
        <v>100000</v>
      </c>
      <c r="P23" s="60">
        <f t="shared" si="3"/>
        <v>25630</v>
      </c>
      <c r="Q23" s="93">
        <f t="shared" si="4"/>
        <v>19769</v>
      </c>
      <c r="R23" s="71">
        <v>103</v>
      </c>
      <c r="S23" s="64">
        <v>5710</v>
      </c>
      <c r="T23" s="7" t="s">
        <v>22</v>
      </c>
      <c r="U23" s="96">
        <v>3039</v>
      </c>
      <c r="V23" s="97">
        <v>3752</v>
      </c>
      <c r="W23" s="100">
        <v>15118</v>
      </c>
      <c r="X23" s="98">
        <v>6847</v>
      </c>
      <c r="Y23" s="64">
        <f t="shared" si="5"/>
        <v>21965</v>
      </c>
      <c r="Z23" s="7" t="s">
        <v>22</v>
      </c>
    </row>
    <row r="24" spans="1:26" s="4" customFormat="1" ht="34.5" customHeight="1">
      <c r="A24" s="7" t="s">
        <v>23</v>
      </c>
      <c r="B24" s="67">
        <v>13431</v>
      </c>
      <c r="C24" s="61">
        <v>40371</v>
      </c>
      <c r="D24" s="84">
        <v>1966</v>
      </c>
      <c r="E24" s="85">
        <v>638</v>
      </c>
      <c r="F24" s="63">
        <f>SUM(D24:E24)</f>
        <v>2604</v>
      </c>
      <c r="G24" s="85">
        <v>2380</v>
      </c>
      <c r="H24" s="85">
        <v>929</v>
      </c>
      <c r="I24" s="64">
        <f>SUM(G24:H24)</f>
        <v>3309</v>
      </c>
      <c r="J24" s="61">
        <f t="shared" si="2"/>
        <v>72736</v>
      </c>
      <c r="K24" s="65">
        <v>38529</v>
      </c>
      <c r="L24" s="86">
        <v>2355</v>
      </c>
      <c r="M24" s="63">
        <v>22345</v>
      </c>
      <c r="N24" s="64">
        <v>9507</v>
      </c>
      <c r="O24" s="65">
        <v>100000</v>
      </c>
      <c r="P24" s="60">
        <f t="shared" si="3"/>
        <v>27932</v>
      </c>
      <c r="Q24" s="93">
        <f t="shared" si="4"/>
        <v>21981</v>
      </c>
      <c r="R24" s="71">
        <v>59</v>
      </c>
      <c r="S24" s="64">
        <v>3679</v>
      </c>
      <c r="T24" s="7" t="s">
        <v>23</v>
      </c>
      <c r="U24" s="96">
        <v>747</v>
      </c>
      <c r="V24" s="97">
        <v>874</v>
      </c>
      <c r="W24" s="100">
        <v>3788</v>
      </c>
      <c r="X24" s="98">
        <v>1815</v>
      </c>
      <c r="Y24" s="64">
        <f>SUM(W24:X24)</f>
        <v>5603</v>
      </c>
      <c r="Z24" s="7" t="s">
        <v>23</v>
      </c>
    </row>
    <row r="25" spans="1:26" s="4" customFormat="1" ht="62.25" customHeight="1">
      <c r="A25" s="8" t="s">
        <v>9</v>
      </c>
      <c r="B25" s="67">
        <f>SUM(B12:B24)</f>
        <v>499729</v>
      </c>
      <c r="C25" s="67">
        <f>SUM(C12:C24)</f>
        <v>1318276</v>
      </c>
      <c r="D25" s="68">
        <f aca="true" t="shared" si="6" ref="D25:N25">SUM(D12:D24)</f>
        <v>70792</v>
      </c>
      <c r="E25" s="69">
        <f t="shared" si="6"/>
        <v>15963</v>
      </c>
      <c r="F25" s="69">
        <f t="shared" si="6"/>
        <v>86755</v>
      </c>
      <c r="G25" s="87">
        <f t="shared" si="6"/>
        <v>86396</v>
      </c>
      <c r="H25" s="69">
        <f t="shared" si="6"/>
        <v>24108</v>
      </c>
      <c r="I25" s="88">
        <f t="shared" si="6"/>
        <v>110504</v>
      </c>
      <c r="J25" s="89">
        <f t="shared" si="6"/>
        <v>2339930</v>
      </c>
      <c r="K25" s="68">
        <f t="shared" si="6"/>
        <v>1274159</v>
      </c>
      <c r="L25" s="87">
        <f t="shared" si="6"/>
        <v>15551</v>
      </c>
      <c r="M25" s="87">
        <f t="shared" si="6"/>
        <v>725426</v>
      </c>
      <c r="N25" s="70">
        <f t="shared" si="6"/>
        <v>324794</v>
      </c>
      <c r="O25" s="103"/>
      <c r="P25" s="69">
        <f t="shared" si="3"/>
        <v>26972</v>
      </c>
      <c r="Q25" s="69">
        <f t="shared" si="4"/>
        <v>21175</v>
      </c>
      <c r="R25" s="69">
        <f>SUM(R12:R24)</f>
        <v>2208</v>
      </c>
      <c r="S25" s="88">
        <f>SUM(S12:S24)</f>
        <v>216478</v>
      </c>
      <c r="T25" s="8" t="s">
        <v>9</v>
      </c>
      <c r="U25" s="68">
        <f>SUM(U12:U24)</f>
        <v>30787</v>
      </c>
      <c r="V25" s="88">
        <f>SUM(V12:V24)</f>
        <v>36640</v>
      </c>
      <c r="W25" s="87">
        <f>SUM(W12:W24)</f>
        <v>166114</v>
      </c>
      <c r="X25" s="69">
        <f>SUM(X12:X24)</f>
        <v>81187</v>
      </c>
      <c r="Y25" s="70">
        <f>SUM(Y12:Y24)</f>
        <v>247301</v>
      </c>
      <c r="Z25" s="8" t="s">
        <v>9</v>
      </c>
    </row>
    <row r="26" spans="1:26" s="4" customFormat="1" ht="34.5" customHeight="1">
      <c r="A26" s="7" t="s">
        <v>10</v>
      </c>
      <c r="B26" s="67">
        <v>7638</v>
      </c>
      <c r="C26" s="61">
        <v>22404</v>
      </c>
      <c r="D26" s="84">
        <v>1137</v>
      </c>
      <c r="E26" s="85">
        <v>445</v>
      </c>
      <c r="F26" s="63">
        <f aca="true" t="shared" si="7" ref="F26:F31">SUM(D26:E26)</f>
        <v>1582</v>
      </c>
      <c r="G26" s="85">
        <v>1428</v>
      </c>
      <c r="H26" s="85">
        <v>619</v>
      </c>
      <c r="I26" s="64">
        <f aca="true" t="shared" si="8" ref="I26:I31">SUM(G26:H26)</f>
        <v>2047</v>
      </c>
      <c r="J26" s="61">
        <f aca="true" t="shared" si="9" ref="J26:J31">K26+L26+M26+N26</f>
        <v>45375</v>
      </c>
      <c r="K26" s="65">
        <v>18218</v>
      </c>
      <c r="L26" s="63">
        <v>5783</v>
      </c>
      <c r="M26" s="63">
        <v>14937</v>
      </c>
      <c r="N26" s="64">
        <v>6437</v>
      </c>
      <c r="O26" s="65">
        <v>100000</v>
      </c>
      <c r="P26" s="69">
        <f t="shared" si="3"/>
        <v>28682</v>
      </c>
      <c r="Q26" s="63">
        <f t="shared" si="4"/>
        <v>22167</v>
      </c>
      <c r="R26" s="63">
        <v>23</v>
      </c>
      <c r="S26" s="64">
        <v>943</v>
      </c>
      <c r="T26" s="7" t="s">
        <v>10</v>
      </c>
      <c r="U26" s="96">
        <v>605</v>
      </c>
      <c r="V26" s="97">
        <v>755</v>
      </c>
      <c r="W26" s="100">
        <v>3358</v>
      </c>
      <c r="X26" s="98">
        <v>1572</v>
      </c>
      <c r="Y26" s="64">
        <f aca="true" t="shared" si="10" ref="Y26:Y31">SUM(W26:X26)</f>
        <v>4930</v>
      </c>
      <c r="Z26" s="7" t="s">
        <v>10</v>
      </c>
    </row>
    <row r="27" spans="1:26" s="4" customFormat="1" ht="34.5" customHeight="1">
      <c r="A27" s="7" t="s">
        <v>11</v>
      </c>
      <c r="B27" s="67">
        <v>4214</v>
      </c>
      <c r="C27" s="61">
        <v>12807</v>
      </c>
      <c r="D27" s="84">
        <v>555</v>
      </c>
      <c r="E27" s="85">
        <v>236</v>
      </c>
      <c r="F27" s="63">
        <f t="shared" si="7"/>
        <v>791</v>
      </c>
      <c r="G27" s="85">
        <v>713</v>
      </c>
      <c r="H27" s="85">
        <v>344</v>
      </c>
      <c r="I27" s="64">
        <f t="shared" si="8"/>
        <v>1057</v>
      </c>
      <c r="J27" s="61">
        <f t="shared" si="9"/>
        <v>24083</v>
      </c>
      <c r="K27" s="65">
        <v>11288</v>
      </c>
      <c r="L27" s="63">
        <v>669</v>
      </c>
      <c r="M27" s="63">
        <v>8094</v>
      </c>
      <c r="N27" s="64">
        <v>4032</v>
      </c>
      <c r="O27" s="65">
        <v>100000</v>
      </c>
      <c r="P27" s="69">
        <f t="shared" si="3"/>
        <v>30446</v>
      </c>
      <c r="Q27" s="63">
        <f t="shared" si="4"/>
        <v>22784</v>
      </c>
      <c r="R27" s="63">
        <v>15</v>
      </c>
      <c r="S27" s="64">
        <v>1033</v>
      </c>
      <c r="T27" s="7" t="s">
        <v>11</v>
      </c>
      <c r="U27" s="96">
        <v>164</v>
      </c>
      <c r="V27" s="97">
        <v>207</v>
      </c>
      <c r="W27" s="100">
        <v>929</v>
      </c>
      <c r="X27" s="98">
        <v>513</v>
      </c>
      <c r="Y27" s="64">
        <f t="shared" si="10"/>
        <v>1442</v>
      </c>
      <c r="Z27" s="7" t="s">
        <v>11</v>
      </c>
    </row>
    <row r="28" spans="1:26" s="4" customFormat="1" ht="34.5" customHeight="1">
      <c r="A28" s="7" t="s">
        <v>25</v>
      </c>
      <c r="B28" s="67">
        <v>7144</v>
      </c>
      <c r="C28" s="61">
        <v>20981</v>
      </c>
      <c r="D28" s="84">
        <v>1063</v>
      </c>
      <c r="E28" s="85">
        <v>303</v>
      </c>
      <c r="F28" s="63">
        <f t="shared" si="7"/>
        <v>1366</v>
      </c>
      <c r="G28" s="85">
        <v>1336</v>
      </c>
      <c r="H28" s="85">
        <v>449</v>
      </c>
      <c r="I28" s="64">
        <f t="shared" si="8"/>
        <v>1785</v>
      </c>
      <c r="J28" s="61">
        <f t="shared" si="9"/>
        <v>35906</v>
      </c>
      <c r="K28" s="65">
        <v>16789</v>
      </c>
      <c r="L28" s="63">
        <v>2221</v>
      </c>
      <c r="M28" s="63">
        <v>10270</v>
      </c>
      <c r="N28" s="64">
        <v>6626</v>
      </c>
      <c r="O28" s="65">
        <v>100000</v>
      </c>
      <c r="P28" s="69">
        <f t="shared" si="3"/>
        <v>26286</v>
      </c>
      <c r="Q28" s="63">
        <f t="shared" si="4"/>
        <v>20115</v>
      </c>
      <c r="R28" s="63">
        <v>22</v>
      </c>
      <c r="S28" s="64">
        <v>1606</v>
      </c>
      <c r="T28" s="7" t="s">
        <v>25</v>
      </c>
      <c r="U28" s="96">
        <v>507</v>
      </c>
      <c r="V28" s="97">
        <v>636</v>
      </c>
      <c r="W28" s="100">
        <v>2224</v>
      </c>
      <c r="X28" s="98">
        <v>1575</v>
      </c>
      <c r="Y28" s="64">
        <f t="shared" si="10"/>
        <v>3799</v>
      </c>
      <c r="Z28" s="7" t="s">
        <v>25</v>
      </c>
    </row>
    <row r="29" spans="1:26" s="4" customFormat="1" ht="34.5" customHeight="1">
      <c r="A29" s="7" t="s">
        <v>12</v>
      </c>
      <c r="B29" s="67">
        <v>2715</v>
      </c>
      <c r="C29" s="61">
        <v>7295</v>
      </c>
      <c r="D29" s="84">
        <v>475</v>
      </c>
      <c r="E29" s="85">
        <v>127</v>
      </c>
      <c r="F29" s="63">
        <f t="shared" si="7"/>
        <v>602</v>
      </c>
      <c r="G29" s="85">
        <v>600</v>
      </c>
      <c r="H29" s="85">
        <v>174</v>
      </c>
      <c r="I29" s="64">
        <f t="shared" si="8"/>
        <v>774</v>
      </c>
      <c r="J29" s="61">
        <f t="shared" si="9"/>
        <v>18071</v>
      </c>
      <c r="K29" s="65">
        <v>8854</v>
      </c>
      <c r="L29" s="63">
        <v>1256</v>
      </c>
      <c r="M29" s="63">
        <v>5291</v>
      </c>
      <c r="N29" s="64">
        <v>2670</v>
      </c>
      <c r="O29" s="65">
        <v>100000</v>
      </c>
      <c r="P29" s="69">
        <f t="shared" si="3"/>
        <v>30018</v>
      </c>
      <c r="Q29" s="63">
        <f t="shared" si="4"/>
        <v>23348</v>
      </c>
      <c r="R29" s="63">
        <v>16</v>
      </c>
      <c r="S29" s="64">
        <v>841</v>
      </c>
      <c r="T29" s="7" t="s">
        <v>12</v>
      </c>
      <c r="U29" s="96">
        <v>236</v>
      </c>
      <c r="V29" s="97">
        <v>294</v>
      </c>
      <c r="W29" s="100">
        <v>1381</v>
      </c>
      <c r="X29" s="98">
        <v>772</v>
      </c>
      <c r="Y29" s="64">
        <f t="shared" si="10"/>
        <v>2153</v>
      </c>
      <c r="Z29" s="7" t="s">
        <v>12</v>
      </c>
    </row>
    <row r="30" spans="1:26" s="4" customFormat="1" ht="34.5" customHeight="1">
      <c r="A30" s="7" t="s">
        <v>13</v>
      </c>
      <c r="B30" s="67">
        <v>2485</v>
      </c>
      <c r="C30" s="61">
        <v>7683</v>
      </c>
      <c r="D30" s="84">
        <v>538</v>
      </c>
      <c r="E30" s="85">
        <v>110</v>
      </c>
      <c r="F30" s="63">
        <f t="shared" si="7"/>
        <v>648</v>
      </c>
      <c r="G30" s="85">
        <v>707</v>
      </c>
      <c r="H30" s="85">
        <v>151</v>
      </c>
      <c r="I30" s="64">
        <f t="shared" si="8"/>
        <v>858</v>
      </c>
      <c r="J30" s="61">
        <f t="shared" si="9"/>
        <v>18569</v>
      </c>
      <c r="K30" s="65">
        <v>8483</v>
      </c>
      <c r="L30" s="63">
        <v>1220</v>
      </c>
      <c r="M30" s="63">
        <v>5978</v>
      </c>
      <c r="N30" s="64">
        <v>2888</v>
      </c>
      <c r="O30" s="65">
        <v>100000</v>
      </c>
      <c r="P30" s="69">
        <f t="shared" si="3"/>
        <v>28656</v>
      </c>
      <c r="Q30" s="63">
        <f t="shared" si="4"/>
        <v>21642</v>
      </c>
      <c r="R30" s="63">
        <v>10</v>
      </c>
      <c r="S30" s="64">
        <v>887</v>
      </c>
      <c r="T30" s="7" t="s">
        <v>13</v>
      </c>
      <c r="U30" s="96">
        <v>341</v>
      </c>
      <c r="V30" s="97">
        <v>438</v>
      </c>
      <c r="W30" s="100">
        <v>2039</v>
      </c>
      <c r="X30" s="98">
        <v>1082</v>
      </c>
      <c r="Y30" s="64">
        <f t="shared" si="10"/>
        <v>3121</v>
      </c>
      <c r="Z30" s="7" t="s">
        <v>13</v>
      </c>
    </row>
    <row r="31" spans="1:26" s="4" customFormat="1" ht="34.5" customHeight="1">
      <c r="A31" s="7" t="s">
        <v>14</v>
      </c>
      <c r="B31" s="67">
        <v>2703</v>
      </c>
      <c r="C31" s="61">
        <v>7914</v>
      </c>
      <c r="D31" s="84">
        <v>372</v>
      </c>
      <c r="E31" s="85">
        <v>173</v>
      </c>
      <c r="F31" s="63">
        <f t="shared" si="7"/>
        <v>545</v>
      </c>
      <c r="G31" s="85">
        <v>471</v>
      </c>
      <c r="H31" s="85">
        <v>234</v>
      </c>
      <c r="I31" s="64">
        <f t="shared" si="8"/>
        <v>705</v>
      </c>
      <c r="J31" s="61">
        <f t="shared" si="9"/>
        <v>15402</v>
      </c>
      <c r="K31" s="65">
        <v>7285</v>
      </c>
      <c r="L31" s="63">
        <v>947</v>
      </c>
      <c r="M31" s="63">
        <v>4796</v>
      </c>
      <c r="N31" s="64">
        <v>2374</v>
      </c>
      <c r="O31" s="65">
        <v>100000</v>
      </c>
      <c r="P31" s="69">
        <f t="shared" si="3"/>
        <v>28261</v>
      </c>
      <c r="Q31" s="63">
        <f t="shared" si="4"/>
        <v>21847</v>
      </c>
      <c r="R31" s="63">
        <v>9</v>
      </c>
      <c r="S31" s="64">
        <v>196</v>
      </c>
      <c r="T31" s="7" t="s">
        <v>14</v>
      </c>
      <c r="U31" s="96">
        <v>157</v>
      </c>
      <c r="V31" s="97">
        <v>189</v>
      </c>
      <c r="W31" s="100">
        <v>878</v>
      </c>
      <c r="X31" s="98">
        <v>495</v>
      </c>
      <c r="Y31" s="64">
        <f t="shared" si="10"/>
        <v>1373</v>
      </c>
      <c r="Z31" s="7" t="s">
        <v>14</v>
      </c>
    </row>
    <row r="32" spans="1:26" s="4" customFormat="1" ht="62.25" customHeight="1">
      <c r="A32" s="8" t="s">
        <v>141</v>
      </c>
      <c r="B32" s="14">
        <f aca="true" t="shared" si="11" ref="B32:N32">SUM(B26:B31)</f>
        <v>26899</v>
      </c>
      <c r="C32" s="14">
        <f t="shared" si="11"/>
        <v>79084</v>
      </c>
      <c r="D32" s="65">
        <f t="shared" si="11"/>
        <v>4140</v>
      </c>
      <c r="E32" s="90">
        <f t="shared" si="11"/>
        <v>1394</v>
      </c>
      <c r="F32" s="63">
        <f t="shared" si="11"/>
        <v>5534</v>
      </c>
      <c r="G32" s="63">
        <f t="shared" si="11"/>
        <v>5255</v>
      </c>
      <c r="H32" s="63">
        <f t="shared" si="11"/>
        <v>1971</v>
      </c>
      <c r="I32" s="64">
        <f t="shared" si="11"/>
        <v>7226</v>
      </c>
      <c r="J32" s="61">
        <f t="shared" si="11"/>
        <v>157406</v>
      </c>
      <c r="K32" s="65">
        <f t="shared" si="11"/>
        <v>70917</v>
      </c>
      <c r="L32" s="63">
        <f t="shared" si="11"/>
        <v>12096</v>
      </c>
      <c r="M32" s="63">
        <f t="shared" si="11"/>
        <v>49366</v>
      </c>
      <c r="N32" s="64">
        <f t="shared" si="11"/>
        <v>25027</v>
      </c>
      <c r="O32" s="104"/>
      <c r="P32" s="63">
        <f t="shared" si="3"/>
        <v>28443</v>
      </c>
      <c r="Q32" s="63">
        <f t="shared" si="4"/>
        <v>21783</v>
      </c>
      <c r="R32" s="63">
        <f>SUM(R26:R31)</f>
        <v>95</v>
      </c>
      <c r="S32" s="94">
        <f>SUM(S26:S31)</f>
        <v>5506</v>
      </c>
      <c r="T32" s="8" t="s">
        <v>123</v>
      </c>
      <c r="U32" s="62">
        <f>SUM(U26:U31)</f>
        <v>2010</v>
      </c>
      <c r="V32" s="64">
        <f>SUM(V26:V31)</f>
        <v>2519</v>
      </c>
      <c r="W32" s="71">
        <f>SUM(W26:W31)</f>
        <v>10809</v>
      </c>
      <c r="X32" s="63">
        <f>SUM(X26:X31)</f>
        <v>6009</v>
      </c>
      <c r="Y32" s="64">
        <f>SUM(Y26:Y31)</f>
        <v>16818</v>
      </c>
      <c r="Z32" s="8" t="s">
        <v>123</v>
      </c>
    </row>
    <row r="33" spans="1:26" s="4" customFormat="1" ht="62.25" customHeight="1" thickBot="1">
      <c r="A33" s="9" t="s">
        <v>15</v>
      </c>
      <c r="B33" s="73">
        <f aca="true" t="shared" si="12" ref="B33:N33">B25+B32</f>
        <v>526628</v>
      </c>
      <c r="C33" s="74">
        <f t="shared" si="12"/>
        <v>1397360</v>
      </c>
      <c r="D33" s="91">
        <f t="shared" si="12"/>
        <v>74932</v>
      </c>
      <c r="E33" s="76">
        <f t="shared" si="12"/>
        <v>17357</v>
      </c>
      <c r="F33" s="76">
        <f t="shared" si="12"/>
        <v>92289</v>
      </c>
      <c r="G33" s="76">
        <f t="shared" si="12"/>
        <v>91651</v>
      </c>
      <c r="H33" s="76">
        <f t="shared" si="12"/>
        <v>26079</v>
      </c>
      <c r="I33" s="77">
        <f t="shared" si="12"/>
        <v>117730</v>
      </c>
      <c r="J33" s="74">
        <f t="shared" si="12"/>
        <v>2497336</v>
      </c>
      <c r="K33" s="78">
        <f t="shared" si="12"/>
        <v>1345076</v>
      </c>
      <c r="L33" s="76">
        <f t="shared" si="12"/>
        <v>27647</v>
      </c>
      <c r="M33" s="76">
        <f t="shared" si="12"/>
        <v>774792</v>
      </c>
      <c r="N33" s="77">
        <f t="shared" si="12"/>
        <v>349821</v>
      </c>
      <c r="O33" s="105"/>
      <c r="P33" s="76">
        <f t="shared" si="3"/>
        <v>27060</v>
      </c>
      <c r="Q33" s="76">
        <f t="shared" si="4"/>
        <v>21212</v>
      </c>
      <c r="R33" s="76">
        <f>R25+R32</f>
        <v>2303</v>
      </c>
      <c r="S33" s="95">
        <f>S25+S32</f>
        <v>221984</v>
      </c>
      <c r="T33" s="9" t="s">
        <v>15</v>
      </c>
      <c r="U33" s="75">
        <f>U25+U32</f>
        <v>32797</v>
      </c>
      <c r="V33" s="77">
        <f>V25+V32</f>
        <v>39159</v>
      </c>
      <c r="W33" s="99">
        <f>W25+W32</f>
        <v>176923</v>
      </c>
      <c r="X33" s="76">
        <f>X25+X32</f>
        <v>87196</v>
      </c>
      <c r="Y33" s="77">
        <f>Y25+Y32</f>
        <v>264119</v>
      </c>
      <c r="Z33" s="9" t="s">
        <v>15</v>
      </c>
    </row>
  </sheetData>
  <mergeCells count="12">
    <mergeCell ref="J6:N6"/>
    <mergeCell ref="O6:S6"/>
    <mergeCell ref="U6:Y6"/>
    <mergeCell ref="U7:Y7"/>
    <mergeCell ref="AI15:AN16"/>
    <mergeCell ref="B6:C6"/>
    <mergeCell ref="D6:I6"/>
    <mergeCell ref="K7:K10"/>
    <mergeCell ref="L7:L10"/>
    <mergeCell ref="W8:Y8"/>
    <mergeCell ref="M7:M8"/>
    <mergeCell ref="N7:N8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60" r:id="rId1"/>
  <colBreaks count="2" manualBreakCount="2">
    <brk id="9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2013-03-28T05:44:01Z</dcterms:modified>
  <cp:category/>
  <cp:version/>
  <cp:contentType/>
  <cp:contentStatus/>
</cp:coreProperties>
</file>