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AD10" i="4" s="1"/>
  <c r="P6" i="5"/>
  <c r="W10" i="4" s="1"/>
  <c r="O6" i="5"/>
  <c r="P10" i="4" s="1"/>
  <c r="N6" i="5"/>
  <c r="I10" i="4" s="1"/>
  <c r="M6" i="5"/>
  <c r="B10" i="4" s="1"/>
  <c r="L6" i="5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L8" i="4"/>
  <c r="W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<sst xmlns="http://schemas.openxmlformats.org/spreadsheetml/2006/main" count="221" uniqueCount="111">
  <si>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</si>
  <si>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</si>
  <si>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</si>
  <si>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</si>
  <si>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</si>
  <si>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</si>
  <si>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</si>
  <si>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</si>
  <si>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</si>
  <si>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</si>
  <si>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</si>
  <si>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</si>
  <si>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</si>
  <si>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</si>
  <si>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</si>
  <si>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</si>
  <si>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</si>
  <si>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</si>
  <si>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</si>
  <si>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</si>
  <si>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</si>
  <si>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</si>
  <si>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</si>
  <si>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</si>
  <si>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</si>
  <si>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</si>
  <si>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</si>
  <si>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</si>
  <si>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</si>
  <si>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</si>
  <si>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</si>
  <si>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</si>
  <si>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</si>
  <si>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</si>
  <si>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</si>
  <si>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</si>
  <si>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</si>
  <si>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</si>
  <si>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</si>
  <si>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</si>
  <si>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</si>
  <si>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</si>
  <si>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</si>
  <si>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</si>
  <si>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</si>
  <si>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</si>
  <si>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</si>
  <si>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</si>
  <si>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</si>
  <si>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</si>
  <si>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</si>
  <si>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</si>
  <si>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</si>
  <si>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</si>
  <si>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</si>
  <si>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</si>
  <si>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</si>
  <si>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</si>
  <si>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</si>
  <si>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</si>
  <si>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</si>
  <si>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</si>
  <si>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</si>
  <si>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</si>
  <si>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</si>
  <si>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</si>
  <si>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</si>
  <si>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</si>
  <si>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</si>
  <si>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</si>
  <si>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</si>
  <si>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</si>
  <si>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</si>
  <si>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</si>
  <si>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</si>
  <si>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</si>
  <si>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</si>
  <si>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</si>
  <si>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</si>
  <si>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</si>
  <si>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</si>
  <si>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</si>
  <si>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</si>
  <si>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</si>
  <si>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</si>
  <si>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</si>
  <si>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</si>
  <si>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</si>
  <si>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</si>
  <si>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</si>
  <si>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</si>
  <si>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</si>
  <si>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</si>
  <si>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</si>
  <si>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</si>
  <si>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</si>
  <si>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日野町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</si>
  <si>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</si>
  <si>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</si>
  <si>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</si>
  <si>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</si>
  <si>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</si>
  <si>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</si>
  <si>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</si>
  <si>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</si>
  <si>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</si>
  <si>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</si>
  <si>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</si>
  <si>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管渠の改修においては全てが塩ビ管であることから行っていない。しかし、処理施設、マンホールポンプの機器等やマンホールの調査・点検、改修は計画的に行っている。</t>
    <rPh sb="0" eb="1">
      <t>カン</t>
    </rPh>
    <rPh sb="1" eb="2">
      <t>キョ</t>
    </rPh>
    <rPh sb="3" eb="5">
      <t>カイシュウ</t>
    </rPh>
    <rPh sb="10" eb="11">
      <t>スベ</t>
    </rPh>
    <rPh sb="13" eb="14">
      <t>エン</t>
    </rPh>
    <rPh sb="15" eb="16">
      <t>カン</t>
    </rPh>
    <rPh sb="23" eb="24">
      <t>オコナ</t>
    </rPh>
    <rPh sb="34" eb="36">
      <t>ショリ</t>
    </rPh>
    <rPh sb="36" eb="38">
      <t>シセツ</t>
    </rPh>
    <rPh sb="48" eb="50">
      <t>キキ</t>
    </rPh>
    <rPh sb="50" eb="51">
      <t>トウ</t>
    </rPh>
    <rPh sb="58" eb="60">
      <t>チョウサ</t>
    </rPh>
    <rPh sb="61" eb="63">
      <t>テンケン</t>
    </rPh>
    <rPh sb="64" eb="66">
      <t>カイシュウ</t>
    </rPh>
    <rPh sb="67" eb="70">
      <t>ケイカクテキ</t>
    </rPh>
    <rPh sb="71" eb="72">
      <t>オコナ</t>
    </rPh>
    <phoneticPr fontId="4"/>
  </si>
  <si>
    <t xml:space="preserve">事業費の内、企業債の返済の割合が大きいなか、収益的収支比率の値が100％を下回っている。今後も施設等の維持修繕を行う中、比率を上げていくには使用料の見直しが必然となってくる。
</t>
    <rPh sb="0" eb="3">
      <t>ジギョウヒ</t>
    </rPh>
    <rPh sb="4" eb="5">
      <t>ウチ</t>
    </rPh>
    <rPh sb="6" eb="8">
      <t>キギョウ</t>
    </rPh>
    <rPh sb="8" eb="9">
      <t>サイ</t>
    </rPh>
    <rPh sb="10" eb="12">
      <t>ヘンサイ</t>
    </rPh>
    <rPh sb="13" eb="15">
      <t>ワリアイ</t>
    </rPh>
    <rPh sb="16" eb="17">
      <t>オオ</t>
    </rPh>
    <rPh sb="22" eb="24">
      <t>シュウエキ</t>
    </rPh>
    <rPh sb="24" eb="25">
      <t>テキ</t>
    </rPh>
    <rPh sb="25" eb="27">
      <t>シュウシ</t>
    </rPh>
    <rPh sb="27" eb="29">
      <t>ヒリツ</t>
    </rPh>
    <rPh sb="30" eb="31">
      <t>アタイ</t>
    </rPh>
    <rPh sb="37" eb="39">
      <t>シタマワ</t>
    </rPh>
    <rPh sb="44" eb="46">
      <t>コンゴ</t>
    </rPh>
    <rPh sb="47" eb="49">
      <t>シセツ</t>
    </rPh>
    <rPh sb="49" eb="50">
      <t>トウ</t>
    </rPh>
    <rPh sb="51" eb="53">
      <t>イジ</t>
    </rPh>
    <rPh sb="53" eb="55">
      <t>シュウゼン</t>
    </rPh>
    <rPh sb="56" eb="57">
      <t>オコナ</t>
    </rPh>
    <rPh sb="58" eb="59">
      <t>ナカ</t>
    </rPh>
    <rPh sb="60" eb="62">
      <t>ヒリツ</t>
    </rPh>
    <rPh sb="63" eb="64">
      <t>ア</t>
    </rPh>
    <rPh sb="70" eb="73">
      <t>シヨウリョウ</t>
    </rPh>
    <rPh sb="74" eb="76">
      <t>ミナオ</t>
    </rPh>
    <rPh sb="78" eb="80">
      <t>ヒツゼン</t>
    </rPh>
    <phoneticPr fontId="4"/>
  </si>
  <si>
    <t>汚水処理原価は全国平均から見ても大きく下回っている。経費回収率は全国平均と殆ど同じ値であるが100％を大きく下回っている。水洗化率においては95％以上である。しかし、収益的収支比率は100%を大きく下回っていることから、収入の大きな要素である使用料の見直しが必要となってくる。</t>
    <rPh sb="0" eb="2">
      <t>オスイ</t>
    </rPh>
    <rPh sb="2" eb="4">
      <t>ショリ</t>
    </rPh>
    <rPh sb="4" eb="6">
      <t>ゲンカ</t>
    </rPh>
    <rPh sb="7" eb="9">
      <t>ゼンコク</t>
    </rPh>
    <rPh sb="9" eb="11">
      <t>ヘイキン</t>
    </rPh>
    <rPh sb="13" eb="14">
      <t>ミ</t>
    </rPh>
    <rPh sb="16" eb="17">
      <t>オオ</t>
    </rPh>
    <rPh sb="19" eb="21">
      <t>シタマワ</t>
    </rPh>
    <rPh sb="26" eb="28">
      <t>ケイヒ</t>
    </rPh>
    <rPh sb="28" eb="30">
      <t>カイシュウ</t>
    </rPh>
    <rPh sb="30" eb="31">
      <t>リツ</t>
    </rPh>
    <rPh sb="32" eb="34">
      <t>ゼンコク</t>
    </rPh>
    <rPh sb="34" eb="36">
      <t>ヘイキン</t>
    </rPh>
    <rPh sb="37" eb="38">
      <t>ホトン</t>
    </rPh>
    <rPh sb="39" eb="40">
      <t>オナ</t>
    </rPh>
    <rPh sb="41" eb="42">
      <t>アタイ</t>
    </rPh>
    <rPh sb="51" eb="52">
      <t>オオ</t>
    </rPh>
    <rPh sb="54" eb="56">
      <t>シタマワ</t>
    </rPh>
    <rPh sb="61" eb="64">
      <t>スイセンカ</t>
    </rPh>
    <rPh sb="64" eb="65">
      <t>リツ</t>
    </rPh>
    <rPh sb="73" eb="75">
      <t>イジョウ</t>
    </rPh>
    <rPh sb="83" eb="86">
      <t>シュウエキテキ</t>
    </rPh>
    <rPh sb="86" eb="88">
      <t>シュウシ</t>
    </rPh>
    <rPh sb="88" eb="90">
      <t>ヒリツ</t>
    </rPh>
    <rPh sb="96" eb="97">
      <t>オオ</t>
    </rPh>
    <rPh sb="99" eb="101">
      <t>シタマワ</t>
    </rPh>
    <rPh sb="110" eb="112">
      <t>シュウニュウ</t>
    </rPh>
    <rPh sb="113" eb="114">
      <t>オオ</t>
    </rPh>
    <rPh sb="116" eb="118">
      <t>ヨウソ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</si>
</sst>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95136"/>
        <c:axId val="864096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0.02</c:v>
                </c:pt>
                <c:pt idx="1">
                  <c:v>0.03</c:v>
                </c:pt>
                <c:pt idx="2">
                  <c:v>0.04</c:v>
                </c:pt>
                <c:pt idx="3">
                  <c:v>0.03</c:v>
                </c:pt>
                <c:pt idx="4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5136"/>
        <c:axId val="86409600"/>
      </c:lineChart>
      <c:dateAx>
        <c:axId val="863951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409600"/>
        <c:crosses val="autoZero"/>
        <c:auto val="1"/>
        <c:lblOffset val="100"/>
        <c:baseTimeUnit val="years"/>
      </c:dateAx>
      <c:valAx>
        <c:axId val="864096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6395136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82.33</c:v>
                </c:pt>
                <c:pt idx="1">
                  <c:v>82.33</c:v>
                </c:pt>
                <c:pt idx="2">
                  <c:v>82.33</c:v>
                </c:pt>
                <c:pt idx="3">
                  <c:v>82.33</c:v>
                </c:pt>
                <c:pt idx="4">
                  <c:v>82.33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369984"/>
        <c:axId val="893885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54.23</c:v>
                </c:pt>
                <c:pt idx="1">
                  <c:v>55.2</c:v>
                </c:pt>
                <c:pt idx="2">
                  <c:v>54.74</c:v>
                </c:pt>
                <c:pt idx="3">
                  <c:v>53.78</c:v>
                </c:pt>
                <c:pt idx="4">
                  <c:v>53.24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69984"/>
        <c:axId val="89388544"/>
      </c:lineChart>
      <c:dateAx>
        <c:axId val="89369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388544"/>
        <c:crosses val="autoZero"/>
        <c:auto val="1"/>
        <c:lblOffset val="100"/>
        <c:baseTimeUnit val="years"/>
      </c:dateAx>
      <c:valAx>
        <c:axId val="893885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369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96.7</c:v>
                </c:pt>
                <c:pt idx="1">
                  <c:v>97.2</c:v>
                </c:pt>
                <c:pt idx="2">
                  <c:v>97.17</c:v>
                </c:pt>
                <c:pt idx="3">
                  <c:v>97.88</c:v>
                </c:pt>
                <c:pt idx="4">
                  <c:v>98.19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457600"/>
        <c:axId val="90464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83.61</c:v>
                </c:pt>
                <c:pt idx="1">
                  <c:v>83.73</c:v>
                </c:pt>
                <c:pt idx="2">
                  <c:v>83.88</c:v>
                </c:pt>
                <c:pt idx="3">
                  <c:v>84.06</c:v>
                </c:pt>
                <c:pt idx="4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457600"/>
        <c:axId val="90464640"/>
      </c:lineChart>
      <c:dateAx>
        <c:axId val="904576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0464640"/>
        <c:crosses val="autoZero"/>
        <c:auto val="1"/>
        <c:lblOffset val="100"/>
        <c:baseTimeUnit val="years"/>
      </c:dateAx>
      <c:valAx>
        <c:axId val="90464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04576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55.52</c:v>
                </c:pt>
                <c:pt idx="1">
                  <c:v>45.33</c:v>
                </c:pt>
                <c:pt idx="2">
                  <c:v>47.89</c:v>
                </c:pt>
                <c:pt idx="3">
                  <c:v>40.93</c:v>
                </c:pt>
                <c:pt idx="4">
                  <c:v>54.03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107456"/>
        <c:axId val="871219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07456"/>
        <c:axId val="87121920"/>
      </c:lineChart>
      <c:dateAx>
        <c:axId val="87107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121920"/>
        <c:crosses val="autoZero"/>
        <c:auto val="1"/>
        <c:lblOffset val="100"/>
        <c:baseTimeUnit val="years"/>
      </c:dateAx>
      <c:valAx>
        <c:axId val="871219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10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139840"/>
        <c:axId val="871417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39840"/>
        <c:axId val="87141760"/>
      </c:lineChart>
      <c:dateAx>
        <c:axId val="871398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141760"/>
        <c:crosses val="autoZero"/>
        <c:auto val="1"/>
        <c:lblOffset val="100"/>
        <c:baseTimeUnit val="years"/>
      </c:dateAx>
      <c:valAx>
        <c:axId val="871417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1398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499328"/>
        <c:axId val="885012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9328"/>
        <c:axId val="88501248"/>
      </c:lineChart>
      <c:dateAx>
        <c:axId val="88499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8501248"/>
        <c:crosses val="autoZero"/>
        <c:auto val="1"/>
        <c:lblOffset val="100"/>
        <c:baseTimeUnit val="years"/>
      </c:dateAx>
      <c:valAx>
        <c:axId val="885012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84993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868352"/>
        <c:axId val="88870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868352"/>
        <c:axId val="88870272"/>
      </c:lineChart>
      <c:dateAx>
        <c:axId val="88868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8870272"/>
        <c:crosses val="autoZero"/>
        <c:auto val="1"/>
        <c:lblOffset val="100"/>
        <c:baseTimeUnit val="years"/>
      </c:dateAx>
      <c:valAx>
        <c:axId val="88870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8868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908544"/>
        <c:axId val="88910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908544"/>
        <c:axId val="88910464"/>
      </c:lineChart>
      <c:dateAx>
        <c:axId val="889085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8910464"/>
        <c:crosses val="autoZero"/>
        <c:auto val="1"/>
        <c:lblOffset val="100"/>
        <c:baseTimeUnit val="years"/>
      </c:dateAx>
      <c:valAx>
        <c:axId val="88910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89085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1103.6099999999999</c:v>
                </c:pt>
                <c:pt idx="1">
                  <c:v>1316.11</c:v>
                </c:pt>
                <c:pt idx="2">
                  <c:v>1228.26</c:v>
                </c:pt>
                <c:pt idx="3">
                  <c:v>1395.87</c:v>
                </c:pt>
                <c:pt idx="4">
                  <c:v>1306.33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207936"/>
        <c:axId val="892098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1267.26</c:v>
                </c:pt>
                <c:pt idx="1">
                  <c:v>1239.2</c:v>
                </c:pt>
                <c:pt idx="2">
                  <c:v>1197.82</c:v>
                </c:pt>
                <c:pt idx="3">
                  <c:v>1126.77</c:v>
                </c:pt>
                <c:pt idx="4">
                  <c:v>1044.8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207936"/>
        <c:axId val="89209856"/>
      </c:lineChart>
      <c:dateAx>
        <c:axId val="892079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209856"/>
        <c:crosses val="autoZero"/>
        <c:auto val="1"/>
        <c:lblOffset val="100"/>
        <c:baseTimeUnit val="years"/>
      </c:dateAx>
      <c:valAx>
        <c:axId val="892098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207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58.8</c:v>
                </c:pt>
                <c:pt idx="1">
                  <c:v>55.71</c:v>
                </c:pt>
                <c:pt idx="2">
                  <c:v>59.33</c:v>
                </c:pt>
                <c:pt idx="3">
                  <c:v>62.56</c:v>
                </c:pt>
                <c:pt idx="4">
                  <c:v>60.24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244416"/>
        <c:axId val="892463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53.42</c:v>
                </c:pt>
                <c:pt idx="1">
                  <c:v>51.56</c:v>
                </c:pt>
                <c:pt idx="2">
                  <c:v>51.03</c:v>
                </c:pt>
                <c:pt idx="3">
                  <c:v>50.9</c:v>
                </c:pt>
                <c:pt idx="4">
                  <c:v>50.82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244416"/>
        <c:axId val="89246336"/>
      </c:lineChart>
      <c:dateAx>
        <c:axId val="892444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246336"/>
        <c:crosses val="autoZero"/>
        <c:auto val="1"/>
        <c:lblOffset val="100"/>
        <c:baseTimeUnit val="years"/>
      </c:dateAx>
      <c:valAx>
        <c:axId val="892463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2444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148.94999999999999</c:v>
                </c:pt>
                <c:pt idx="1">
                  <c:v>159.72</c:v>
                </c:pt>
                <c:pt idx="2">
                  <c:v>160</c:v>
                </c:pt>
                <c:pt idx="3">
                  <c:v>146.65</c:v>
                </c:pt>
                <c:pt idx="4">
                  <c:v>160.35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350144"/>
        <c:axId val="893520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269.12</c:v>
                </c:pt>
                <c:pt idx="1">
                  <c:v>283.26</c:v>
                </c:pt>
                <c:pt idx="2">
                  <c:v>289.60000000000002</c:v>
                </c:pt>
                <c:pt idx="3">
                  <c:v>293.27</c:v>
                </c:pt>
                <c:pt idx="4">
                  <c:v>300.52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350144"/>
        <c:axId val="89352064"/>
      </c:lineChart>
      <c:dateAx>
        <c:axId val="89350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352064"/>
        <c:crosses val="autoZero"/>
        <c:auto val="1"/>
        <c:lblOffset val="100"/>
        <c:baseTimeUnit val="years"/>
      </c:dateAx>
      <c:valAx>
        <c:axId val="893520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350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【992.47】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【53.32】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G37" zoomScaleNormal="100" workbookViewId="0">
      <selection activeCell="BL47" sqref="BL47:BZ63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日野町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農業集落排水</v>
      </c>
      <c r="Q8" s="46"/>
      <c r="R8" s="46"/>
      <c r="S8" s="46"/>
      <c r="T8" s="46"/>
      <c r="U8" s="46"/>
      <c r="V8" s="46"/>
      <c r="W8" s="46" t="str">
        <f>データ!L6</f>
        <v>F2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22256</v>
      </c>
      <c r="AM8" s="47"/>
      <c r="AN8" s="47"/>
      <c r="AO8" s="47"/>
      <c r="AP8" s="47"/>
      <c r="AQ8" s="47"/>
      <c r="AR8" s="47"/>
      <c r="AS8" s="47"/>
      <c r="AT8" s="43">
        <f>データ!S6</f>
        <v>117.6</v>
      </c>
      <c r="AU8" s="43"/>
      <c r="AV8" s="43"/>
      <c r="AW8" s="43"/>
      <c r="AX8" s="43"/>
      <c r="AY8" s="43"/>
      <c r="AZ8" s="43"/>
      <c r="BA8" s="43"/>
      <c r="BB8" s="43">
        <f>データ!T6</f>
        <v>189.25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21.87</v>
      </c>
      <c r="Q10" s="43"/>
      <c r="R10" s="43"/>
      <c r="S10" s="43"/>
      <c r="T10" s="43"/>
      <c r="U10" s="43"/>
      <c r="V10" s="43"/>
      <c r="W10" s="43">
        <f>データ!P6</f>
        <v>100</v>
      </c>
      <c r="X10" s="43"/>
      <c r="Y10" s="43"/>
      <c r="Z10" s="43"/>
      <c r="AA10" s="43"/>
      <c r="AB10" s="43"/>
      <c r="AC10" s="43"/>
      <c r="AD10" s="47">
        <f>データ!Q6</f>
        <v>2600</v>
      </c>
      <c r="AE10" s="47"/>
      <c r="AF10" s="47"/>
      <c r="AG10" s="47"/>
      <c r="AH10" s="47"/>
      <c r="AI10" s="47"/>
      <c r="AJ10" s="47"/>
      <c r="AK10" s="2"/>
      <c r="AL10" s="47">
        <f>データ!U6</f>
        <v>4853</v>
      </c>
      <c r="AM10" s="47"/>
      <c r="AN10" s="47"/>
      <c r="AO10" s="47"/>
      <c r="AP10" s="47"/>
      <c r="AQ10" s="47"/>
      <c r="AR10" s="47"/>
      <c r="AS10" s="47"/>
      <c r="AT10" s="43">
        <f>データ!V6</f>
        <v>2.0499999999999998</v>
      </c>
      <c r="AU10" s="43"/>
      <c r="AV10" s="43"/>
      <c r="AW10" s="43"/>
      <c r="AX10" s="43"/>
      <c r="AY10" s="43"/>
      <c r="AZ10" s="43"/>
      <c r="BA10" s="43"/>
      <c r="BB10" s="43">
        <f>データ!W6</f>
        <v>2367.3200000000002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110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108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109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253839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滋賀県　日野町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21.87</v>
      </c>
      <c r="P6" s="32">
        <f t="shared" si="3"/>
        <v>100</v>
      </c>
      <c r="Q6" s="32">
        <f t="shared" si="3"/>
        <v>2600</v>
      </c>
      <c r="R6" s="32">
        <f t="shared" si="3"/>
        <v>22256</v>
      </c>
      <c r="S6" s="32">
        <f t="shared" si="3"/>
        <v>117.6</v>
      </c>
      <c r="T6" s="32">
        <f t="shared" si="3"/>
        <v>189.25</v>
      </c>
      <c r="U6" s="32">
        <f t="shared" si="3"/>
        <v>4853</v>
      </c>
      <c r="V6" s="32">
        <f t="shared" si="3"/>
        <v>2.0499999999999998</v>
      </c>
      <c r="W6" s="32">
        <f t="shared" si="3"/>
        <v>2367.3200000000002</v>
      </c>
      <c r="X6" s="33">
        <f>IF(X7="",NA(),X7)</f>
        <v>55.52</v>
      </c>
      <c r="Y6" s="33">
        <f t="shared" ref="Y6:AG6" si="4">IF(Y7="",NA(),Y7)</f>
        <v>45.33</v>
      </c>
      <c r="Z6" s="33">
        <f t="shared" si="4"/>
        <v>47.89</v>
      </c>
      <c r="AA6" s="33">
        <f t="shared" si="4"/>
        <v>40.93</v>
      </c>
      <c r="AB6" s="33">
        <f t="shared" si="4"/>
        <v>54.03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1103.6099999999999</v>
      </c>
      <c r="BF6" s="33">
        <f t="shared" ref="BF6:BN6" si="7">IF(BF7="",NA(),BF7)</f>
        <v>1316.11</v>
      </c>
      <c r="BG6" s="33">
        <f t="shared" si="7"/>
        <v>1228.26</v>
      </c>
      <c r="BH6" s="33">
        <f t="shared" si="7"/>
        <v>1395.87</v>
      </c>
      <c r="BI6" s="33">
        <f t="shared" si="7"/>
        <v>1306.33</v>
      </c>
      <c r="BJ6" s="33">
        <f t="shared" si="7"/>
        <v>1267.26</v>
      </c>
      <c r="BK6" s="33">
        <f t="shared" si="7"/>
        <v>1239.2</v>
      </c>
      <c r="BL6" s="33">
        <f t="shared" si="7"/>
        <v>1197.82</v>
      </c>
      <c r="BM6" s="33">
        <f t="shared" si="7"/>
        <v>1126.77</v>
      </c>
      <c r="BN6" s="33">
        <f t="shared" si="7"/>
        <v>1044.8</v>
      </c>
      <c r="BO6" s="32" t="str">
        <f>IF(BO7="","",IF(BO7="-","【-】","【"&amp;SUBSTITUTE(TEXT(BO7,"#,##0.00"),"-","△")&amp;"】"))</f>
        <v>【992.47】</v>
      </c>
      <c r="BP6" s="33">
        <f>IF(BP7="",NA(),BP7)</f>
        <v>58.8</v>
      </c>
      <c r="BQ6" s="33">
        <f t="shared" ref="BQ6:BY6" si="8">IF(BQ7="",NA(),BQ7)</f>
        <v>55.71</v>
      </c>
      <c r="BR6" s="33">
        <f t="shared" si="8"/>
        <v>59.33</v>
      </c>
      <c r="BS6" s="33">
        <f t="shared" si="8"/>
        <v>62.56</v>
      </c>
      <c r="BT6" s="33">
        <f t="shared" si="8"/>
        <v>60.24</v>
      </c>
      <c r="BU6" s="33">
        <f t="shared" si="8"/>
        <v>53.42</v>
      </c>
      <c r="BV6" s="33">
        <f t="shared" si="8"/>
        <v>51.56</v>
      </c>
      <c r="BW6" s="33">
        <f t="shared" si="8"/>
        <v>51.03</v>
      </c>
      <c r="BX6" s="33">
        <f t="shared" si="8"/>
        <v>50.9</v>
      </c>
      <c r="BY6" s="33">
        <f t="shared" si="8"/>
        <v>50.82</v>
      </c>
      <c r="BZ6" s="32" t="str">
        <f>IF(BZ7="","",IF(BZ7="-","【-】","【"&amp;SUBSTITUTE(TEXT(BZ7,"#,##0.00"),"-","△")&amp;"】"))</f>
        <v>【51.49】</v>
      </c>
      <c r="CA6" s="33">
        <f>IF(CA7="",NA(),CA7)</f>
        <v>148.94999999999999</v>
      </c>
      <c r="CB6" s="33">
        <f t="shared" ref="CB6:CJ6" si="9">IF(CB7="",NA(),CB7)</f>
        <v>159.72</v>
      </c>
      <c r="CC6" s="33">
        <f t="shared" si="9"/>
        <v>160</v>
      </c>
      <c r="CD6" s="33">
        <f t="shared" si="9"/>
        <v>146.65</v>
      </c>
      <c r="CE6" s="33">
        <f t="shared" si="9"/>
        <v>160.35</v>
      </c>
      <c r="CF6" s="33">
        <f t="shared" si="9"/>
        <v>269.12</v>
      </c>
      <c r="CG6" s="33">
        <f t="shared" si="9"/>
        <v>283.26</v>
      </c>
      <c r="CH6" s="33">
        <f t="shared" si="9"/>
        <v>289.60000000000002</v>
      </c>
      <c r="CI6" s="33">
        <f t="shared" si="9"/>
        <v>293.27</v>
      </c>
      <c r="CJ6" s="33">
        <f t="shared" si="9"/>
        <v>300.52</v>
      </c>
      <c r="CK6" s="32" t="str">
        <f>IF(CK7="","",IF(CK7="-","【-】","【"&amp;SUBSTITUTE(TEXT(CK7,"#,##0.00"),"-","△")&amp;"】"))</f>
        <v>【295.10】</v>
      </c>
      <c r="CL6" s="33">
        <f>IF(CL7="",NA(),CL7)</f>
        <v>82.33</v>
      </c>
      <c r="CM6" s="33">
        <f t="shared" ref="CM6:CU6" si="10">IF(CM7="",NA(),CM7)</f>
        <v>82.33</v>
      </c>
      <c r="CN6" s="33">
        <f t="shared" si="10"/>
        <v>82.33</v>
      </c>
      <c r="CO6" s="33">
        <f t="shared" si="10"/>
        <v>82.33</v>
      </c>
      <c r="CP6" s="33">
        <f t="shared" si="10"/>
        <v>82.33</v>
      </c>
      <c r="CQ6" s="33">
        <f t="shared" si="10"/>
        <v>54.23</v>
      </c>
      <c r="CR6" s="33">
        <f t="shared" si="10"/>
        <v>55.2</v>
      </c>
      <c r="CS6" s="33">
        <f t="shared" si="10"/>
        <v>54.74</v>
      </c>
      <c r="CT6" s="33">
        <f t="shared" si="10"/>
        <v>53.78</v>
      </c>
      <c r="CU6" s="33">
        <f t="shared" si="10"/>
        <v>53.24</v>
      </c>
      <c r="CV6" s="32" t="str">
        <f>IF(CV7="","",IF(CV7="-","【-】","【"&amp;SUBSTITUTE(TEXT(CV7,"#,##0.00"),"-","△")&amp;"】"))</f>
        <v>【53.32】</v>
      </c>
      <c r="CW6" s="33">
        <f>IF(CW7="",NA(),CW7)</f>
        <v>96.7</v>
      </c>
      <c r="CX6" s="33">
        <f t="shared" ref="CX6:DF6" si="11">IF(CX7="",NA(),CX7)</f>
        <v>97.2</v>
      </c>
      <c r="CY6" s="33">
        <f t="shared" si="11"/>
        <v>97.17</v>
      </c>
      <c r="CZ6" s="33">
        <f t="shared" si="11"/>
        <v>97.88</v>
      </c>
      <c r="DA6" s="33">
        <f t="shared" si="11"/>
        <v>98.19</v>
      </c>
      <c r="DB6" s="33">
        <f t="shared" si="11"/>
        <v>83.61</v>
      </c>
      <c r="DC6" s="33">
        <f t="shared" si="11"/>
        <v>83.73</v>
      </c>
      <c r="DD6" s="33">
        <f t="shared" si="11"/>
        <v>83.88</v>
      </c>
      <c r="DE6" s="33">
        <f t="shared" si="11"/>
        <v>84.06</v>
      </c>
      <c r="DF6" s="33">
        <f t="shared" si="11"/>
        <v>84.07</v>
      </c>
      <c r="DG6" s="32" t="str">
        <f>IF(DG7="","",IF(DG7="-","【-】","【"&amp;SUBSTITUTE(TEXT(DG7,"#,##0.00"),"-","△")&amp;"】"))</f>
        <v>【83.79】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0.02</v>
      </c>
      <c r="EJ6" s="33">
        <f t="shared" si="14"/>
        <v>0.03</v>
      </c>
      <c r="EK6" s="33">
        <f t="shared" si="14"/>
        <v>0.04</v>
      </c>
      <c r="EL6" s="33">
        <f t="shared" si="14"/>
        <v>0.03</v>
      </c>
      <c r="EM6" s="33">
        <f t="shared" si="14"/>
        <v>0.02</v>
      </c>
      <c r="EN6" s="32" t="str">
        <f>IF(EN7="","",IF(EN7="-","【-】","【"&amp;SUBSTITUTE(TEXT(EN7,"#,##0.00"),"-","△")&amp;"】"))</f>
        <v>【0.03】</v>
      </c>
    </row>
    <row r="7" spans="1:144" s="34" customFormat="1">
      <c r="A7" s="26"/>
      <c r="B7" s="35">
        <v>2014</v>
      </c>
      <c r="C7" s="35">
        <v>253839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21.87</v>
      </c>
      <c r="P7" s="36">
        <v>100</v>
      </c>
      <c r="Q7" s="36">
        <v>2600</v>
      </c>
      <c r="R7" s="36">
        <v>22256</v>
      </c>
      <c r="S7" s="36">
        <v>117.6</v>
      </c>
      <c r="T7" s="36">
        <v>189.25</v>
      </c>
      <c r="U7" s="36">
        <v>4853</v>
      </c>
      <c r="V7" s="36">
        <v>2.0499999999999998</v>
      </c>
      <c r="W7" s="36">
        <v>2367.3200000000002</v>
      </c>
      <c r="X7" s="36">
        <v>55.52</v>
      </c>
      <c r="Y7" s="36">
        <v>45.33</v>
      </c>
      <c r="Z7" s="36">
        <v>47.89</v>
      </c>
      <c r="AA7" s="36">
        <v>40.93</v>
      </c>
      <c r="AB7" s="36">
        <v>54.03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1103.6099999999999</v>
      </c>
      <c r="BF7" s="36">
        <v>1316.11</v>
      </c>
      <c r="BG7" s="36">
        <v>1228.26</v>
      </c>
      <c r="BH7" s="36">
        <v>1395.87</v>
      </c>
      <c r="BI7" s="36">
        <v>1306.33</v>
      </c>
      <c r="BJ7" s="36">
        <v>1267.26</v>
      </c>
      <c r="BK7" s="36">
        <v>1239.2</v>
      </c>
      <c r="BL7" s="36">
        <v>1197.82</v>
      </c>
      <c r="BM7" s="36">
        <v>1126.77</v>
      </c>
      <c r="BN7" s="36">
        <v>1044.8</v>
      </c>
      <c r="BO7" s="36">
        <v>992.47</v>
      </c>
      <c r="BP7" s="36">
        <v>58.8</v>
      </c>
      <c r="BQ7" s="36">
        <v>55.71</v>
      </c>
      <c r="BR7" s="36">
        <v>59.33</v>
      </c>
      <c r="BS7" s="36">
        <v>62.56</v>
      </c>
      <c r="BT7" s="36">
        <v>60.24</v>
      </c>
      <c r="BU7" s="36">
        <v>53.42</v>
      </c>
      <c r="BV7" s="36">
        <v>51.56</v>
      </c>
      <c r="BW7" s="36">
        <v>51.03</v>
      </c>
      <c r="BX7" s="36">
        <v>50.9</v>
      </c>
      <c r="BY7" s="36">
        <v>50.82</v>
      </c>
      <c r="BZ7" s="36">
        <v>51.49</v>
      </c>
      <c r="CA7" s="36">
        <v>148.94999999999999</v>
      </c>
      <c r="CB7" s="36">
        <v>159.72</v>
      </c>
      <c r="CC7" s="36">
        <v>160</v>
      </c>
      <c r="CD7" s="36">
        <v>146.65</v>
      </c>
      <c r="CE7" s="36">
        <v>160.35</v>
      </c>
      <c r="CF7" s="36">
        <v>269.12</v>
      </c>
      <c r="CG7" s="36">
        <v>283.26</v>
      </c>
      <c r="CH7" s="36">
        <v>289.60000000000002</v>
      </c>
      <c r="CI7" s="36">
        <v>293.27</v>
      </c>
      <c r="CJ7" s="36">
        <v>300.52</v>
      </c>
      <c r="CK7" s="36">
        <v>295.10000000000002</v>
      </c>
      <c r="CL7" s="36">
        <v>82.33</v>
      </c>
      <c r="CM7" s="36">
        <v>82.33</v>
      </c>
      <c r="CN7" s="36">
        <v>82.33</v>
      </c>
      <c r="CO7" s="36">
        <v>82.33</v>
      </c>
      <c r="CP7" s="36">
        <v>82.33</v>
      </c>
      <c r="CQ7" s="36">
        <v>54.23</v>
      </c>
      <c r="CR7" s="36">
        <v>55.2</v>
      </c>
      <c r="CS7" s="36">
        <v>54.74</v>
      </c>
      <c r="CT7" s="36">
        <v>53.78</v>
      </c>
      <c r="CU7" s="36">
        <v>53.24</v>
      </c>
      <c r="CV7" s="36">
        <v>53.32</v>
      </c>
      <c r="CW7" s="36">
        <v>96.7</v>
      </c>
      <c r="CX7" s="36">
        <v>97.2</v>
      </c>
      <c r="CY7" s="36">
        <v>97.17</v>
      </c>
      <c r="CZ7" s="36">
        <v>97.88</v>
      </c>
      <c r="DA7" s="36">
        <v>98.19</v>
      </c>
      <c r="DB7" s="36">
        <v>83.61</v>
      </c>
      <c r="DC7" s="36">
        <v>83.73</v>
      </c>
      <c r="DD7" s="36">
        <v>83.88</v>
      </c>
      <c r="DE7" s="36">
        <v>84.06</v>
      </c>
      <c r="DF7" s="36">
        <v>84.07</v>
      </c>
      <c r="DG7" s="36">
        <v>83.79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0.02</v>
      </c>
      <c r="EJ7" s="36">
        <v>0.03</v>
      </c>
      <c r="EK7" s="36">
        <v>0.04</v>
      </c>
      <c r="EL7" s="36">
        <v>0.03</v>
      </c>
      <c r="EM7" s="36">
        <v>0.02</v>
      </c>
      <c r="EN7" s="36">
        <v>0.03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日野町</cp:lastModifiedBy>
  <dcterms:created xsi:type="dcterms:W3CDTF">2016-02-03T09:15:17Z</dcterms:created>
  <dcterms:modified xsi:type="dcterms:W3CDTF">2016-02-16T08:36:40Z</dcterms:modified>
</cp:coreProperties>
</file>