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T10" i="4" s="1"/>
  <c r="U6" i="5"/>
  <c r="T6" i="5"/>
  <c r="BB8" i="4" s="1"/>
  <c r="S6" i="5"/>
  <c r="AT8" i="4" s="1"/>
  <c r="R6" i="5"/>
  <c r="AL8" i="4" s="1"/>
  <c r="Q6" i="5"/>
  <c r="AD10" i="4" s="1"/>
  <c r="P6" i="5"/>
  <c r="W10" i="4" s="1"/>
  <c r="O6" i="5"/>
  <c r="N6" i="5"/>
  <c r="M6" i="5"/>
  <c r="L6" i="5"/>
  <c r="W8" i="4" s="1"/>
  <c r="K6" i="5"/>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L10" i="4"/>
  <c r="P10" i="4"/>
  <c r="I10" i="4"/>
  <c r="B10" i="4"/>
  <c r="P8" i="4"/>
  <c r="B8" i="4"/>
  <c r="C10" i="5" l="1"/>
  <c r="D10" i="5"/>
  <c r="E10" i="5"/>
  <c r="B10" i="5"/>
</calcChain>
</file>

<file path=xl/sharedStrings.xml><?xml version="1.0" encoding="utf-8"?>
<sst xmlns="http://schemas.openxmlformats.org/spreadsheetml/2006/main" count="221" uniqueCount="110">
  <si>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</si>
  <si>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</si>
  <si>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</si>
  <si>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</si>
  <si>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</si>
  <si>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</si>
  <si>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</si>
  <si>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</si>
  <si>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</si>
  <si>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</si>
  <si>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</si>
  <si>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</si>
  <si>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</si>
  <si>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</si>
  <si>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</si>
  <si>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</si>
  <si>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</si>
  <si>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</si>
  <si>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</si>
  <si>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</si>
  <si>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</si>
  <si>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</si>
  <si>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</si>
  <si>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</si>
  <si>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</si>
  <si>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</si>
  <si>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</si>
  <si>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</si>
  <si>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</si>
  <si>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</si>
  <si>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</si>
  <si>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</si>
  <si>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</si>
  <si>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</si>
  <si>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</si>
  <si>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</si>
  <si>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</si>
  <si>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</si>
  <si>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</si>
  <si>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</si>
  <si>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</si>
  <si>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</si>
  <si>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</si>
  <si>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</si>
  <si>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</si>
  <si>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</si>
  <si>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</si>
  <si>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</si>
  <si>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</si>
  <si>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</si>
  <si>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</si>
  <si>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</si>
  <si>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</si>
  <si>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</si>
  <si>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</si>
  <si>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</si>
  <si>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</si>
  <si>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</si>
  <si>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</si>
  <si>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</si>
  <si>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</si>
  <si>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</si>
  <si>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</si>
  <si>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</si>
  <si>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</si>
  <si>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</si>
  <si>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</si>
  <si>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</si>
  <si>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</si>
  <si>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</si>
  <si>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</si>
  <si>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</si>
  <si>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</si>
  <si>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</si>
  <si>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</si>
  <si>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</si>
  <si>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</si>
  <si>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</si>
  <si>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</si>
  <si>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</si>
  <si>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</si>
  <si>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</si>
  <si>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</si>
  <si>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</si>
  <si>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</si>
  <si>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</si>
  <si>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</si>
  <si>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</si>
  <si>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</si>
  <si>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</si>
  <si>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</si>
  <si>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</si>
  <si>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</si>
  <si>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</si>
  <si>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</si>
  <si>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東近江市</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</si>
  <si>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</si>
  <si>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</si>
  <si>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</si>
  <si>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</si>
  <si>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</si>
  <si>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</si>
  <si>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</si>
  <si>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</si>
  <si>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</si>
  <si>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</si>
  <si>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</si>
  <si>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100％未満であるため、毎年度の決算が赤字であることを示しています。当市の使用料単価は滋賀県内で高い水準にあり、収入の確保に努めてはおりますが、それ以上に下水道事業にかかった借金の返済が増加する一方でありますので、グラフは今後も右肩下がりとなることが予想されます。借金の返済は、市の一般会計に頼らざるを得ません。　　　　　　　　　　　　　　　　　　　　　　　　　　　　　　　　　　　　　　　　　　　　　　　　　　　　　　　　　　　　　　④類似団体平均値と比較すると当該値は下回っており、今後借金の残高は減少していきますので、数年は右肩下がりとなることが予想されます。　　　　　　　　　⑤類似団体平均値と比較して当該値は上回っており、料金水準は適正であるといえます。今後、費用の節減を図る一方で、収入を確保するため、水洗化の向上に努めていく必要があります。　　　　　　　　　　　　　　　　　　　　　　　　　　　　　　　　　　　　　　　　　　　　　　　⑥類似団体平均値と比較すると当該値は下回っております。今後もより一層の費用を抑制していく必要があります。　　　　　　　　　　　　　　　　　　　　　　　　　　　　　　　　　　　　　　　　　　　　　　⑧水洗化率は、年々上がってきており、類似団体平均値と比較しても当該値はかなり上回っております。下水道管の布設整備は完了しているため、今後ますます水洗化を促進していき、収入の確保に努めていく必要があります。</t>
    <phoneticPr fontId="4"/>
  </si>
  <si>
    <t>平成元年から下水道の使用が開始され、管渠は布設後３０年が経過しようとしており、今後は修繕・改築を行いつつ、施設の長寿命化を図る必要があります。</t>
    <phoneticPr fontId="4"/>
  </si>
  <si>
    <t>使用料単価については県内では高い水準にあり、収入の確保に努めてはおりますが、人口減少により使用料収入の伸びが期待できない状況となってきつつあります。また、借金の返済が支出の３分の２を占める状態で、今後も安心して下水道を使用していただくため、施設の老朽化による更新や防災・減災対策等の借入も必要となってきますので、非常に厳しい経営状況を強いられます。今後も引き続き、水洗化率の向上や借金返済による将来世代の負担の増大を考慮にいれながら、健全経営を行う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</si>
</sst>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65800064"/>
        <c:axId val="65818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0.05</c:v>
                </c:pt>
                <c:pt idx="2">
                  <c:v>0.04</c:v>
                </c:pt>
                <c:pt idx="3">
                  <c:v>0.06</c:v>
                </c:pt>
                <c:pt idx="4">
                  <c:v>0.04</c:v>
                </c:pt>
              </c:numCache>
            </c:numRef>
          </c:val>
          <c:smooth val="0"/>
        </c:ser>
        <c:dLbls>
          <c:showLegendKey val="0"/>
          <c:showVal val="0"/>
          <c:showCatName val="0"/>
          <c:showSerName val="0"/>
          <c:showPercent val="0"/>
          <c:showBubbleSize val="0"/>
        </c:dLbls>
        <c:marker val="1"/>
        <c:smooth val="0"/>
        <c:axId val="65800064"/>
        <c:axId val="65818624"/>
      </c:lineChart>
      <c:dateAx>
        <c:axId val="65800064"/>
        <c:scaling>
          <c:orientation val="minMax"/>
        </c:scaling>
        <c:delete val="1"/>
        <c:axPos val="b"/>
        <c:numFmt formatCode="ge" sourceLinked="1"/>
        <c:majorTickMark val="none"/>
        <c:minorTickMark val="none"/>
        <c:tickLblPos val="none"/>
        <c:crossAx val="65818624"/>
        <c:crosses val="autoZero"/>
        <c:auto val="1"/>
        <c:lblOffset val="100"/>
        <c:baseTimeUnit val="years"/>
      </c:dateAx>
      <c:valAx>
        <c:axId val="65818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800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94.62</c:v>
                </c:pt>
                <c:pt idx="1">
                  <c:v>86.44</c:v>
                </c:pt>
                <c:pt idx="2">
                  <c:v>86.96</c:v>
                </c:pt>
                <c:pt idx="3">
                  <c:v>87.99</c:v>
                </c:pt>
                <c:pt idx="4">
                  <c:v>97.31</c:v>
                </c:pt>
              </c:numCache>
            </c:numRef>
          </c:val>
        </c:ser>
        <c:dLbls>
          <c:showLegendKey val="0"/>
          <c:showVal val="0"/>
          <c:showCatName val="0"/>
          <c:showSerName val="0"/>
          <c:showPercent val="0"/>
          <c:showBubbleSize val="0"/>
        </c:dLbls>
        <c:gapWidth val="150"/>
        <c:axId val="65807488"/>
        <c:axId val="65809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60.04</c:v>
                </c:pt>
                <c:pt idx="1">
                  <c:v>63.88</c:v>
                </c:pt>
                <c:pt idx="2">
                  <c:v>65.31</c:v>
                </c:pt>
                <c:pt idx="3">
                  <c:v>62.09</c:v>
                </c:pt>
                <c:pt idx="4">
                  <c:v>62.23</c:v>
                </c:pt>
              </c:numCache>
            </c:numRef>
          </c:val>
          <c:smooth val="0"/>
        </c:ser>
        <c:dLbls>
          <c:showLegendKey val="0"/>
          <c:showVal val="0"/>
          <c:showCatName val="0"/>
          <c:showSerName val="0"/>
          <c:showPercent val="0"/>
          <c:showBubbleSize val="0"/>
        </c:dLbls>
        <c:marker val="1"/>
        <c:smooth val="0"/>
        <c:axId val="65807488"/>
        <c:axId val="65809408"/>
      </c:lineChart>
      <c:dateAx>
        <c:axId val="65807488"/>
        <c:scaling>
          <c:orientation val="minMax"/>
        </c:scaling>
        <c:delete val="1"/>
        <c:axPos val="b"/>
        <c:numFmt formatCode="ge" sourceLinked="1"/>
        <c:majorTickMark val="none"/>
        <c:minorTickMark val="none"/>
        <c:tickLblPos val="none"/>
        <c:crossAx val="65809408"/>
        <c:crosses val="autoZero"/>
        <c:auto val="1"/>
        <c:lblOffset val="100"/>
        <c:baseTimeUnit val="years"/>
      </c:dateAx>
      <c:valAx>
        <c:axId val="65809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807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85.13</c:v>
                </c:pt>
                <c:pt idx="1">
                  <c:v>84.89</c:v>
                </c:pt>
                <c:pt idx="2">
                  <c:v>87.39</c:v>
                </c:pt>
                <c:pt idx="3">
                  <c:v>88.94</c:v>
                </c:pt>
                <c:pt idx="4">
                  <c:v>92.67</c:v>
                </c:pt>
              </c:numCache>
            </c:numRef>
          </c:val>
        </c:ser>
        <c:dLbls>
          <c:showLegendKey val="0"/>
          <c:showVal val="0"/>
          <c:showCatName val="0"/>
          <c:showSerName val="0"/>
          <c:showPercent val="0"/>
          <c:showBubbleSize val="0"/>
        </c:dLbls>
        <c:gapWidth val="150"/>
        <c:axId val="65848064"/>
        <c:axId val="65849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87.18</c:v>
                </c:pt>
                <c:pt idx="1">
                  <c:v>86.62</c:v>
                </c:pt>
                <c:pt idx="2">
                  <c:v>87.07</c:v>
                </c:pt>
                <c:pt idx="3">
                  <c:v>86.88</c:v>
                </c:pt>
                <c:pt idx="4">
                  <c:v>86.56</c:v>
                </c:pt>
              </c:numCache>
            </c:numRef>
          </c:val>
          <c:smooth val="0"/>
        </c:ser>
        <c:dLbls>
          <c:showLegendKey val="0"/>
          <c:showVal val="0"/>
          <c:showCatName val="0"/>
          <c:showSerName val="0"/>
          <c:showPercent val="0"/>
          <c:showBubbleSize val="0"/>
        </c:dLbls>
        <c:marker val="1"/>
        <c:smooth val="0"/>
        <c:axId val="65848064"/>
        <c:axId val="65849984"/>
      </c:lineChart>
      <c:dateAx>
        <c:axId val="65848064"/>
        <c:scaling>
          <c:orientation val="minMax"/>
        </c:scaling>
        <c:delete val="1"/>
        <c:axPos val="b"/>
        <c:numFmt formatCode="ge" sourceLinked="1"/>
        <c:majorTickMark val="none"/>
        <c:minorTickMark val="none"/>
        <c:tickLblPos val="none"/>
        <c:crossAx val="65849984"/>
        <c:crosses val="autoZero"/>
        <c:auto val="1"/>
        <c:lblOffset val="100"/>
        <c:baseTimeUnit val="years"/>
      </c:dateAx>
      <c:valAx>
        <c:axId val="65849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848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70.12</c:v>
                </c:pt>
                <c:pt idx="1">
                  <c:v>72.78</c:v>
                </c:pt>
                <c:pt idx="2">
                  <c:v>75.86</c:v>
                </c:pt>
                <c:pt idx="3">
                  <c:v>73.92</c:v>
                </c:pt>
                <c:pt idx="4">
                  <c:v>72.56</c:v>
                </c:pt>
              </c:numCache>
            </c:numRef>
          </c:val>
        </c:ser>
        <c:dLbls>
          <c:showLegendKey val="0"/>
          <c:showVal val="0"/>
          <c:showCatName val="0"/>
          <c:showSerName val="0"/>
          <c:showPercent val="0"/>
          <c:showBubbleSize val="0"/>
        </c:dLbls>
        <c:gapWidth val="150"/>
        <c:axId val="78809344"/>
        <c:axId val="78995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809344"/>
        <c:axId val="78995840"/>
      </c:lineChart>
      <c:dateAx>
        <c:axId val="78809344"/>
        <c:scaling>
          <c:orientation val="minMax"/>
        </c:scaling>
        <c:delete val="1"/>
        <c:axPos val="b"/>
        <c:numFmt formatCode="ge" sourceLinked="1"/>
        <c:majorTickMark val="none"/>
        <c:minorTickMark val="none"/>
        <c:tickLblPos val="none"/>
        <c:crossAx val="78995840"/>
        <c:crosses val="autoZero"/>
        <c:auto val="1"/>
        <c:lblOffset val="100"/>
        <c:baseTimeUnit val="years"/>
      </c:dateAx>
      <c:valAx>
        <c:axId val="7899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809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622272"/>
        <c:axId val="93624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622272"/>
        <c:axId val="93624576"/>
      </c:lineChart>
      <c:dateAx>
        <c:axId val="93622272"/>
        <c:scaling>
          <c:orientation val="minMax"/>
        </c:scaling>
        <c:delete val="1"/>
        <c:axPos val="b"/>
        <c:numFmt formatCode="ge" sourceLinked="1"/>
        <c:majorTickMark val="none"/>
        <c:minorTickMark val="none"/>
        <c:tickLblPos val="none"/>
        <c:crossAx val="93624576"/>
        <c:crosses val="autoZero"/>
        <c:auto val="1"/>
        <c:lblOffset val="100"/>
        <c:baseTimeUnit val="years"/>
      </c:dateAx>
      <c:valAx>
        <c:axId val="93624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622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4712576"/>
        <c:axId val="94715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4712576"/>
        <c:axId val="94715264"/>
      </c:lineChart>
      <c:dateAx>
        <c:axId val="94712576"/>
        <c:scaling>
          <c:orientation val="minMax"/>
        </c:scaling>
        <c:delete val="1"/>
        <c:axPos val="b"/>
        <c:numFmt formatCode="ge" sourceLinked="1"/>
        <c:majorTickMark val="none"/>
        <c:minorTickMark val="none"/>
        <c:tickLblPos val="none"/>
        <c:crossAx val="94715264"/>
        <c:crosses val="autoZero"/>
        <c:auto val="1"/>
        <c:lblOffset val="100"/>
        <c:baseTimeUnit val="years"/>
      </c:dateAx>
      <c:valAx>
        <c:axId val="9471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71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5285632"/>
        <c:axId val="95335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5285632"/>
        <c:axId val="95335552"/>
      </c:lineChart>
      <c:dateAx>
        <c:axId val="95285632"/>
        <c:scaling>
          <c:orientation val="minMax"/>
        </c:scaling>
        <c:delete val="1"/>
        <c:axPos val="b"/>
        <c:numFmt formatCode="ge" sourceLinked="1"/>
        <c:majorTickMark val="none"/>
        <c:minorTickMark val="none"/>
        <c:tickLblPos val="none"/>
        <c:crossAx val="95335552"/>
        <c:crosses val="autoZero"/>
        <c:auto val="1"/>
        <c:lblOffset val="100"/>
        <c:baseTimeUnit val="years"/>
      </c:dateAx>
      <c:valAx>
        <c:axId val="95335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285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997248"/>
        <c:axId val="110477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997248"/>
        <c:axId val="110477696"/>
      </c:lineChart>
      <c:dateAx>
        <c:axId val="104997248"/>
        <c:scaling>
          <c:orientation val="minMax"/>
        </c:scaling>
        <c:delete val="1"/>
        <c:axPos val="b"/>
        <c:numFmt formatCode="ge" sourceLinked="1"/>
        <c:majorTickMark val="none"/>
        <c:minorTickMark val="none"/>
        <c:tickLblPos val="none"/>
        <c:crossAx val="110477696"/>
        <c:crosses val="autoZero"/>
        <c:auto val="1"/>
        <c:lblOffset val="100"/>
        <c:baseTimeUnit val="years"/>
      </c:dateAx>
      <c:valAx>
        <c:axId val="110477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997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1223.94</c:v>
                </c:pt>
                <c:pt idx="1">
                  <c:v>1054.1099999999999</c:v>
                </c:pt>
                <c:pt idx="2">
                  <c:v>933.7</c:v>
                </c:pt>
                <c:pt idx="3">
                  <c:v>915.35</c:v>
                </c:pt>
                <c:pt idx="4">
                  <c:v>812.19</c:v>
                </c:pt>
              </c:numCache>
            </c:numRef>
          </c:val>
        </c:ser>
        <c:dLbls>
          <c:showLegendKey val="0"/>
          <c:showVal val="0"/>
          <c:showCatName val="0"/>
          <c:showSerName val="0"/>
          <c:showPercent val="0"/>
          <c:showBubbleSize val="0"/>
        </c:dLbls>
        <c:gapWidth val="150"/>
        <c:axId val="135730304"/>
        <c:axId val="135737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1206.54</c:v>
                </c:pt>
                <c:pt idx="1">
                  <c:v>1247.2</c:v>
                </c:pt>
                <c:pt idx="2">
                  <c:v>1189.0999999999999</c:v>
                </c:pt>
                <c:pt idx="3">
                  <c:v>1115.1099999999999</c:v>
                </c:pt>
                <c:pt idx="4">
                  <c:v>1010.51</c:v>
                </c:pt>
              </c:numCache>
            </c:numRef>
          </c:val>
          <c:smooth val="0"/>
        </c:ser>
        <c:dLbls>
          <c:showLegendKey val="0"/>
          <c:showVal val="0"/>
          <c:showCatName val="0"/>
          <c:showSerName val="0"/>
          <c:showPercent val="0"/>
          <c:showBubbleSize val="0"/>
        </c:dLbls>
        <c:marker val="1"/>
        <c:smooth val="0"/>
        <c:axId val="135730304"/>
        <c:axId val="135737344"/>
      </c:lineChart>
      <c:dateAx>
        <c:axId val="135730304"/>
        <c:scaling>
          <c:orientation val="minMax"/>
        </c:scaling>
        <c:delete val="1"/>
        <c:axPos val="b"/>
        <c:numFmt formatCode="ge" sourceLinked="1"/>
        <c:majorTickMark val="none"/>
        <c:minorTickMark val="none"/>
        <c:tickLblPos val="none"/>
        <c:crossAx val="135737344"/>
        <c:crosses val="autoZero"/>
        <c:auto val="1"/>
        <c:lblOffset val="100"/>
        <c:baseTimeUnit val="years"/>
      </c:dateAx>
      <c:valAx>
        <c:axId val="135737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5730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82.48</c:v>
                </c:pt>
                <c:pt idx="1">
                  <c:v>78.760000000000005</c:v>
                </c:pt>
                <c:pt idx="2">
                  <c:v>90.2</c:v>
                </c:pt>
                <c:pt idx="3">
                  <c:v>102.85</c:v>
                </c:pt>
                <c:pt idx="4">
                  <c:v>91.83</c:v>
                </c:pt>
              </c:numCache>
            </c:numRef>
          </c:val>
        </c:ser>
        <c:dLbls>
          <c:showLegendKey val="0"/>
          <c:showVal val="0"/>
          <c:showCatName val="0"/>
          <c:showSerName val="0"/>
          <c:showPercent val="0"/>
          <c:showBubbleSize val="0"/>
        </c:dLbls>
        <c:gapWidth val="150"/>
        <c:axId val="172049536"/>
        <c:axId val="172051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77.739999999999995</c:v>
                </c:pt>
                <c:pt idx="1">
                  <c:v>77.489999999999995</c:v>
                </c:pt>
                <c:pt idx="2">
                  <c:v>78.78</c:v>
                </c:pt>
                <c:pt idx="3">
                  <c:v>79.540000000000006</c:v>
                </c:pt>
                <c:pt idx="4">
                  <c:v>83</c:v>
                </c:pt>
              </c:numCache>
            </c:numRef>
          </c:val>
          <c:smooth val="0"/>
        </c:ser>
        <c:dLbls>
          <c:showLegendKey val="0"/>
          <c:showVal val="0"/>
          <c:showCatName val="0"/>
          <c:showSerName val="0"/>
          <c:showPercent val="0"/>
          <c:showBubbleSize val="0"/>
        </c:dLbls>
        <c:marker val="1"/>
        <c:smooth val="0"/>
        <c:axId val="172049536"/>
        <c:axId val="172051456"/>
      </c:lineChart>
      <c:dateAx>
        <c:axId val="172049536"/>
        <c:scaling>
          <c:orientation val="minMax"/>
        </c:scaling>
        <c:delete val="1"/>
        <c:axPos val="b"/>
        <c:numFmt formatCode="ge" sourceLinked="1"/>
        <c:majorTickMark val="none"/>
        <c:minorTickMark val="none"/>
        <c:tickLblPos val="none"/>
        <c:crossAx val="172051456"/>
        <c:crosses val="autoZero"/>
        <c:auto val="1"/>
        <c:lblOffset val="100"/>
        <c:baseTimeUnit val="years"/>
      </c:dateAx>
      <c:valAx>
        <c:axId val="172051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2049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166.04</c:v>
                </c:pt>
                <c:pt idx="1">
                  <c:v>201.86</c:v>
                </c:pt>
                <c:pt idx="2">
                  <c:v>178.99</c:v>
                </c:pt>
                <c:pt idx="3">
                  <c:v>156.38999999999999</c:v>
                </c:pt>
                <c:pt idx="4">
                  <c:v>179.91</c:v>
                </c:pt>
              </c:numCache>
            </c:numRef>
          </c:val>
        </c:ser>
        <c:dLbls>
          <c:showLegendKey val="0"/>
          <c:showVal val="0"/>
          <c:showCatName val="0"/>
          <c:showSerName val="0"/>
          <c:showPercent val="0"/>
          <c:showBubbleSize val="0"/>
        </c:dLbls>
        <c:gapWidth val="150"/>
        <c:axId val="65783296"/>
        <c:axId val="65785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199.72</c:v>
                </c:pt>
                <c:pt idx="1">
                  <c:v>201.25</c:v>
                </c:pt>
                <c:pt idx="2">
                  <c:v>199.32</c:v>
                </c:pt>
                <c:pt idx="3">
                  <c:v>199.36</c:v>
                </c:pt>
                <c:pt idx="4">
                  <c:v>193.74</c:v>
                </c:pt>
              </c:numCache>
            </c:numRef>
          </c:val>
          <c:smooth val="0"/>
        </c:ser>
        <c:dLbls>
          <c:showLegendKey val="0"/>
          <c:showVal val="0"/>
          <c:showCatName val="0"/>
          <c:showSerName val="0"/>
          <c:showPercent val="0"/>
          <c:showBubbleSize val="0"/>
        </c:dLbls>
        <c:marker val="1"/>
        <c:smooth val="0"/>
        <c:axId val="65783296"/>
        <c:axId val="65785216"/>
      </c:lineChart>
      <c:dateAx>
        <c:axId val="65783296"/>
        <c:scaling>
          <c:orientation val="minMax"/>
        </c:scaling>
        <c:delete val="1"/>
        <c:axPos val="b"/>
        <c:numFmt formatCode="ge" sourceLinked="1"/>
        <c:majorTickMark val="none"/>
        <c:minorTickMark val="none"/>
        <c:tickLblPos val="none"/>
        <c:crossAx val="65785216"/>
        <c:crosses val="autoZero"/>
        <c:auto val="1"/>
        <c:lblOffset val="100"/>
        <c:baseTimeUnit val="years"/>
      </c:dateAx>
      <c:valAx>
        <c:axId val="65785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5783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S60" zoomScaleNormal="100" workbookViewId="0">
      <selection activeCell="BL83" sqref="BL8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東近江市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Bd2</v>
      </c>
      <c r="X8" s="46"/>
      <c r="Y8" s="46"/>
      <c r="Z8" s="46"/>
      <c r="AA8" s="46"/>
      <c r="AB8" s="46"/>
      <c r="AC8" s="46"/>
      <c r="AD8" s="3"/>
      <c r="AE8" s="3"/>
      <c r="AF8" s="3"/>
      <c r="AG8" s="3"/>
      <c r="AH8" s="3"/>
      <c r="AI8" s="3"/>
      <c r="AJ8" s="3"/>
      <c r="AK8" s="3"/>
      <c r="AL8" s="47">
        <f>データ!R6</f>
        <v>115704</v>
      </c>
      <c r="AM8" s="47"/>
      <c r="AN8" s="47"/>
      <c r="AO8" s="47"/>
      <c r="AP8" s="47"/>
      <c r="AQ8" s="47"/>
      <c r="AR8" s="47"/>
      <c r="AS8" s="47"/>
      <c r="AT8" s="43">
        <f>データ!S6</f>
        <v>388.37</v>
      </c>
      <c r="AU8" s="43"/>
      <c r="AV8" s="43"/>
      <c r="AW8" s="43"/>
      <c r="AX8" s="43"/>
      <c r="AY8" s="43"/>
      <c r="AZ8" s="43"/>
      <c r="BA8" s="43"/>
      <c r="BB8" s="43">
        <f>データ!T6</f>
        <v>297.92</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50.53</v>
      </c>
      <c r="Q10" s="43"/>
      <c r="R10" s="43"/>
      <c r="S10" s="43"/>
      <c r="T10" s="43"/>
      <c r="U10" s="43"/>
      <c r="V10" s="43"/>
      <c r="W10" s="43">
        <f>データ!P6</f>
        <v>92.72</v>
      </c>
      <c r="X10" s="43"/>
      <c r="Y10" s="43"/>
      <c r="Z10" s="43"/>
      <c r="AA10" s="43"/>
      <c r="AB10" s="43"/>
      <c r="AC10" s="43"/>
      <c r="AD10" s="47">
        <f>データ!Q6</f>
        <v>2860</v>
      </c>
      <c r="AE10" s="47"/>
      <c r="AF10" s="47"/>
      <c r="AG10" s="47"/>
      <c r="AH10" s="47"/>
      <c r="AI10" s="47"/>
      <c r="AJ10" s="47"/>
      <c r="AK10" s="2"/>
      <c r="AL10" s="47">
        <f>データ!U6</f>
        <v>58379</v>
      </c>
      <c r="AM10" s="47"/>
      <c r="AN10" s="47"/>
      <c r="AO10" s="47"/>
      <c r="AP10" s="47"/>
      <c r="AQ10" s="47"/>
      <c r="AR10" s="47"/>
      <c r="AS10" s="47"/>
      <c r="AT10" s="43">
        <f>データ!V6</f>
        <v>16.53</v>
      </c>
      <c r="AU10" s="43"/>
      <c r="AV10" s="43"/>
      <c r="AW10" s="43"/>
      <c r="AX10" s="43"/>
      <c r="AY10" s="43"/>
      <c r="AZ10" s="43"/>
      <c r="BA10" s="43"/>
      <c r="BB10" s="43">
        <f>データ!W6</f>
        <v>3531.7</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107</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35</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53</v>
      </c>
      <c r="B4" s="28"/>
      <c r="C4" s="28"/>
      <c r="D4" s="28"/>
      <c r="E4" s="28"/>
      <c r="F4" s="28"/>
      <c r="G4" s="28"/>
      <c r="H4" s="77"/>
      <c r="I4" s="78"/>
      <c r="J4" s="78"/>
      <c r="K4" s="78"/>
      <c r="L4" s="78"/>
      <c r="M4" s="78"/>
      <c r="N4" s="78"/>
      <c r="O4" s="78"/>
      <c r="P4" s="78"/>
      <c r="Q4" s="78"/>
      <c r="R4" s="78"/>
      <c r="S4" s="78"/>
      <c r="T4" s="78"/>
      <c r="U4" s="78"/>
      <c r="V4" s="78"/>
      <c r="W4" s="79"/>
      <c r="X4" s="73" t="s">
        <v>54</v>
      </c>
      <c r="Y4" s="73"/>
      <c r="Z4" s="73"/>
      <c r="AA4" s="73"/>
      <c r="AB4" s="73"/>
      <c r="AC4" s="73"/>
      <c r="AD4" s="73"/>
      <c r="AE4" s="73"/>
      <c r="AF4" s="73"/>
      <c r="AG4" s="73"/>
      <c r="AH4" s="73"/>
      <c r="AI4" s="73" t="s">
        <v>55</v>
      </c>
      <c r="AJ4" s="73"/>
      <c r="AK4" s="73"/>
      <c r="AL4" s="73"/>
      <c r="AM4" s="73"/>
      <c r="AN4" s="73"/>
      <c r="AO4" s="73"/>
      <c r="AP4" s="73"/>
      <c r="AQ4" s="73"/>
      <c r="AR4" s="73"/>
      <c r="AS4" s="73"/>
      <c r="AT4" s="73" t="s">
        <v>56</v>
      </c>
      <c r="AU4" s="73"/>
      <c r="AV4" s="73"/>
      <c r="AW4" s="73"/>
      <c r="AX4" s="73"/>
      <c r="AY4" s="73"/>
      <c r="AZ4" s="73"/>
      <c r="BA4" s="73"/>
      <c r="BB4" s="73"/>
      <c r="BC4" s="73"/>
      <c r="BD4" s="73"/>
      <c r="BE4" s="73" t="s">
        <v>57</v>
      </c>
      <c r="BF4" s="73"/>
      <c r="BG4" s="73"/>
      <c r="BH4" s="73"/>
      <c r="BI4" s="73"/>
      <c r="BJ4" s="73"/>
      <c r="BK4" s="73"/>
      <c r="BL4" s="73"/>
      <c r="BM4" s="73"/>
      <c r="BN4" s="73"/>
      <c r="BO4" s="73"/>
      <c r="BP4" s="73" t="s">
        <v>58</v>
      </c>
      <c r="BQ4" s="73"/>
      <c r="BR4" s="73"/>
      <c r="BS4" s="73"/>
      <c r="BT4" s="73"/>
      <c r="BU4" s="73"/>
      <c r="BV4" s="73"/>
      <c r="BW4" s="73"/>
      <c r="BX4" s="73"/>
      <c r="BY4" s="73"/>
      <c r="BZ4" s="73"/>
      <c r="CA4" s="73" t="s">
        <v>59</v>
      </c>
      <c r="CB4" s="73"/>
      <c r="CC4" s="73"/>
      <c r="CD4" s="73"/>
      <c r="CE4" s="73"/>
      <c r="CF4" s="73"/>
      <c r="CG4" s="73"/>
      <c r="CH4" s="73"/>
      <c r="CI4" s="73"/>
      <c r="CJ4" s="73"/>
      <c r="CK4" s="73"/>
      <c r="CL4" s="73" t="s">
        <v>60</v>
      </c>
      <c r="CM4" s="73"/>
      <c r="CN4" s="73"/>
      <c r="CO4" s="73"/>
      <c r="CP4" s="73"/>
      <c r="CQ4" s="73"/>
      <c r="CR4" s="73"/>
      <c r="CS4" s="73"/>
      <c r="CT4" s="73"/>
      <c r="CU4" s="73"/>
      <c r="CV4" s="73"/>
      <c r="CW4" s="73" t="s">
        <v>61</v>
      </c>
      <c r="CX4" s="73"/>
      <c r="CY4" s="73"/>
      <c r="CZ4" s="73"/>
      <c r="DA4" s="73"/>
      <c r="DB4" s="73"/>
      <c r="DC4" s="73"/>
      <c r="DD4" s="73"/>
      <c r="DE4" s="73"/>
      <c r="DF4" s="73"/>
      <c r="DG4" s="73"/>
      <c r="DH4" s="73" t="s">
        <v>62</v>
      </c>
      <c r="DI4" s="73"/>
      <c r="DJ4" s="73"/>
      <c r="DK4" s="73"/>
      <c r="DL4" s="73"/>
      <c r="DM4" s="73"/>
      <c r="DN4" s="73"/>
      <c r="DO4" s="73"/>
      <c r="DP4" s="73"/>
      <c r="DQ4" s="73"/>
      <c r="DR4" s="73"/>
      <c r="DS4" s="73" t="s">
        <v>63</v>
      </c>
      <c r="DT4" s="73"/>
      <c r="DU4" s="73"/>
      <c r="DV4" s="73"/>
      <c r="DW4" s="73"/>
      <c r="DX4" s="73"/>
      <c r="DY4" s="73"/>
      <c r="DZ4" s="73"/>
      <c r="EA4" s="73"/>
      <c r="EB4" s="73"/>
      <c r="EC4" s="73"/>
      <c r="ED4" s="73" t="s">
        <v>64</v>
      </c>
      <c r="EE4" s="73"/>
      <c r="EF4" s="73"/>
      <c r="EG4" s="73"/>
      <c r="EH4" s="73"/>
      <c r="EI4" s="73"/>
      <c r="EJ4" s="73"/>
      <c r="EK4" s="73"/>
      <c r="EL4" s="73"/>
      <c r="EM4" s="73"/>
      <c r="EN4" s="73"/>
    </row>
    <row r="5" spans="1:144">
      <c r="A5" s="26" t="s">
        <v>65</v>
      </c>
      <c r="B5" s="29"/>
      <c r="C5" s="29"/>
      <c r="D5" s="29"/>
      <c r="E5" s="29"/>
      <c r="F5" s="29"/>
      <c r="G5" s="29"/>
      <c r="H5" s="30" t="s">
        <v>66</v>
      </c>
      <c r="I5" s="30" t="s">
        <v>67</v>
      </c>
      <c r="J5" s="30" t="s">
        <v>68</v>
      </c>
      <c r="K5" s="30" t="s">
        <v>69</v>
      </c>
      <c r="L5" s="30" t="s">
        <v>70</v>
      </c>
      <c r="M5" s="30" t="s">
        <v>71</v>
      </c>
      <c r="N5" s="30" t="s">
        <v>72</v>
      </c>
      <c r="O5" s="30" t="s">
        <v>73</v>
      </c>
      <c r="P5" s="30" t="s">
        <v>74</v>
      </c>
      <c r="Q5" s="30" t="s">
        <v>75</v>
      </c>
      <c r="R5" s="30" t="s">
        <v>76</v>
      </c>
      <c r="S5" s="30" t="s">
        <v>77</v>
      </c>
      <c r="T5" s="30" t="s">
        <v>78</v>
      </c>
      <c r="U5" s="30" t="s">
        <v>79</v>
      </c>
      <c r="V5" s="30" t="s">
        <v>80</v>
      </c>
      <c r="W5" s="30" t="s">
        <v>81</v>
      </c>
      <c r="X5" s="30" t="s">
        <v>82</v>
      </c>
      <c r="Y5" s="30" t="s">
        <v>83</v>
      </c>
      <c r="Z5" s="30" t="s">
        <v>84</v>
      </c>
      <c r="AA5" s="30" t="s">
        <v>85</v>
      </c>
      <c r="AB5" s="30" t="s">
        <v>86</v>
      </c>
      <c r="AC5" s="30" t="s">
        <v>87</v>
      </c>
      <c r="AD5" s="30" t="s">
        <v>88</v>
      </c>
      <c r="AE5" s="30" t="s">
        <v>89</v>
      </c>
      <c r="AF5" s="30" t="s">
        <v>90</v>
      </c>
      <c r="AG5" s="30" t="s">
        <v>91</v>
      </c>
      <c r="AH5" s="30" t="s">
        <v>92</v>
      </c>
      <c r="AI5" s="30" t="s">
        <v>82</v>
      </c>
      <c r="AJ5" s="30" t="s">
        <v>83</v>
      </c>
      <c r="AK5" s="30" t="s">
        <v>84</v>
      </c>
      <c r="AL5" s="30" t="s">
        <v>85</v>
      </c>
      <c r="AM5" s="30" t="s">
        <v>86</v>
      </c>
      <c r="AN5" s="30" t="s">
        <v>87</v>
      </c>
      <c r="AO5" s="30" t="s">
        <v>88</v>
      </c>
      <c r="AP5" s="30" t="s">
        <v>89</v>
      </c>
      <c r="AQ5" s="30" t="s">
        <v>90</v>
      </c>
      <c r="AR5" s="30" t="s">
        <v>91</v>
      </c>
      <c r="AS5" s="30" t="s">
        <v>93</v>
      </c>
      <c r="AT5" s="30" t="s">
        <v>82</v>
      </c>
      <c r="AU5" s="30" t="s">
        <v>83</v>
      </c>
      <c r="AV5" s="30" t="s">
        <v>84</v>
      </c>
      <c r="AW5" s="30" t="s">
        <v>85</v>
      </c>
      <c r="AX5" s="30" t="s">
        <v>86</v>
      </c>
      <c r="AY5" s="30" t="s">
        <v>87</v>
      </c>
      <c r="AZ5" s="30" t="s">
        <v>88</v>
      </c>
      <c r="BA5" s="30" t="s">
        <v>89</v>
      </c>
      <c r="BB5" s="30" t="s">
        <v>90</v>
      </c>
      <c r="BC5" s="30" t="s">
        <v>91</v>
      </c>
      <c r="BD5" s="30" t="s">
        <v>93</v>
      </c>
      <c r="BE5" s="30" t="s">
        <v>82</v>
      </c>
      <c r="BF5" s="30" t="s">
        <v>83</v>
      </c>
      <c r="BG5" s="30" t="s">
        <v>84</v>
      </c>
      <c r="BH5" s="30" t="s">
        <v>85</v>
      </c>
      <c r="BI5" s="30" t="s">
        <v>86</v>
      </c>
      <c r="BJ5" s="30" t="s">
        <v>87</v>
      </c>
      <c r="BK5" s="30" t="s">
        <v>88</v>
      </c>
      <c r="BL5" s="30" t="s">
        <v>89</v>
      </c>
      <c r="BM5" s="30" t="s">
        <v>90</v>
      </c>
      <c r="BN5" s="30" t="s">
        <v>91</v>
      </c>
      <c r="BO5" s="30" t="s">
        <v>93</v>
      </c>
      <c r="BP5" s="30" t="s">
        <v>82</v>
      </c>
      <c r="BQ5" s="30" t="s">
        <v>83</v>
      </c>
      <c r="BR5" s="30" t="s">
        <v>84</v>
      </c>
      <c r="BS5" s="30" t="s">
        <v>85</v>
      </c>
      <c r="BT5" s="30" t="s">
        <v>86</v>
      </c>
      <c r="BU5" s="30" t="s">
        <v>87</v>
      </c>
      <c r="BV5" s="30" t="s">
        <v>88</v>
      </c>
      <c r="BW5" s="30" t="s">
        <v>89</v>
      </c>
      <c r="BX5" s="30" t="s">
        <v>90</v>
      </c>
      <c r="BY5" s="30" t="s">
        <v>91</v>
      </c>
      <c r="BZ5" s="30" t="s">
        <v>93</v>
      </c>
      <c r="CA5" s="30" t="s">
        <v>82</v>
      </c>
      <c r="CB5" s="30" t="s">
        <v>83</v>
      </c>
      <c r="CC5" s="30" t="s">
        <v>84</v>
      </c>
      <c r="CD5" s="30" t="s">
        <v>85</v>
      </c>
      <c r="CE5" s="30" t="s">
        <v>86</v>
      </c>
      <c r="CF5" s="30" t="s">
        <v>87</v>
      </c>
      <c r="CG5" s="30" t="s">
        <v>88</v>
      </c>
      <c r="CH5" s="30" t="s">
        <v>89</v>
      </c>
      <c r="CI5" s="30" t="s">
        <v>90</v>
      </c>
      <c r="CJ5" s="30" t="s">
        <v>91</v>
      </c>
      <c r="CK5" s="30" t="s">
        <v>93</v>
      </c>
      <c r="CL5" s="30" t="s">
        <v>82</v>
      </c>
      <c r="CM5" s="30" t="s">
        <v>83</v>
      </c>
      <c r="CN5" s="30" t="s">
        <v>84</v>
      </c>
      <c r="CO5" s="30" t="s">
        <v>85</v>
      </c>
      <c r="CP5" s="30" t="s">
        <v>86</v>
      </c>
      <c r="CQ5" s="30" t="s">
        <v>87</v>
      </c>
      <c r="CR5" s="30" t="s">
        <v>88</v>
      </c>
      <c r="CS5" s="30" t="s">
        <v>89</v>
      </c>
      <c r="CT5" s="30" t="s">
        <v>90</v>
      </c>
      <c r="CU5" s="30" t="s">
        <v>91</v>
      </c>
      <c r="CV5" s="30" t="s">
        <v>93</v>
      </c>
      <c r="CW5" s="30" t="s">
        <v>82</v>
      </c>
      <c r="CX5" s="30" t="s">
        <v>83</v>
      </c>
      <c r="CY5" s="30" t="s">
        <v>84</v>
      </c>
      <c r="CZ5" s="30" t="s">
        <v>85</v>
      </c>
      <c r="DA5" s="30" t="s">
        <v>86</v>
      </c>
      <c r="DB5" s="30" t="s">
        <v>87</v>
      </c>
      <c r="DC5" s="30" t="s">
        <v>88</v>
      </c>
      <c r="DD5" s="30" t="s">
        <v>89</v>
      </c>
      <c r="DE5" s="30" t="s">
        <v>90</v>
      </c>
      <c r="DF5" s="30" t="s">
        <v>91</v>
      </c>
      <c r="DG5" s="30" t="s">
        <v>93</v>
      </c>
      <c r="DH5" s="30" t="s">
        <v>82</v>
      </c>
      <c r="DI5" s="30" t="s">
        <v>83</v>
      </c>
      <c r="DJ5" s="30" t="s">
        <v>84</v>
      </c>
      <c r="DK5" s="30" t="s">
        <v>85</v>
      </c>
      <c r="DL5" s="30" t="s">
        <v>86</v>
      </c>
      <c r="DM5" s="30" t="s">
        <v>87</v>
      </c>
      <c r="DN5" s="30" t="s">
        <v>88</v>
      </c>
      <c r="DO5" s="30" t="s">
        <v>89</v>
      </c>
      <c r="DP5" s="30" t="s">
        <v>90</v>
      </c>
      <c r="DQ5" s="30" t="s">
        <v>91</v>
      </c>
      <c r="DR5" s="30" t="s">
        <v>93</v>
      </c>
      <c r="DS5" s="30" t="s">
        <v>82</v>
      </c>
      <c r="DT5" s="30" t="s">
        <v>83</v>
      </c>
      <c r="DU5" s="30" t="s">
        <v>84</v>
      </c>
      <c r="DV5" s="30" t="s">
        <v>85</v>
      </c>
      <c r="DW5" s="30" t="s">
        <v>86</v>
      </c>
      <c r="DX5" s="30" t="s">
        <v>87</v>
      </c>
      <c r="DY5" s="30" t="s">
        <v>88</v>
      </c>
      <c r="DZ5" s="30" t="s">
        <v>89</v>
      </c>
      <c r="EA5" s="30" t="s">
        <v>90</v>
      </c>
      <c r="EB5" s="30" t="s">
        <v>91</v>
      </c>
      <c r="EC5" s="30" t="s">
        <v>93</v>
      </c>
      <c r="ED5" s="30" t="s">
        <v>82</v>
      </c>
      <c r="EE5" s="30" t="s">
        <v>83</v>
      </c>
      <c r="EF5" s="30" t="s">
        <v>84</v>
      </c>
      <c r="EG5" s="30" t="s">
        <v>85</v>
      </c>
      <c r="EH5" s="30" t="s">
        <v>86</v>
      </c>
      <c r="EI5" s="30" t="s">
        <v>87</v>
      </c>
      <c r="EJ5" s="30" t="s">
        <v>88</v>
      </c>
      <c r="EK5" s="30" t="s">
        <v>89</v>
      </c>
      <c r="EL5" s="30" t="s">
        <v>90</v>
      </c>
      <c r="EM5" s="30" t="s">
        <v>91</v>
      </c>
      <c r="EN5" s="30" t="s">
        <v>93</v>
      </c>
    </row>
    <row r="6" spans="1:144" s="34" customFormat="1">
      <c r="A6" s="26" t="s">
        <v>94</v>
      </c>
      <c r="B6" s="31">
        <f>B7</f>
        <v>2014</v>
      </c>
      <c r="C6" s="31">
        <f t="shared" ref="C6:W6" si="3">C7</f>
        <v>252131</v>
      </c>
      <c r="D6" s="31">
        <f t="shared" si="3"/>
        <v>47</v>
      </c>
      <c r="E6" s="31">
        <f t="shared" si="3"/>
        <v>17</v>
      </c>
      <c r="F6" s="31">
        <f t="shared" si="3"/>
        <v>1</v>
      </c>
      <c r="G6" s="31">
        <f t="shared" si="3"/>
        <v>0</v>
      </c>
      <c r="H6" s="31" t="str">
        <f t="shared" si="3"/>
        <v>滋賀県　東近江市</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50.53</v>
      </c>
      <c r="P6" s="32">
        <f t="shared" si="3"/>
        <v>92.72</v>
      </c>
      <c r="Q6" s="32">
        <f t="shared" si="3"/>
        <v>2860</v>
      </c>
      <c r="R6" s="32">
        <f t="shared" si="3"/>
        <v>115704</v>
      </c>
      <c r="S6" s="32">
        <f t="shared" si="3"/>
        <v>388.37</v>
      </c>
      <c r="T6" s="32">
        <f t="shared" si="3"/>
        <v>297.92</v>
      </c>
      <c r="U6" s="32">
        <f t="shared" si="3"/>
        <v>58379</v>
      </c>
      <c r="V6" s="32">
        <f t="shared" si="3"/>
        <v>16.53</v>
      </c>
      <c r="W6" s="32">
        <f t="shared" si="3"/>
        <v>3531.7</v>
      </c>
      <c r="X6" s="33">
        <f>IF(X7="",NA(),X7)</f>
        <v>70.12</v>
      </c>
      <c r="Y6" s="33">
        <f t="shared" ref="Y6:AG6" si="4">IF(Y7="",NA(),Y7)</f>
        <v>72.78</v>
      </c>
      <c r="Z6" s="33">
        <f t="shared" si="4"/>
        <v>75.86</v>
      </c>
      <c r="AA6" s="33">
        <f t="shared" si="4"/>
        <v>73.92</v>
      </c>
      <c r="AB6" s="33">
        <f t="shared" si="4"/>
        <v>72.56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1223.94</v>
      </c>
      <c r="BF6" s="33">
        <f t="shared" ref="BF6:BN6" si="7">IF(BF7="",NA(),BF7)</f>
        <v>1054.1099999999999</v>
      </c>
      <c r="BG6" s="33">
        <f t="shared" si="7"/>
        <v>933.7</v>
      </c>
      <c r="BH6" s="33">
        <f t="shared" si="7"/>
        <v>915.35</v>
      </c>
      <c r="BI6" s="33">
        <f t="shared" si="7"/>
        <v>812.19</v>
      </c>
      <c r="BJ6" s="33">
        <f t="shared" si="7"/>
        <v>1206.54</v>
      </c>
      <c r="BK6" s="33">
        <f t="shared" si="7"/>
        <v>1247.2</v>
      </c>
      <c r="BL6" s="33">
        <f t="shared" si="7"/>
        <v>1189.0999999999999</v>
      </c>
      <c r="BM6" s="33">
        <f t="shared" si="7"/>
        <v>1115.1099999999999</v>
      </c>
      <c r="BN6" s="33">
        <f t="shared" si="7"/>
        <v>1010.51</v>
      </c>
      <c r="BO6" s="32" t="str">
        <f>IF(BO7="","",IF(BO7="-","【-】","【"&amp;SUBSTITUTE(TEXT(BO7,"#,##0.00"),"-","△")&amp;"】"))</f>
        <v>【776.35】</v>
      </c>
      <c r="BP6" s="33">
        <f>IF(BP7="",NA(),BP7)</f>
        <v>82.48</v>
      </c>
      <c r="BQ6" s="33">
        <f t="shared" ref="BQ6:BY6" si="8">IF(BQ7="",NA(),BQ7)</f>
        <v>78.760000000000005</v>
      </c>
      <c r="BR6" s="33">
        <f t="shared" si="8"/>
        <v>90.2</v>
      </c>
      <c r="BS6" s="33">
        <f t="shared" si="8"/>
        <v>102.85</v>
      </c>
      <c r="BT6" s="33">
        <f t="shared" si="8"/>
        <v>91.83</v>
      </c>
      <c r="BU6" s="33">
        <f t="shared" si="8"/>
        <v>77.739999999999995</v>
      </c>
      <c r="BV6" s="33">
        <f t="shared" si="8"/>
        <v>77.489999999999995</v>
      </c>
      <c r="BW6" s="33">
        <f t="shared" si="8"/>
        <v>78.78</v>
      </c>
      <c r="BX6" s="33">
        <f t="shared" si="8"/>
        <v>79.540000000000006</v>
      </c>
      <c r="BY6" s="33">
        <f t="shared" si="8"/>
        <v>83</v>
      </c>
      <c r="BZ6" s="32" t="str">
        <f>IF(BZ7="","",IF(BZ7="-","【-】","【"&amp;SUBSTITUTE(TEXT(BZ7,"#,##0.00"),"-","△")&amp;"】"))</f>
        <v>【96.57】</v>
      </c>
      <c r="CA6" s="33">
        <f>IF(CA7="",NA(),CA7)</f>
        <v>166.04</v>
      </c>
      <c r="CB6" s="33">
        <f t="shared" ref="CB6:CJ6" si="9">IF(CB7="",NA(),CB7)</f>
        <v>201.86</v>
      </c>
      <c r="CC6" s="33">
        <f t="shared" si="9"/>
        <v>178.99</v>
      </c>
      <c r="CD6" s="33">
        <f t="shared" si="9"/>
        <v>156.38999999999999</v>
      </c>
      <c r="CE6" s="33">
        <f t="shared" si="9"/>
        <v>179.91</v>
      </c>
      <c r="CF6" s="33">
        <f t="shared" si="9"/>
        <v>199.72</v>
      </c>
      <c r="CG6" s="33">
        <f t="shared" si="9"/>
        <v>201.25</v>
      </c>
      <c r="CH6" s="33">
        <f t="shared" si="9"/>
        <v>199.32</v>
      </c>
      <c r="CI6" s="33">
        <f t="shared" si="9"/>
        <v>199.36</v>
      </c>
      <c r="CJ6" s="33">
        <f t="shared" si="9"/>
        <v>193.74</v>
      </c>
      <c r="CK6" s="32" t="str">
        <f>IF(CK7="","",IF(CK7="-","【-】","【"&amp;SUBSTITUTE(TEXT(CK7,"#,##0.00"),"-","△")&amp;"】"))</f>
        <v>【142.28】</v>
      </c>
      <c r="CL6" s="33">
        <f>IF(CL7="",NA(),CL7)</f>
        <v>94.62</v>
      </c>
      <c r="CM6" s="33">
        <f t="shared" ref="CM6:CU6" si="10">IF(CM7="",NA(),CM7)</f>
        <v>86.44</v>
      </c>
      <c r="CN6" s="33">
        <f t="shared" si="10"/>
        <v>86.96</v>
      </c>
      <c r="CO6" s="33">
        <f t="shared" si="10"/>
        <v>87.99</v>
      </c>
      <c r="CP6" s="33">
        <f t="shared" si="10"/>
        <v>97.31</v>
      </c>
      <c r="CQ6" s="33">
        <f t="shared" si="10"/>
        <v>60.04</v>
      </c>
      <c r="CR6" s="33">
        <f t="shared" si="10"/>
        <v>63.88</v>
      </c>
      <c r="CS6" s="33">
        <f t="shared" si="10"/>
        <v>65.31</v>
      </c>
      <c r="CT6" s="33">
        <f t="shared" si="10"/>
        <v>62.09</v>
      </c>
      <c r="CU6" s="33">
        <f t="shared" si="10"/>
        <v>62.23</v>
      </c>
      <c r="CV6" s="32" t="str">
        <f>IF(CV7="","",IF(CV7="-","【-】","【"&amp;SUBSTITUTE(TEXT(CV7,"#,##0.00"),"-","△")&amp;"】"))</f>
        <v>【60.35】</v>
      </c>
      <c r="CW6" s="33">
        <f>IF(CW7="",NA(),CW7)</f>
        <v>85.13</v>
      </c>
      <c r="CX6" s="33">
        <f t="shared" ref="CX6:DF6" si="11">IF(CX7="",NA(),CX7)</f>
        <v>84.89</v>
      </c>
      <c r="CY6" s="33">
        <f t="shared" si="11"/>
        <v>87.39</v>
      </c>
      <c r="CZ6" s="33">
        <f t="shared" si="11"/>
        <v>88.94</v>
      </c>
      <c r="DA6" s="33">
        <f t="shared" si="11"/>
        <v>92.67</v>
      </c>
      <c r="DB6" s="33">
        <f t="shared" si="11"/>
        <v>87.18</v>
      </c>
      <c r="DC6" s="33">
        <f t="shared" si="11"/>
        <v>86.62</v>
      </c>
      <c r="DD6" s="33">
        <f t="shared" si="11"/>
        <v>87.07</v>
      </c>
      <c r="DE6" s="33">
        <f t="shared" si="11"/>
        <v>86.88</v>
      </c>
      <c r="DF6" s="33">
        <f t="shared" si="11"/>
        <v>86.56</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0.13</v>
      </c>
      <c r="EJ6" s="33">
        <f t="shared" si="14"/>
        <v>0.05</v>
      </c>
      <c r="EK6" s="33">
        <f t="shared" si="14"/>
        <v>0.04</v>
      </c>
      <c r="EL6" s="33">
        <f t="shared" si="14"/>
        <v>0.06</v>
      </c>
      <c r="EM6" s="33">
        <f t="shared" si="14"/>
        <v>0.04</v>
      </c>
      <c r="EN6" s="32" t="str">
        <f>IF(EN7="","",IF(EN7="-","【-】","【"&amp;SUBSTITUTE(TEXT(EN7,"#,##0.00"),"-","△")&amp;"】"))</f>
        <v>【0.17】</v>
      </c>
    </row>
    <row r="7" spans="1:144" s="34" customFormat="1">
      <c r="A7" s="26"/>
      <c r="B7" s="35">
        <v>2014</v>
      </c>
      <c r="C7" s="35">
        <v>252131</v>
      </c>
      <c r="D7" s="35">
        <v>47</v>
      </c>
      <c r="E7" s="35">
        <v>17</v>
      </c>
      <c r="F7" s="35">
        <v>1</v>
      </c>
      <c r="G7" s="35">
        <v>0</v>
      </c>
      <c r="H7" s="35" t="s">
        <v>95</v>
      </c>
      <c r="I7" s="35" t="s">
        <v>96</v>
      </c>
      <c r="J7" s="35" t="s">
        <v>97</v>
      </c>
      <c r="K7" s="35" t="s">
        <v>98</v>
      </c>
      <c r="L7" s="35" t="s">
        <v>99</v>
      </c>
      <c r="M7" s="36" t="s">
        <v>100</v>
      </c>
      <c r="N7" s="36" t="s">
        <v>101</v>
      </c>
      <c r="O7" s="36">
        <v>50.53</v>
      </c>
      <c r="P7" s="36">
        <v>92.72</v>
      </c>
      <c r="Q7" s="36">
        <v>2860</v>
      </c>
      <c r="R7" s="36">
        <v>115704</v>
      </c>
      <c r="S7" s="36">
        <v>388.37</v>
      </c>
      <c r="T7" s="36">
        <v>297.92</v>
      </c>
      <c r="U7" s="36">
        <v>58379</v>
      </c>
      <c r="V7" s="36">
        <v>16.53</v>
      </c>
      <c r="W7" s="36">
        <v>3531.7</v>
      </c>
      <c r="X7" s="36">
        <v>70.12</v>
      </c>
      <c r="Y7" s="36">
        <v>72.78</v>
      </c>
      <c r="Z7" s="36">
        <v>75.86</v>
      </c>
      <c r="AA7" s="36">
        <v>73.92</v>
      </c>
      <c r="AB7" s="36">
        <v>72.56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1223.94</v>
      </c>
      <c r="BF7" s="36">
        <v>1054.1099999999999</v>
      </c>
      <c r="BG7" s="36">
        <v>933.7</v>
      </c>
      <c r="BH7" s="36">
        <v>915.35</v>
      </c>
      <c r="BI7" s="36">
        <v>812.19</v>
      </c>
      <c r="BJ7" s="36">
        <v>1206.54</v>
      </c>
      <c r="BK7" s="36">
        <v>1247.2</v>
      </c>
      <c r="BL7" s="36">
        <v>1189.0999999999999</v>
      </c>
      <c r="BM7" s="36">
        <v>1115.1099999999999</v>
      </c>
      <c r="BN7" s="36">
        <v>1010.51</v>
      </c>
      <c r="BO7" s="36">
        <v>776.35</v>
      </c>
      <c r="BP7" s="36">
        <v>82.48</v>
      </c>
      <c r="BQ7" s="36">
        <v>78.760000000000005</v>
      </c>
      <c r="BR7" s="36">
        <v>90.2</v>
      </c>
      <c r="BS7" s="36">
        <v>102.85</v>
      </c>
      <c r="BT7" s="36">
        <v>91.83</v>
      </c>
      <c r="BU7" s="36">
        <v>77.739999999999995</v>
      </c>
      <c r="BV7" s="36">
        <v>77.489999999999995</v>
      </c>
      <c r="BW7" s="36">
        <v>78.78</v>
      </c>
      <c r="BX7" s="36">
        <v>79.540000000000006</v>
      </c>
      <c r="BY7" s="36">
        <v>83</v>
      </c>
      <c r="BZ7" s="36">
        <v>96.57</v>
      </c>
      <c r="CA7" s="36">
        <v>166.04</v>
      </c>
      <c r="CB7" s="36">
        <v>201.86</v>
      </c>
      <c r="CC7" s="36">
        <v>178.99</v>
      </c>
      <c r="CD7" s="36">
        <v>156.38999999999999</v>
      </c>
      <c r="CE7" s="36">
        <v>179.91</v>
      </c>
      <c r="CF7" s="36">
        <v>199.72</v>
      </c>
      <c r="CG7" s="36">
        <v>201.25</v>
      </c>
      <c r="CH7" s="36">
        <v>199.32</v>
      </c>
      <c r="CI7" s="36">
        <v>199.36</v>
      </c>
      <c r="CJ7" s="36">
        <v>193.74</v>
      </c>
      <c r="CK7" s="36">
        <v>142.28</v>
      </c>
      <c r="CL7" s="36">
        <v>94.62</v>
      </c>
      <c r="CM7" s="36">
        <v>86.44</v>
      </c>
      <c r="CN7" s="36">
        <v>86.96</v>
      </c>
      <c r="CO7" s="36">
        <v>87.99</v>
      </c>
      <c r="CP7" s="36">
        <v>97.31</v>
      </c>
      <c r="CQ7" s="36">
        <v>60.04</v>
      </c>
      <c r="CR7" s="36">
        <v>63.88</v>
      </c>
      <c r="CS7" s="36">
        <v>65.31</v>
      </c>
      <c r="CT7" s="36">
        <v>62.09</v>
      </c>
      <c r="CU7" s="36">
        <v>62.23</v>
      </c>
      <c r="CV7" s="36">
        <v>60.35</v>
      </c>
      <c r="CW7" s="36">
        <v>85.13</v>
      </c>
      <c r="CX7" s="36">
        <v>84.89</v>
      </c>
      <c r="CY7" s="36">
        <v>87.39</v>
      </c>
      <c r="CZ7" s="36">
        <v>88.94</v>
      </c>
      <c r="DA7" s="36">
        <v>92.67</v>
      </c>
      <c r="DB7" s="36">
        <v>87.18</v>
      </c>
      <c r="DC7" s="36">
        <v>86.62</v>
      </c>
      <c r="DD7" s="36">
        <v>87.07</v>
      </c>
      <c r="DE7" s="36">
        <v>86.88</v>
      </c>
      <c r="DF7" s="36">
        <v>86.56</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0.13</v>
      </c>
      <c r="EJ7" s="36">
        <v>0.05</v>
      </c>
      <c r="EK7" s="36">
        <v>0.04</v>
      </c>
      <c r="EL7" s="36">
        <v>0.06</v>
      </c>
      <c r="EM7" s="36">
        <v>0.04</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2016-02-22T04:08:53Z</cp:lastPrinted>
  <dcterms:created xsi:type="dcterms:W3CDTF">2016-02-03T08:54:06Z</dcterms:created>
  <dcterms:modified xsi:type="dcterms:W3CDTF">2016-02-22T04:08:55Z</dcterms:modified>
</cp:coreProperties>
</file>