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8649" lockStructure="1"/>
  <bookViews>
    <workbookView xWindow="240" yWindow="60" windowWidth="14940" windowHeight="7875"/>
  </bookViews>
  <sheets>
    <sheet name="法非適用_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Y10" i="4" s="1"/>
  <c r="U6" i="5"/>
  <c r="T6" i="5"/>
  <c r="S6" i="5"/>
  <c r="AY8" i="4" s="1"/>
  <c r="R6" i="5"/>
  <c r="AQ8" i="4" s="1"/>
  <c r="Q6" i="5"/>
  <c r="P6" i="5"/>
  <c r="O6" i="5"/>
  <c r="R10" i="4" s="1"/>
  <c r="N6" i="5"/>
  <c r="M6" i="5"/>
  <c r="L6" i="5"/>
  <c r="K6" i="5"/>
  <c r="R8" i="4" s="1"/>
  <c r="J6" i="5"/>
  <c r="J8" i="4" s="1"/>
  <c r="I6" i="5"/>
  <c r="H6" i="5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Q10" i="4"/>
  <c r="AI10" i="4"/>
  <c r="Z10" i="4"/>
  <c r="J10" i="4"/>
  <c r="B10" i="4"/>
  <c r="AI8" i="4"/>
  <c r="Z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<sst xmlns="http://schemas.openxmlformats.org/spreadsheetml/2006/main" count="218" uniqueCount="108">
  <si>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</si>
  <si>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</si>
  <si>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</si>
  <si>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</si>
  <si>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</si>
  <si>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</si>
  <si>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</si>
  <si>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</si>
  <si>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</si>
  <si>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</si>
  <si>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</si>
  <si>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</si>
  <si>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</si>
  <si>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</si>
  <si>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</si>
  <si>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</si>
  <si>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</si>
  <si>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</si>
  <si>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</si>
  <si>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</si>
  <si>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</si>
  <si>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</si>
  <si>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</si>
  <si>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</si>
  <si>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</si>
  <si>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</si>
  <si>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</si>
  <si>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</si>
  <si>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</si>
  <si>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</si>
  <si>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</si>
  <si>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</si>
  <si>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</si>
  <si>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</si>
  <si>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</si>
  <si>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</si>
  <si>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</si>
  <si>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</si>
  <si>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</si>
  <si>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平成23年度から平成25年度における各指標の類似団体平均値は、当時の事業数を基に算出していますが、管路更新率については、平成26年度の事業数を基に類似団体平均値を算出しています。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</si>
  <si>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</si>
  <si>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</si>
  <si>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</si>
  <si>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</si>
  <si>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</si>
  <si>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</si>
  <si>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</si>
  <si>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</si>
  <si>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</si>
  <si>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</si>
  <si>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</si>
  <si>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</si>
  <si>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</si>
  <si>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</si>
  <si>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</si>
  <si>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</si>
  <si>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</si>
  <si>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</si>
  <si>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</si>
  <si>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</si>
  <si>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</si>
  <si>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</si>
  <si>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</si>
  <si>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</si>
  <si>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</si>
  <si>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</si>
  <si>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</si>
  <si>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</si>
  <si>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</si>
  <si>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</si>
  <si>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</si>
  <si>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</si>
  <si>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</si>
  <si>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</si>
  <si>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</si>
  <si>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</si>
  <si>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</si>
  <si>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</si>
  <si>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</si>
  <si>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</si>
  <si>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</si>
  <si>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</si>
  <si>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</si>
  <si>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</si>
  <si>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</si>
  <si>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</si>
  <si>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</si>
  <si>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</si>
  <si>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</si>
  <si>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</si>
  <si>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</si>
  <si>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</si>
  <si>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</si>
  <si>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日野町</t>
  </si>
  <si>
    <t>法非適用</t>
  </si>
  <si>
    <t>水道事業</t>
  </si>
  <si>
    <t>簡易水道事業</t>
  </si>
  <si>
    <t>D4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</si>
  <si>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</si>
  <si>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</si>
  <si>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</si>
  <si>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</si>
  <si>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</si>
  <si>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</si>
  <si>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</si>
  <si>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供給開始時に管路も布設していることから、法定耐用年数の40年で更新するとしても25年の猶予があり、当面の間は更新の予定がありません。
　ただし、将来の更新は確実に必要となるため、今後も計画的な保守管理に努めていきます。</t>
    <rPh sb="1" eb="3">
      <t>キョウキュウ</t>
    </rPh>
    <rPh sb="3" eb="5">
      <t>カイシ</t>
    </rPh>
    <rPh sb="5" eb="6">
      <t>ジ</t>
    </rPh>
    <rPh sb="7" eb="9">
      <t>カンロ</t>
    </rPh>
    <rPh sb="10" eb="12">
      <t>フセツ</t>
    </rPh>
    <rPh sb="21" eb="23">
      <t>ホウテイ</t>
    </rPh>
    <rPh sb="23" eb="25">
      <t>タイヨウ</t>
    </rPh>
    <rPh sb="25" eb="27">
      <t>ネンスウ</t>
    </rPh>
    <rPh sb="30" eb="31">
      <t>ネン</t>
    </rPh>
    <rPh sb="32" eb="34">
      <t>コウシン</t>
    </rPh>
    <rPh sb="42" eb="43">
      <t>ネン</t>
    </rPh>
    <rPh sb="44" eb="46">
      <t>ユウヨ</t>
    </rPh>
    <rPh sb="50" eb="52">
      <t>トウメン</t>
    </rPh>
    <rPh sb="53" eb="54">
      <t>マ</t>
    </rPh>
    <rPh sb="55" eb="57">
      <t>コウシン</t>
    </rPh>
    <rPh sb="58" eb="60">
      <t>ヨテイ</t>
    </rPh>
    <rPh sb="73" eb="75">
      <t>ショウライ</t>
    </rPh>
    <rPh sb="76" eb="78">
      <t>コウシン</t>
    </rPh>
    <rPh sb="79" eb="81">
      <t>カクジツ</t>
    </rPh>
    <rPh sb="82" eb="84">
      <t>ヒツヨウ</t>
    </rPh>
    <rPh sb="90" eb="92">
      <t>コンゴ</t>
    </rPh>
    <rPh sb="93" eb="96">
      <t>ケイカクテキ</t>
    </rPh>
    <rPh sb="97" eb="99">
      <t>ホシュ</t>
    </rPh>
    <rPh sb="99" eb="101">
      <t>カンリ</t>
    </rPh>
    <rPh sb="102" eb="103">
      <t>ツト</t>
    </rPh>
    <phoneticPr fontId="4"/>
  </si>
  <si>
    <t>　町内唯一の浄水場であることから、有事の際の活用も考慮しつつ、次回更新時にはダウンサイジングやスペックダウン等、現状とは違う整備方針も検討する必要があります。</t>
    <rPh sb="1" eb="3">
      <t>チョウナイ</t>
    </rPh>
    <rPh sb="3" eb="5">
      <t>ユイイツ</t>
    </rPh>
    <rPh sb="6" eb="8">
      <t>ジョウスイ</t>
    </rPh>
    <rPh sb="8" eb="9">
      <t>ジョウ</t>
    </rPh>
    <rPh sb="17" eb="19">
      <t>ユウジ</t>
    </rPh>
    <rPh sb="20" eb="21">
      <t>サイ</t>
    </rPh>
    <rPh sb="22" eb="24">
      <t>カツヨウ</t>
    </rPh>
    <rPh sb="25" eb="27">
      <t>コウリョ</t>
    </rPh>
    <rPh sb="31" eb="33">
      <t>ジカイ</t>
    </rPh>
    <rPh sb="33" eb="35">
      <t>コウシン</t>
    </rPh>
    <rPh sb="35" eb="36">
      <t>ジ</t>
    </rPh>
    <rPh sb="54" eb="55">
      <t>ナド</t>
    </rPh>
    <rPh sb="56" eb="58">
      <t>ゲンジョウ</t>
    </rPh>
    <rPh sb="60" eb="61">
      <t>チガ</t>
    </rPh>
    <rPh sb="62" eb="64">
      <t>セイビ</t>
    </rPh>
    <rPh sb="64" eb="66">
      <t>ホウシン</t>
    </rPh>
    <rPh sb="67" eb="69">
      <t>ケントウ</t>
    </rPh>
    <rPh sb="71" eb="73">
      <t>ヒツヨウ</t>
    </rPh>
    <phoneticPr fontId="4"/>
  </si>
  <si>
    <t xml:space="preserve"> 平子・熊野簡易水道は、平成14年度から供給開始した比較的新しい事業であるため、「④企業債残高対給水収支比率」のとおり、地方債残高の比率が類似団体平均よりも高くなっています。この結果、「⑤料金回収率」も低く、「⑥給水原価」が高額となっていますが、地方債の償還は平成43年度までとなっていますので、以降については「⑤料金回収率」が45％程度、「⑥給水原価」も550円程度となり、類似団体平均と同水準になることが予想されます。
　ただし、償還終了後も依然として料金回収率が低いことに加え、給水収益の減少や、修繕・更新といった新たな支出が発生する可能性もあるため、平成31年度に策定予定の上水道事業経営戦略（法適用）とあわせて、経営改善のための取り組みについて検討することとします。
　「⑦施設利用率」については、類似団体との差異もなく、有事の活用も踏まえると概ね適正であると判断できます。また、「⑧有収率」も80％と高い数値を示していることから、概ね適正な管理ができていると判断できます。</t>
    <rPh sb="1" eb="3">
      <t>ヒラコ</t>
    </rPh>
    <rPh sb="4" eb="6">
      <t>クマノ</t>
    </rPh>
    <rPh sb="6" eb="8">
      <t>カンイ</t>
    </rPh>
    <rPh sb="8" eb="10">
      <t>スイドウ</t>
    </rPh>
    <rPh sb="12" eb="14">
      <t>ヘイセイ</t>
    </rPh>
    <rPh sb="16" eb="18">
      <t>ネンド</t>
    </rPh>
    <rPh sb="20" eb="22">
      <t>キョウキュウ</t>
    </rPh>
    <rPh sb="22" eb="24">
      <t>カイシ</t>
    </rPh>
    <rPh sb="26" eb="29">
      <t>ヒカクテキ</t>
    </rPh>
    <rPh sb="29" eb="30">
      <t>アタラ</t>
    </rPh>
    <rPh sb="32" eb="34">
      <t>ジギョウ</t>
    </rPh>
    <rPh sb="42" eb="44">
      <t>キギョウ</t>
    </rPh>
    <rPh sb="44" eb="45">
      <t>サイ</t>
    </rPh>
    <rPh sb="45" eb="47">
      <t>ザンダカ</t>
    </rPh>
    <rPh sb="47" eb="48">
      <t>タイ</t>
    </rPh>
    <rPh sb="48" eb="50">
      <t>キュウスイ</t>
    </rPh>
    <rPh sb="50" eb="52">
      <t>シュウシ</t>
    </rPh>
    <rPh sb="52" eb="54">
      <t>ヒリツ</t>
    </rPh>
    <rPh sb="60" eb="62">
      <t>チホウ</t>
    </rPh>
    <rPh sb="62" eb="63">
      <t>サイ</t>
    </rPh>
    <rPh sb="63" eb="65">
      <t>ザンダカ</t>
    </rPh>
    <rPh sb="66" eb="68">
      <t>ヒリツ</t>
    </rPh>
    <rPh sb="69" eb="71">
      <t>ルイジ</t>
    </rPh>
    <rPh sb="71" eb="73">
      <t>ダンタイ</t>
    </rPh>
    <rPh sb="73" eb="75">
      <t>ヘイキン</t>
    </rPh>
    <rPh sb="78" eb="79">
      <t>タカ</t>
    </rPh>
    <rPh sb="89" eb="91">
      <t>ケッカ</t>
    </rPh>
    <rPh sb="94" eb="96">
      <t>リョウキン</t>
    </rPh>
    <rPh sb="96" eb="98">
      <t>カイシュウ</t>
    </rPh>
    <rPh sb="98" eb="99">
      <t>リツ</t>
    </rPh>
    <rPh sb="101" eb="102">
      <t>ヒク</t>
    </rPh>
    <rPh sb="106" eb="108">
      <t>キュウスイ</t>
    </rPh>
    <rPh sb="108" eb="110">
      <t>ゲンカ</t>
    </rPh>
    <rPh sb="112" eb="114">
      <t>コウガク</t>
    </rPh>
    <rPh sb="123" eb="126">
      <t>チホウサイ</t>
    </rPh>
    <rPh sb="127" eb="129">
      <t>ショウカン</t>
    </rPh>
    <rPh sb="130" eb="132">
      <t>ヘイセイ</t>
    </rPh>
    <rPh sb="134" eb="136">
      <t>ネンド</t>
    </rPh>
    <rPh sb="148" eb="150">
      <t>イコウ</t>
    </rPh>
    <rPh sb="157" eb="159">
      <t>リョウキン</t>
    </rPh>
    <rPh sb="159" eb="161">
      <t>カイシュウ</t>
    </rPh>
    <rPh sb="161" eb="162">
      <t>リツ</t>
    </rPh>
    <rPh sb="167" eb="169">
      <t>テイド</t>
    </rPh>
    <rPh sb="172" eb="174">
      <t>キュウスイ</t>
    </rPh>
    <rPh sb="174" eb="176">
      <t>ゲンカ</t>
    </rPh>
    <rPh sb="181" eb="182">
      <t>エン</t>
    </rPh>
    <rPh sb="182" eb="184">
      <t>テイド</t>
    </rPh>
    <rPh sb="188" eb="190">
      <t>ルイジ</t>
    </rPh>
    <rPh sb="190" eb="192">
      <t>ダンタイ</t>
    </rPh>
    <rPh sb="192" eb="194">
      <t>ヘイキン</t>
    </rPh>
    <rPh sb="195" eb="198">
      <t>ドウスイジュン</t>
    </rPh>
    <rPh sb="204" eb="206">
      <t>ヨソウ</t>
    </rPh>
    <rPh sb="217" eb="219">
      <t>ショウカン</t>
    </rPh>
    <rPh sb="219" eb="222">
      <t>シュウリョウゴ</t>
    </rPh>
    <rPh sb="223" eb="225">
      <t>イゼン</t>
    </rPh>
    <rPh sb="228" eb="230">
      <t>リョウキン</t>
    </rPh>
    <rPh sb="230" eb="232">
      <t>カイシュウ</t>
    </rPh>
    <rPh sb="232" eb="233">
      <t>リツ</t>
    </rPh>
    <rPh sb="234" eb="235">
      <t>ヒク</t>
    </rPh>
    <rPh sb="239" eb="240">
      <t>クワ</t>
    </rPh>
    <rPh sb="242" eb="244">
      <t>キュウスイ</t>
    </rPh>
    <rPh sb="244" eb="246">
      <t>シュウエキ</t>
    </rPh>
    <rPh sb="247" eb="248">
      <t>ゲン</t>
    </rPh>
    <rPh sb="248" eb="249">
      <t>ショウ</t>
    </rPh>
    <rPh sb="251" eb="253">
      <t>シュウゼン</t>
    </rPh>
    <rPh sb="254" eb="256">
      <t>コウシン</t>
    </rPh>
    <rPh sb="260" eb="261">
      <t>アラ</t>
    </rPh>
    <rPh sb="263" eb="265">
      <t>シシュツ</t>
    </rPh>
    <rPh sb="266" eb="268">
      <t>ハッセイ</t>
    </rPh>
    <rPh sb="270" eb="273">
      <t>カノウセイ</t>
    </rPh>
    <rPh sb="279" eb="281">
      <t>ヘイセイ</t>
    </rPh>
    <rPh sb="283" eb="285">
      <t>ネンド</t>
    </rPh>
    <rPh sb="286" eb="288">
      <t>サクテイ</t>
    </rPh>
    <rPh sb="288" eb="290">
      <t>ヨテイ</t>
    </rPh>
    <rPh sb="291" eb="292">
      <t>ジョウ</t>
    </rPh>
    <rPh sb="292" eb="294">
      <t>スイドウ</t>
    </rPh>
    <rPh sb="294" eb="296">
      <t>ジギョウ</t>
    </rPh>
    <rPh sb="296" eb="298">
      <t>ケイエイ</t>
    </rPh>
    <rPh sb="298" eb="300">
      <t>センリャク</t>
    </rPh>
    <rPh sb="301" eb="302">
      <t>ホウ</t>
    </rPh>
    <rPh sb="302" eb="304">
      <t>テキヨウ</t>
    </rPh>
    <rPh sb="327" eb="329">
      <t>ケントウ</t>
    </rPh>
    <rPh sb="342" eb="344">
      <t>シセツ</t>
    </rPh>
    <rPh sb="344" eb="347">
      <t>リヨウリツ</t>
    </rPh>
    <rPh sb="354" eb="356">
      <t>ルイジ</t>
    </rPh>
    <rPh sb="356" eb="358">
      <t>ダンタイ</t>
    </rPh>
    <rPh sb="360" eb="362">
      <t>サイ</t>
    </rPh>
    <rPh sb="366" eb="368">
      <t>ユウジ</t>
    </rPh>
    <rPh sb="369" eb="371">
      <t>カツヨウ</t>
    </rPh>
    <rPh sb="372" eb="373">
      <t>フ</t>
    </rPh>
    <rPh sb="377" eb="378">
      <t>オオム</t>
    </rPh>
    <rPh sb="379" eb="381">
      <t>テキセイ</t>
    </rPh>
    <rPh sb="385" eb="387">
      <t>ハンダン</t>
    </rPh>
    <rPh sb="406" eb="407">
      <t>タカ</t>
    </rPh>
    <rPh sb="408" eb="410">
      <t>スウチ</t>
    </rPh>
    <rPh sb="411" eb="412">
      <t>シメ</t>
    </rPh>
    <rPh sb="421" eb="422">
      <t>オオム</t>
    </rPh>
    <rPh sb="423" eb="425">
      <t>テキセイ</t>
    </rPh>
    <rPh sb="426" eb="428">
      <t>カンリ</t>
    </rPh>
    <rPh sb="435" eb="437">
      <t>ハンダン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</si>
</sst>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2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データ!$EC$6:$EG$6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658624"/>
        <c:axId val="83673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0.61</c:v>
                </c:pt>
                <c:pt idx="1">
                  <c:v>0.37</c:v>
                </c:pt>
                <c:pt idx="2">
                  <c:v>0.7</c:v>
                </c:pt>
                <c:pt idx="3">
                  <c:v>0.91</c:v>
                </c:pt>
                <c:pt idx="4">
                  <c:v>1.26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658624"/>
        <c:axId val="83673088"/>
      </c:lineChart>
      <c:dateAx>
        <c:axId val="83658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3673088"/>
        <c:crosses val="autoZero"/>
        <c:auto val="1"/>
        <c:lblOffset val="100"/>
        <c:baseTimeUnit val="years"/>
      </c:dateAx>
      <c:valAx>
        <c:axId val="83673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3658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53.08</c:v>
                </c:pt>
                <c:pt idx="1">
                  <c:v>49.52</c:v>
                </c:pt>
                <c:pt idx="2">
                  <c:v>55.05</c:v>
                </c:pt>
                <c:pt idx="3">
                  <c:v>55.61</c:v>
                </c:pt>
                <c:pt idx="4">
                  <c:v>57.78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922944"/>
        <c:axId val="879537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50.66</c:v>
                </c:pt>
                <c:pt idx="1">
                  <c:v>51.11</c:v>
                </c:pt>
                <c:pt idx="2">
                  <c:v>50.49</c:v>
                </c:pt>
                <c:pt idx="3">
                  <c:v>48.36</c:v>
                </c:pt>
                <c:pt idx="4">
                  <c:v>48.7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22944"/>
        <c:axId val="87953792"/>
      </c:lineChart>
      <c:dateAx>
        <c:axId val="87922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953792"/>
        <c:crosses val="autoZero"/>
        <c:auto val="1"/>
        <c:lblOffset val="100"/>
        <c:baseTimeUnit val="years"/>
      </c:dateAx>
      <c:valAx>
        <c:axId val="879537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922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86.91</c:v>
                </c:pt>
                <c:pt idx="1">
                  <c:v>95.37</c:v>
                </c:pt>
                <c:pt idx="2">
                  <c:v>92.71</c:v>
                </c:pt>
                <c:pt idx="3">
                  <c:v>88.64</c:v>
                </c:pt>
                <c:pt idx="4">
                  <c:v>80.45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971712"/>
        <c:axId val="879820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74.13</c:v>
                </c:pt>
                <c:pt idx="1">
                  <c:v>74.16</c:v>
                </c:pt>
                <c:pt idx="2">
                  <c:v>74.209999999999994</c:v>
                </c:pt>
                <c:pt idx="3">
                  <c:v>75.239999999999995</c:v>
                </c:pt>
                <c:pt idx="4">
                  <c:v>74.959999999999994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71712"/>
        <c:axId val="87982080"/>
      </c:lineChart>
      <c:dateAx>
        <c:axId val="87971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982080"/>
        <c:crosses val="autoZero"/>
        <c:auto val="1"/>
        <c:lblOffset val="100"/>
        <c:baseTimeUnit val="years"/>
      </c:dateAx>
      <c:valAx>
        <c:axId val="879820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971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69.02</c:v>
                </c:pt>
                <c:pt idx="1">
                  <c:v>75.709999999999994</c:v>
                </c:pt>
                <c:pt idx="2">
                  <c:v>76.239999999999995</c:v>
                </c:pt>
                <c:pt idx="3">
                  <c:v>77.209999999999994</c:v>
                </c:pt>
                <c:pt idx="4">
                  <c:v>77.63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8832"/>
        <c:axId val="86330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68.61</c:v>
                </c:pt>
                <c:pt idx="1">
                  <c:v>70.760000000000005</c:v>
                </c:pt>
                <c:pt idx="2">
                  <c:v>71.66</c:v>
                </c:pt>
                <c:pt idx="3">
                  <c:v>73.06</c:v>
                </c:pt>
                <c:pt idx="4">
                  <c:v>72.03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28832"/>
        <c:axId val="86330752"/>
      </c:lineChart>
      <c:dateAx>
        <c:axId val="86328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330752"/>
        <c:crosses val="autoZero"/>
        <c:auto val="1"/>
        <c:lblOffset val="100"/>
        <c:baseTimeUnit val="years"/>
      </c:dateAx>
      <c:valAx>
        <c:axId val="86330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328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データ!$DG$6:$DK$6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65312"/>
        <c:axId val="863672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65312"/>
        <c:axId val="86367232"/>
      </c:lineChart>
      <c:dateAx>
        <c:axId val="863653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367232"/>
        <c:crosses val="autoZero"/>
        <c:auto val="1"/>
        <c:lblOffset val="100"/>
        <c:baseTimeUnit val="years"/>
      </c:dateAx>
      <c:valAx>
        <c:axId val="863672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3653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データ!$DR$6:$DV$6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409984"/>
        <c:axId val="86411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409984"/>
        <c:axId val="86411904"/>
      </c:lineChart>
      <c:dateAx>
        <c:axId val="86409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411904"/>
        <c:crosses val="autoZero"/>
        <c:auto val="1"/>
        <c:lblOffset val="100"/>
        <c:baseTimeUnit val="years"/>
      </c:dateAx>
      <c:valAx>
        <c:axId val="86411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409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データ!$AH$6:$AL$6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09824"/>
        <c:axId val="86520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09824"/>
        <c:axId val="86520192"/>
      </c:lineChart>
      <c:dateAx>
        <c:axId val="865098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520192"/>
        <c:crosses val="autoZero"/>
        <c:auto val="1"/>
        <c:lblOffset val="100"/>
        <c:baseTimeUnit val="years"/>
      </c:dateAx>
      <c:valAx>
        <c:axId val="86520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509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データ!$AS$6:$AW$6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50784"/>
        <c:axId val="8655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50784"/>
        <c:axId val="86557056"/>
      </c:lineChart>
      <c:dateAx>
        <c:axId val="86550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557056"/>
        <c:crosses val="autoZero"/>
        <c:auto val="1"/>
        <c:lblOffset val="100"/>
        <c:baseTimeUnit val="years"/>
      </c:dateAx>
      <c:valAx>
        <c:axId val="8655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550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5070.08</c:v>
                </c:pt>
                <c:pt idx="1">
                  <c:v>4995.38</c:v>
                </c:pt>
                <c:pt idx="2">
                  <c:v>4924.26</c:v>
                </c:pt>
                <c:pt idx="3">
                  <c:v>4704.9799999999996</c:v>
                </c:pt>
                <c:pt idx="4">
                  <c:v>4646.6499999999996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82784"/>
        <c:axId val="86584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1442.51</c:v>
                </c:pt>
                <c:pt idx="1">
                  <c:v>1496.15</c:v>
                </c:pt>
                <c:pt idx="2">
                  <c:v>1462.56</c:v>
                </c:pt>
                <c:pt idx="3">
                  <c:v>1486.62</c:v>
                </c:pt>
                <c:pt idx="4">
                  <c:v>1510.14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582784"/>
        <c:axId val="86584704"/>
      </c:lineChart>
      <c:dateAx>
        <c:axId val="86582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584704"/>
        <c:crosses val="autoZero"/>
        <c:auto val="1"/>
        <c:lblOffset val="100"/>
        <c:baseTimeUnit val="years"/>
      </c:dateAx>
      <c:valAx>
        <c:axId val="86584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582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18.440000000000001</c:v>
                </c:pt>
                <c:pt idx="1">
                  <c:v>21.19</c:v>
                </c:pt>
                <c:pt idx="2">
                  <c:v>19.829999999999998</c:v>
                </c:pt>
                <c:pt idx="3">
                  <c:v>18.079999999999998</c:v>
                </c:pt>
                <c:pt idx="4">
                  <c:v>17.329999999999998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31552"/>
        <c:axId val="86633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33.299999999999997</c:v>
                </c:pt>
                <c:pt idx="1">
                  <c:v>33.01</c:v>
                </c:pt>
                <c:pt idx="2">
                  <c:v>32.39</c:v>
                </c:pt>
                <c:pt idx="3">
                  <c:v>24.39</c:v>
                </c:pt>
                <c:pt idx="4">
                  <c:v>22.67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1552"/>
        <c:axId val="86633472"/>
      </c:lineChart>
      <c:dateAx>
        <c:axId val="86631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633472"/>
        <c:crosses val="autoZero"/>
        <c:auto val="1"/>
        <c:lblOffset val="100"/>
        <c:baseTimeUnit val="years"/>
      </c:dateAx>
      <c:valAx>
        <c:axId val="866334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631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1498.49</c:v>
                </c:pt>
                <c:pt idx="1">
                  <c:v>1239.49</c:v>
                </c:pt>
                <c:pt idx="2">
                  <c:v>1185.46</c:v>
                </c:pt>
                <c:pt idx="3">
                  <c:v>1338.82</c:v>
                </c:pt>
                <c:pt idx="4">
                  <c:v>1415.44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908736"/>
        <c:axId val="8791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526.57000000000005</c:v>
                </c:pt>
                <c:pt idx="1">
                  <c:v>523.08000000000004</c:v>
                </c:pt>
                <c:pt idx="2">
                  <c:v>530.83000000000004</c:v>
                </c:pt>
                <c:pt idx="3">
                  <c:v>734.18</c:v>
                </c:pt>
                <c:pt idx="4">
                  <c:v>789.62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08736"/>
        <c:axId val="87910656"/>
      </c:lineChart>
      <c:dateAx>
        <c:axId val="87908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910656"/>
        <c:crosses val="autoZero"/>
        <c:auto val="1"/>
        <c:lblOffset val="100"/>
        <c:baseTimeUnit val="years"/>
      </c:dateAx>
      <c:valAx>
        <c:axId val="87910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908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5C5551-6BC5-448F-A607-3D12B8B59C7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【75.51】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A7864B-ACF3-481F-B050-61B73191253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【1,242.90】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EA00AD4-712F-48B4-8AC6-D165EE501A5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【75.27】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36CBBAC-41F3-4693-A3B2-EDF36D7758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【57.58】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416C90C-C1F4-4DC9-ABA9-4A5B4038DE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【524.69】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73F2C93-BBF4-47A9-AB7E-81D1582D3ED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【33.35】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C584A1D-6D2A-4B72-85F2-F54367919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zoomScaleNormal="100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</row>
    <row r="3" spans="1:78" ht="9.75" customHeight="1">
      <c r="A3" s="2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</row>
    <row r="4" spans="1:78" ht="9.75" customHeight="1">
      <c r="A4" s="2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7" t="str">
        <f>データ!H6</f>
        <v>滋賀県　日野町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8" t="s">
        <v>1</v>
      </c>
      <c r="C7" s="79"/>
      <c r="D7" s="79"/>
      <c r="E7" s="79"/>
      <c r="F7" s="79"/>
      <c r="G7" s="79"/>
      <c r="H7" s="79"/>
      <c r="I7" s="80"/>
      <c r="J7" s="78" t="s">
        <v>2</v>
      </c>
      <c r="K7" s="79"/>
      <c r="L7" s="79"/>
      <c r="M7" s="79"/>
      <c r="N7" s="79"/>
      <c r="O7" s="79"/>
      <c r="P7" s="79"/>
      <c r="Q7" s="80"/>
      <c r="R7" s="78" t="s">
        <v>3</v>
      </c>
      <c r="S7" s="79"/>
      <c r="T7" s="79"/>
      <c r="U7" s="79"/>
      <c r="V7" s="79"/>
      <c r="W7" s="79"/>
      <c r="X7" s="79"/>
      <c r="Y7" s="80"/>
      <c r="Z7" s="78" t="s">
        <v>4</v>
      </c>
      <c r="AA7" s="79"/>
      <c r="AB7" s="79"/>
      <c r="AC7" s="79"/>
      <c r="AD7" s="79"/>
      <c r="AE7" s="79"/>
      <c r="AF7" s="79"/>
      <c r="AG7" s="80"/>
      <c r="AH7" s="3"/>
      <c r="AI7" s="78" t="s">
        <v>5</v>
      </c>
      <c r="AJ7" s="79"/>
      <c r="AK7" s="79"/>
      <c r="AL7" s="79"/>
      <c r="AM7" s="79"/>
      <c r="AN7" s="79"/>
      <c r="AO7" s="79"/>
      <c r="AP7" s="80"/>
      <c r="AQ7" s="67" t="s">
        <v>6</v>
      </c>
      <c r="AR7" s="67"/>
      <c r="AS7" s="67"/>
      <c r="AT7" s="67"/>
      <c r="AU7" s="67"/>
      <c r="AV7" s="67"/>
      <c r="AW7" s="67"/>
      <c r="AX7" s="67"/>
      <c r="AY7" s="67" t="s">
        <v>7</v>
      </c>
      <c r="AZ7" s="67"/>
      <c r="BA7" s="67"/>
      <c r="BB7" s="67"/>
      <c r="BC7" s="67"/>
      <c r="BD7" s="67"/>
      <c r="BE7" s="67"/>
      <c r="BF7" s="67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法非適用</v>
      </c>
      <c r="C8" s="71"/>
      <c r="D8" s="71"/>
      <c r="E8" s="71"/>
      <c r="F8" s="71"/>
      <c r="G8" s="71"/>
      <c r="H8" s="71"/>
      <c r="I8" s="72"/>
      <c r="J8" s="70" t="str">
        <f>データ!J6</f>
        <v>水道事業</v>
      </c>
      <c r="K8" s="71"/>
      <c r="L8" s="71"/>
      <c r="M8" s="71"/>
      <c r="N8" s="71"/>
      <c r="O8" s="71"/>
      <c r="P8" s="71"/>
      <c r="Q8" s="72"/>
      <c r="R8" s="70" t="str">
        <f>データ!K6</f>
        <v>簡易水道事業</v>
      </c>
      <c r="S8" s="71"/>
      <c r="T8" s="71"/>
      <c r="U8" s="71"/>
      <c r="V8" s="71"/>
      <c r="W8" s="71"/>
      <c r="X8" s="71"/>
      <c r="Y8" s="72"/>
      <c r="Z8" s="70" t="str">
        <f>データ!L6</f>
        <v>D4</v>
      </c>
      <c r="AA8" s="71"/>
      <c r="AB8" s="71"/>
      <c r="AC8" s="71"/>
      <c r="AD8" s="71"/>
      <c r="AE8" s="71"/>
      <c r="AF8" s="71"/>
      <c r="AG8" s="72"/>
      <c r="AH8" s="3"/>
      <c r="AI8" s="73">
        <f>データ!Q6</f>
        <v>22074</v>
      </c>
      <c r="AJ8" s="74"/>
      <c r="AK8" s="74"/>
      <c r="AL8" s="74"/>
      <c r="AM8" s="74"/>
      <c r="AN8" s="74"/>
      <c r="AO8" s="74"/>
      <c r="AP8" s="75"/>
      <c r="AQ8" s="56">
        <f>データ!R6</f>
        <v>117.6</v>
      </c>
      <c r="AR8" s="56"/>
      <c r="AS8" s="56"/>
      <c r="AT8" s="56"/>
      <c r="AU8" s="56"/>
      <c r="AV8" s="56"/>
      <c r="AW8" s="56"/>
      <c r="AX8" s="56"/>
      <c r="AY8" s="56">
        <f>データ!S6</f>
        <v>187.7</v>
      </c>
      <c r="AZ8" s="56"/>
      <c r="BA8" s="56"/>
      <c r="BB8" s="56"/>
      <c r="BC8" s="56"/>
      <c r="BD8" s="56"/>
      <c r="BE8" s="56"/>
      <c r="BF8" s="56"/>
      <c r="BG8" s="3"/>
      <c r="BH8" s="3"/>
      <c r="BI8" s="3"/>
      <c r="BJ8" s="3"/>
      <c r="BK8" s="3"/>
      <c r="BL8" s="65" t="s">
        <v>9</v>
      </c>
      <c r="BM8" s="66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7" t="s">
        <v>11</v>
      </c>
      <c r="C9" s="67"/>
      <c r="D9" s="67"/>
      <c r="E9" s="67"/>
      <c r="F9" s="67"/>
      <c r="G9" s="67"/>
      <c r="H9" s="67"/>
      <c r="I9" s="67"/>
      <c r="J9" s="67" t="s">
        <v>12</v>
      </c>
      <c r="K9" s="67"/>
      <c r="L9" s="67"/>
      <c r="M9" s="67"/>
      <c r="N9" s="67"/>
      <c r="O9" s="67"/>
      <c r="P9" s="67"/>
      <c r="Q9" s="67"/>
      <c r="R9" s="67" t="s">
        <v>13</v>
      </c>
      <c r="S9" s="67"/>
      <c r="T9" s="67"/>
      <c r="U9" s="67"/>
      <c r="V9" s="67"/>
      <c r="W9" s="67"/>
      <c r="X9" s="67"/>
      <c r="Y9" s="67"/>
      <c r="Z9" s="67" t="s">
        <v>14</v>
      </c>
      <c r="AA9" s="67"/>
      <c r="AB9" s="67"/>
      <c r="AC9" s="67"/>
      <c r="AD9" s="67"/>
      <c r="AE9" s="67"/>
      <c r="AF9" s="67"/>
      <c r="AG9" s="67"/>
      <c r="AH9" s="3"/>
      <c r="AI9" s="67" t="s">
        <v>15</v>
      </c>
      <c r="AJ9" s="67"/>
      <c r="AK9" s="67"/>
      <c r="AL9" s="67"/>
      <c r="AM9" s="67"/>
      <c r="AN9" s="67"/>
      <c r="AO9" s="67"/>
      <c r="AP9" s="67"/>
      <c r="AQ9" s="67" t="s">
        <v>16</v>
      </c>
      <c r="AR9" s="67"/>
      <c r="AS9" s="67"/>
      <c r="AT9" s="67"/>
      <c r="AU9" s="67"/>
      <c r="AV9" s="67"/>
      <c r="AW9" s="67"/>
      <c r="AX9" s="67"/>
      <c r="AY9" s="67" t="s">
        <v>17</v>
      </c>
      <c r="AZ9" s="67"/>
      <c r="BA9" s="67"/>
      <c r="BB9" s="67"/>
      <c r="BC9" s="67"/>
      <c r="BD9" s="67"/>
      <c r="BE9" s="67"/>
      <c r="BF9" s="67"/>
      <c r="BG9" s="3"/>
      <c r="BH9" s="3"/>
      <c r="BI9" s="3"/>
      <c r="BJ9" s="3"/>
      <c r="BK9" s="3"/>
      <c r="BL9" s="68" t="s">
        <v>18</v>
      </c>
      <c r="BM9" s="69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56" t="str">
        <f>データ!M6</f>
        <v>-</v>
      </c>
      <c r="C10" s="56"/>
      <c r="D10" s="56"/>
      <c r="E10" s="56"/>
      <c r="F10" s="56"/>
      <c r="G10" s="56"/>
      <c r="H10" s="56"/>
      <c r="I10" s="56"/>
      <c r="J10" s="56" t="str">
        <f>データ!N6</f>
        <v>該当数値なし</v>
      </c>
      <c r="K10" s="56"/>
      <c r="L10" s="56"/>
      <c r="M10" s="56"/>
      <c r="N10" s="56"/>
      <c r="O10" s="56"/>
      <c r="P10" s="56"/>
      <c r="Q10" s="56"/>
      <c r="R10" s="56">
        <f>データ!O6</f>
        <v>0.36</v>
      </c>
      <c r="S10" s="56"/>
      <c r="T10" s="56"/>
      <c r="U10" s="56"/>
      <c r="V10" s="56"/>
      <c r="W10" s="56"/>
      <c r="X10" s="56"/>
      <c r="Y10" s="56"/>
      <c r="Z10" s="64">
        <f>データ!P6</f>
        <v>4210</v>
      </c>
      <c r="AA10" s="64"/>
      <c r="AB10" s="64"/>
      <c r="AC10" s="64"/>
      <c r="AD10" s="64"/>
      <c r="AE10" s="64"/>
      <c r="AF10" s="64"/>
      <c r="AG10" s="64"/>
      <c r="AH10" s="2"/>
      <c r="AI10" s="64">
        <f>データ!T6</f>
        <v>80</v>
      </c>
      <c r="AJ10" s="64"/>
      <c r="AK10" s="64"/>
      <c r="AL10" s="64"/>
      <c r="AM10" s="64"/>
      <c r="AN10" s="64"/>
      <c r="AO10" s="64"/>
      <c r="AP10" s="64"/>
      <c r="AQ10" s="56">
        <f>データ!U6</f>
        <v>1.73</v>
      </c>
      <c r="AR10" s="56"/>
      <c r="AS10" s="56"/>
      <c r="AT10" s="56"/>
      <c r="AU10" s="56"/>
      <c r="AV10" s="56"/>
      <c r="AW10" s="56"/>
      <c r="AX10" s="56"/>
      <c r="AY10" s="56">
        <f>データ!V6</f>
        <v>46.24</v>
      </c>
      <c r="AZ10" s="56"/>
      <c r="BA10" s="56"/>
      <c r="BB10" s="56"/>
      <c r="BC10" s="56"/>
      <c r="BD10" s="56"/>
      <c r="BE10" s="56"/>
      <c r="BF10" s="56"/>
      <c r="BG10" s="3"/>
      <c r="BH10" s="3"/>
      <c r="BI10" s="3"/>
      <c r="BJ10" s="2"/>
      <c r="BK10" s="2"/>
      <c r="BL10" s="57" t="s">
        <v>20</v>
      </c>
      <c r="BM10" s="58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9" t="s">
        <v>22</v>
      </c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</row>
    <row r="14" spans="1:78" ht="13.5" customHeight="1">
      <c r="A14" s="2"/>
      <c r="B14" s="61" t="s">
        <v>23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3"/>
      <c r="BK14" s="2"/>
      <c r="BL14" s="40" t="s">
        <v>24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107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25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26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27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28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29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105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30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31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32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33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34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35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106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36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37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38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39</v>
      </c>
    </row>
  </sheetData>
  <sheetProtection password="8649" sheet="1" objects="1" scenarios="1" formatCells="0" formatColumns="0" formatRows="0"/>
  <mergeCells count="53">
    <mergeCell ref="B2:BZ4"/>
    <mergeCell ref="B6:AG6"/>
    <mergeCell ref="B7:I7"/>
    <mergeCell ref="J7:Q7"/>
    <mergeCell ref="R7:Y7"/>
    <mergeCell ref="Z7:AG7"/>
    <mergeCell ref="AI7:AP7"/>
    <mergeCell ref="AQ7:AX7"/>
    <mergeCell ref="AY7:BF7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L16:BZ44"/>
    <mergeCell ref="C34:P35"/>
    <mergeCell ref="R34:AE35"/>
    <mergeCell ref="AG34:AT35"/>
    <mergeCell ref="AV34:BI35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/>
  <cols>
    <col min="2" max="143" width="11.875" customWidth="1"/>
  </cols>
  <sheetData>
    <row r="1" spans="1:143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2" t="s">
        <v>49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8" t="s">
        <v>50</v>
      </c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 t="s">
        <v>51</v>
      </c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</row>
    <row r="4" spans="1:143">
      <c r="A4" s="26" t="s">
        <v>52</v>
      </c>
      <c r="B4" s="28"/>
      <c r="C4" s="28"/>
      <c r="D4" s="28"/>
      <c r="E4" s="28"/>
      <c r="F4" s="28"/>
      <c r="G4" s="28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7"/>
      <c r="W4" s="81" t="s">
        <v>53</v>
      </c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 t="s">
        <v>54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 t="s">
        <v>55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 t="s">
        <v>56</v>
      </c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 t="s">
        <v>57</v>
      </c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 t="s">
        <v>58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 t="s">
        <v>59</v>
      </c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 t="s">
        <v>60</v>
      </c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 t="s">
        <v>61</v>
      </c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 t="s">
        <v>62</v>
      </c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 t="s">
        <v>63</v>
      </c>
      <c r="ED4" s="81"/>
      <c r="EE4" s="81"/>
      <c r="EF4" s="81"/>
      <c r="EG4" s="81"/>
      <c r="EH4" s="81"/>
      <c r="EI4" s="81"/>
      <c r="EJ4" s="81"/>
      <c r="EK4" s="81"/>
      <c r="EL4" s="81"/>
      <c r="EM4" s="81"/>
    </row>
    <row r="5" spans="1:143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>
      <c r="A6" s="26" t="s">
        <v>92</v>
      </c>
      <c r="B6" s="31">
        <f>B7</f>
        <v>2015</v>
      </c>
      <c r="C6" s="31">
        <f t="shared" ref="C6:V6" si="3">C7</f>
        <v>253839</v>
      </c>
      <c r="D6" s="31">
        <f t="shared" si="3"/>
        <v>47</v>
      </c>
      <c r="E6" s="31">
        <f t="shared" si="3"/>
        <v>1</v>
      </c>
      <c r="F6" s="31">
        <f t="shared" si="3"/>
        <v>0</v>
      </c>
      <c r="G6" s="31">
        <f t="shared" si="3"/>
        <v>0</v>
      </c>
      <c r="H6" s="31" t="str">
        <f t="shared" si="3"/>
        <v>滋賀県　日野町</v>
      </c>
      <c r="I6" s="31" t="str">
        <f t="shared" si="3"/>
        <v>法非適用</v>
      </c>
      <c r="J6" s="31" t="str">
        <f t="shared" si="3"/>
        <v>水道事業</v>
      </c>
      <c r="K6" s="31" t="str">
        <f t="shared" si="3"/>
        <v>簡易水道事業</v>
      </c>
      <c r="L6" s="31" t="str">
        <f t="shared" si="3"/>
        <v>D4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0.36</v>
      </c>
      <c r="P6" s="32">
        <f t="shared" si="3"/>
        <v>4210</v>
      </c>
      <c r="Q6" s="32">
        <f t="shared" si="3"/>
        <v>22074</v>
      </c>
      <c r="R6" s="32">
        <f t="shared" si="3"/>
        <v>117.6</v>
      </c>
      <c r="S6" s="32">
        <f t="shared" si="3"/>
        <v>187.7</v>
      </c>
      <c r="T6" s="32">
        <f t="shared" si="3"/>
        <v>80</v>
      </c>
      <c r="U6" s="32">
        <f t="shared" si="3"/>
        <v>1.73</v>
      </c>
      <c r="V6" s="32">
        <f t="shared" si="3"/>
        <v>46.24</v>
      </c>
      <c r="W6" s="33">
        <f>IF(W7="",NA(),W7)</f>
        <v>69.02</v>
      </c>
      <c r="X6" s="33">
        <f t="shared" ref="X6:AF6" si="4">IF(X7="",NA(),X7)</f>
        <v>75.709999999999994</v>
      </c>
      <c r="Y6" s="33">
        <f t="shared" si="4"/>
        <v>76.239999999999995</v>
      </c>
      <c r="Z6" s="33">
        <f t="shared" si="4"/>
        <v>77.209999999999994</v>
      </c>
      <c r="AA6" s="33">
        <f t="shared" si="4"/>
        <v>77.63</v>
      </c>
      <c r="AB6" s="33">
        <f t="shared" si="4"/>
        <v>68.61</v>
      </c>
      <c r="AC6" s="33">
        <f t="shared" si="4"/>
        <v>70.760000000000005</v>
      </c>
      <c r="AD6" s="33">
        <f t="shared" si="4"/>
        <v>71.66</v>
      </c>
      <c r="AE6" s="33">
        <f t="shared" si="4"/>
        <v>73.06</v>
      </c>
      <c r="AF6" s="33">
        <f t="shared" si="4"/>
        <v>72.03</v>
      </c>
      <c r="AG6" s="32" t="str">
        <f>IF(AG7="","",IF(AG7="-","【-】","【"&amp;SUBSTITUTE(TEXT(AG7,"#,##0.00"),"-","△")&amp;"】"))</f>
        <v>【75.51】</v>
      </c>
      <c r="AH6" s="32" t="e">
        <f>IF(AH7="",NA(),AH7)</f>
        <v>#N/A</v>
      </c>
      <c r="AI6" s="32" t="e">
        <f t="shared" ref="AI6:AQ6" si="5">IF(AI7="",NA(),AI7)</f>
        <v>#N/A</v>
      </c>
      <c r="AJ6" s="32" t="e">
        <f t="shared" si="5"/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str">
        <f>IF(AR7="","",IF(AR7="-","【-】","【"&amp;SUBSTITUTE(TEXT(AR7,"#,##0.00"),"-","△")&amp;"】"))</f>
        <v/>
      </c>
      <c r="AS6" s="32" t="e">
        <f>IF(AS7="",NA(),AS7)</f>
        <v>#N/A</v>
      </c>
      <c r="AT6" s="32" t="e">
        <f t="shared" ref="AT6:BB6" si="6">IF(AT7="",NA(),AT7)</f>
        <v>#N/A</v>
      </c>
      <c r="AU6" s="32" t="e">
        <f t="shared" si="6"/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str">
        <f>IF(BC7="","",IF(BC7="-","【-】","【"&amp;SUBSTITUTE(TEXT(BC7,"#,##0.00"),"-","△")&amp;"】"))</f>
        <v/>
      </c>
      <c r="BD6" s="33">
        <f>IF(BD7="",NA(),BD7)</f>
        <v>5070.08</v>
      </c>
      <c r="BE6" s="33">
        <f t="shared" ref="BE6:BM6" si="7">IF(BE7="",NA(),BE7)</f>
        <v>4995.38</v>
      </c>
      <c r="BF6" s="33">
        <f t="shared" si="7"/>
        <v>4924.26</v>
      </c>
      <c r="BG6" s="33">
        <f t="shared" si="7"/>
        <v>4704.9799999999996</v>
      </c>
      <c r="BH6" s="33">
        <f t="shared" si="7"/>
        <v>4646.6499999999996</v>
      </c>
      <c r="BI6" s="33">
        <f t="shared" si="7"/>
        <v>1442.51</v>
      </c>
      <c r="BJ6" s="33">
        <f t="shared" si="7"/>
        <v>1496.15</v>
      </c>
      <c r="BK6" s="33">
        <f t="shared" si="7"/>
        <v>1462.56</v>
      </c>
      <c r="BL6" s="33">
        <f t="shared" si="7"/>
        <v>1486.62</v>
      </c>
      <c r="BM6" s="33">
        <f t="shared" si="7"/>
        <v>1510.14</v>
      </c>
      <c r="BN6" s="32" t="str">
        <f>IF(BN7="","",IF(BN7="-","【-】","【"&amp;SUBSTITUTE(TEXT(BN7,"#,##0.00"),"-","△")&amp;"】"))</f>
        <v>【1,242.90】</v>
      </c>
      <c r="BO6" s="33">
        <f>IF(BO7="",NA(),BO7)</f>
        <v>18.440000000000001</v>
      </c>
      <c r="BP6" s="33">
        <f t="shared" ref="BP6:BX6" si="8">IF(BP7="",NA(),BP7)</f>
        <v>21.19</v>
      </c>
      <c r="BQ6" s="33">
        <f t="shared" si="8"/>
        <v>19.829999999999998</v>
      </c>
      <c r="BR6" s="33">
        <f t="shared" si="8"/>
        <v>18.079999999999998</v>
      </c>
      <c r="BS6" s="33">
        <f t="shared" si="8"/>
        <v>17.329999999999998</v>
      </c>
      <c r="BT6" s="33">
        <f t="shared" si="8"/>
        <v>33.299999999999997</v>
      </c>
      <c r="BU6" s="33">
        <f t="shared" si="8"/>
        <v>33.01</v>
      </c>
      <c r="BV6" s="33">
        <f t="shared" si="8"/>
        <v>32.39</v>
      </c>
      <c r="BW6" s="33">
        <f t="shared" si="8"/>
        <v>24.39</v>
      </c>
      <c r="BX6" s="33">
        <f t="shared" si="8"/>
        <v>22.67</v>
      </c>
      <c r="BY6" s="32" t="str">
        <f>IF(BY7="","",IF(BY7="-","【-】","【"&amp;SUBSTITUTE(TEXT(BY7,"#,##0.00"),"-","△")&amp;"】"))</f>
        <v>【33.35】</v>
      </c>
      <c r="BZ6" s="33">
        <f>IF(BZ7="",NA(),BZ7)</f>
        <v>1498.49</v>
      </c>
      <c r="CA6" s="33">
        <f t="shared" ref="CA6:CI6" si="9">IF(CA7="",NA(),CA7)</f>
        <v>1239.49</v>
      </c>
      <c r="CB6" s="33">
        <f t="shared" si="9"/>
        <v>1185.46</v>
      </c>
      <c r="CC6" s="33">
        <f t="shared" si="9"/>
        <v>1338.82</v>
      </c>
      <c r="CD6" s="33">
        <f t="shared" si="9"/>
        <v>1415.44</v>
      </c>
      <c r="CE6" s="33">
        <f t="shared" si="9"/>
        <v>526.57000000000005</v>
      </c>
      <c r="CF6" s="33">
        <f t="shared" si="9"/>
        <v>523.08000000000004</v>
      </c>
      <c r="CG6" s="33">
        <f t="shared" si="9"/>
        <v>530.83000000000004</v>
      </c>
      <c r="CH6" s="33">
        <f t="shared" si="9"/>
        <v>734.18</v>
      </c>
      <c r="CI6" s="33">
        <f t="shared" si="9"/>
        <v>789.62</v>
      </c>
      <c r="CJ6" s="32" t="str">
        <f>IF(CJ7="","",IF(CJ7="-","【-】","【"&amp;SUBSTITUTE(TEXT(CJ7,"#,##0.00"),"-","△")&amp;"】"))</f>
        <v>【524.69】</v>
      </c>
      <c r="CK6" s="33">
        <f>IF(CK7="",NA(),CK7)</f>
        <v>53.08</v>
      </c>
      <c r="CL6" s="33">
        <f t="shared" ref="CL6:CT6" si="10">IF(CL7="",NA(),CL7)</f>
        <v>49.52</v>
      </c>
      <c r="CM6" s="33">
        <f t="shared" si="10"/>
        <v>55.05</v>
      </c>
      <c r="CN6" s="33">
        <f t="shared" si="10"/>
        <v>55.61</v>
      </c>
      <c r="CO6" s="33">
        <f t="shared" si="10"/>
        <v>57.78</v>
      </c>
      <c r="CP6" s="33">
        <f t="shared" si="10"/>
        <v>50.66</v>
      </c>
      <c r="CQ6" s="33">
        <f t="shared" si="10"/>
        <v>51.11</v>
      </c>
      <c r="CR6" s="33">
        <f t="shared" si="10"/>
        <v>50.49</v>
      </c>
      <c r="CS6" s="33">
        <f t="shared" si="10"/>
        <v>48.36</v>
      </c>
      <c r="CT6" s="33">
        <f t="shared" si="10"/>
        <v>48.7</v>
      </c>
      <c r="CU6" s="32" t="str">
        <f>IF(CU7="","",IF(CU7="-","【-】","【"&amp;SUBSTITUTE(TEXT(CU7,"#,##0.00"),"-","△")&amp;"】"))</f>
        <v>【57.58】</v>
      </c>
      <c r="CV6" s="33">
        <f>IF(CV7="",NA(),CV7)</f>
        <v>86.91</v>
      </c>
      <c r="CW6" s="33">
        <f t="shared" ref="CW6:DE6" si="11">IF(CW7="",NA(),CW7)</f>
        <v>95.37</v>
      </c>
      <c r="CX6" s="33">
        <f t="shared" si="11"/>
        <v>92.71</v>
      </c>
      <c r="CY6" s="33">
        <f t="shared" si="11"/>
        <v>88.64</v>
      </c>
      <c r="CZ6" s="33">
        <f t="shared" si="11"/>
        <v>80.45</v>
      </c>
      <c r="DA6" s="33">
        <f t="shared" si="11"/>
        <v>74.13</v>
      </c>
      <c r="DB6" s="33">
        <f t="shared" si="11"/>
        <v>74.16</v>
      </c>
      <c r="DC6" s="33">
        <f t="shared" si="11"/>
        <v>74.209999999999994</v>
      </c>
      <c r="DD6" s="33">
        <f t="shared" si="11"/>
        <v>75.239999999999995</v>
      </c>
      <c r="DE6" s="33">
        <f t="shared" si="11"/>
        <v>74.959999999999994</v>
      </c>
      <c r="DF6" s="32" t="str">
        <f>IF(DF7="","",IF(DF7="-","【-】","【"&amp;SUBSTITUTE(TEXT(DF7,"#,##0.00"),"-","△")&amp;"】"))</f>
        <v>【75.27】</v>
      </c>
      <c r="DG6" s="32" t="e">
        <f>IF(DG7="",NA(),DG7)</f>
        <v>#N/A</v>
      </c>
      <c r="DH6" s="32" t="e">
        <f t="shared" ref="DH6:DP6" si="12">IF(DH7="",NA(),DH7)</f>
        <v>#N/A</v>
      </c>
      <c r="DI6" s="32" t="e">
        <f t="shared" si="12"/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str">
        <f>IF(DQ7="","",IF(DQ7="-","【-】","【"&amp;SUBSTITUTE(TEXT(DQ7,"#,##0.00"),"-","△")&amp;"】"))</f>
        <v/>
      </c>
      <c r="DR6" s="32" t="e">
        <f>IF(DR7="",NA(),DR7)</f>
        <v>#N/A</v>
      </c>
      <c r="DS6" s="32" t="e">
        <f t="shared" ref="DS6:EA6" si="13">IF(DS7="",NA(),DS7)</f>
        <v>#N/A</v>
      </c>
      <c r="DT6" s="32" t="e">
        <f t="shared" si="13"/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str">
        <f>IF(EB7="","",IF(EB7="-","【-】","【"&amp;SUBSTITUTE(TEXT(EB7,"#,##0.00"),"-","△")&amp;"】"))</f>
        <v/>
      </c>
      <c r="EC6" s="32">
        <f>IF(EC7="",NA(),EC7)</f>
        <v>0</v>
      </c>
      <c r="ED6" s="32">
        <f t="shared" ref="ED6:EL6" si="14">IF(ED7="",NA(),ED7)</f>
        <v>0</v>
      </c>
      <c r="EE6" s="32">
        <f t="shared" si="14"/>
        <v>0</v>
      </c>
      <c r="EF6" s="32">
        <f t="shared" si="14"/>
        <v>0</v>
      </c>
      <c r="EG6" s="32">
        <f t="shared" si="14"/>
        <v>0</v>
      </c>
      <c r="EH6" s="33">
        <f t="shared" si="14"/>
        <v>0.61</v>
      </c>
      <c r="EI6" s="33">
        <f t="shared" si="14"/>
        <v>0.37</v>
      </c>
      <c r="EJ6" s="33">
        <f t="shared" si="14"/>
        <v>0.7</v>
      </c>
      <c r="EK6" s="33">
        <f t="shared" si="14"/>
        <v>0.91</v>
      </c>
      <c r="EL6" s="33">
        <f t="shared" si="14"/>
        <v>1.26</v>
      </c>
      <c r="EM6" s="32" t="str">
        <f>IF(EM7="","",IF(EM7="-","【-】","【"&amp;SUBSTITUTE(TEXT(EM7,"#,##0.00"),"-","△")&amp;"】"))</f>
        <v>【0.71】</v>
      </c>
    </row>
    <row r="7" spans="1:143" s="34" customFormat="1">
      <c r="A7" s="26"/>
      <c r="B7" s="35">
        <v>2015</v>
      </c>
      <c r="C7" s="35">
        <v>253839</v>
      </c>
      <c r="D7" s="35">
        <v>47</v>
      </c>
      <c r="E7" s="35">
        <v>1</v>
      </c>
      <c r="F7" s="35">
        <v>0</v>
      </c>
      <c r="G7" s="35">
        <v>0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 t="s">
        <v>99</v>
      </c>
      <c r="O7" s="36">
        <v>0.36</v>
      </c>
      <c r="P7" s="36">
        <v>4210</v>
      </c>
      <c r="Q7" s="36">
        <v>22074</v>
      </c>
      <c r="R7" s="36">
        <v>117.6</v>
      </c>
      <c r="S7" s="36">
        <v>187.7</v>
      </c>
      <c r="T7" s="36">
        <v>80</v>
      </c>
      <c r="U7" s="36">
        <v>1.73</v>
      </c>
      <c r="V7" s="36">
        <v>46.24</v>
      </c>
      <c r="W7" s="36">
        <v>69.02</v>
      </c>
      <c r="X7" s="36">
        <v>75.709999999999994</v>
      </c>
      <c r="Y7" s="36">
        <v>76.239999999999995</v>
      </c>
      <c r="Z7" s="36">
        <v>77.209999999999994</v>
      </c>
      <c r="AA7" s="36">
        <v>77.63</v>
      </c>
      <c r="AB7" s="36">
        <v>68.61</v>
      </c>
      <c r="AC7" s="36">
        <v>70.760000000000005</v>
      </c>
      <c r="AD7" s="36">
        <v>71.66</v>
      </c>
      <c r="AE7" s="36">
        <v>73.06</v>
      </c>
      <c r="AF7" s="36">
        <v>72.03</v>
      </c>
      <c r="AG7" s="36">
        <v>75.510000000000005</v>
      </c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>
        <v>5070.08</v>
      </c>
      <c r="BE7" s="36">
        <v>4995.38</v>
      </c>
      <c r="BF7" s="36">
        <v>4924.26</v>
      </c>
      <c r="BG7" s="36">
        <v>4704.9799999999996</v>
      </c>
      <c r="BH7" s="36">
        <v>4646.6499999999996</v>
      </c>
      <c r="BI7" s="36">
        <v>1442.51</v>
      </c>
      <c r="BJ7" s="36">
        <v>1496.15</v>
      </c>
      <c r="BK7" s="36">
        <v>1462.56</v>
      </c>
      <c r="BL7" s="36">
        <v>1486.62</v>
      </c>
      <c r="BM7" s="36">
        <v>1510.14</v>
      </c>
      <c r="BN7" s="36">
        <v>1242.9000000000001</v>
      </c>
      <c r="BO7" s="36">
        <v>18.440000000000001</v>
      </c>
      <c r="BP7" s="36">
        <v>21.19</v>
      </c>
      <c r="BQ7" s="36">
        <v>19.829999999999998</v>
      </c>
      <c r="BR7" s="36">
        <v>18.079999999999998</v>
      </c>
      <c r="BS7" s="36">
        <v>17.329999999999998</v>
      </c>
      <c r="BT7" s="36">
        <v>33.299999999999997</v>
      </c>
      <c r="BU7" s="36">
        <v>33.01</v>
      </c>
      <c r="BV7" s="36">
        <v>32.39</v>
      </c>
      <c r="BW7" s="36">
        <v>24.39</v>
      </c>
      <c r="BX7" s="36">
        <v>22.67</v>
      </c>
      <c r="BY7" s="36">
        <v>33.35</v>
      </c>
      <c r="BZ7" s="36">
        <v>1498.49</v>
      </c>
      <c r="CA7" s="36">
        <v>1239.49</v>
      </c>
      <c r="CB7" s="36">
        <v>1185.46</v>
      </c>
      <c r="CC7" s="36">
        <v>1338.82</v>
      </c>
      <c r="CD7" s="36">
        <v>1415.44</v>
      </c>
      <c r="CE7" s="36">
        <v>526.57000000000005</v>
      </c>
      <c r="CF7" s="36">
        <v>523.08000000000004</v>
      </c>
      <c r="CG7" s="36">
        <v>530.83000000000004</v>
      </c>
      <c r="CH7" s="36">
        <v>734.18</v>
      </c>
      <c r="CI7" s="36">
        <v>789.62</v>
      </c>
      <c r="CJ7" s="36">
        <v>524.69000000000005</v>
      </c>
      <c r="CK7" s="36">
        <v>53.08</v>
      </c>
      <c r="CL7" s="36">
        <v>49.52</v>
      </c>
      <c r="CM7" s="36">
        <v>55.05</v>
      </c>
      <c r="CN7" s="36">
        <v>55.61</v>
      </c>
      <c r="CO7" s="36">
        <v>57.78</v>
      </c>
      <c r="CP7" s="36">
        <v>50.66</v>
      </c>
      <c r="CQ7" s="36">
        <v>51.11</v>
      </c>
      <c r="CR7" s="36">
        <v>50.49</v>
      </c>
      <c r="CS7" s="36">
        <v>48.36</v>
      </c>
      <c r="CT7" s="36">
        <v>48.7</v>
      </c>
      <c r="CU7" s="36">
        <v>57.58</v>
      </c>
      <c r="CV7" s="36">
        <v>86.91</v>
      </c>
      <c r="CW7" s="36">
        <v>95.37</v>
      </c>
      <c r="CX7" s="36">
        <v>92.71</v>
      </c>
      <c r="CY7" s="36">
        <v>88.64</v>
      </c>
      <c r="CZ7" s="36">
        <v>80.45</v>
      </c>
      <c r="DA7" s="36">
        <v>74.13</v>
      </c>
      <c r="DB7" s="36">
        <v>74.16</v>
      </c>
      <c r="DC7" s="36">
        <v>74.209999999999994</v>
      </c>
      <c r="DD7" s="36">
        <v>75.239999999999995</v>
      </c>
      <c r="DE7" s="36">
        <v>74.959999999999994</v>
      </c>
      <c r="DF7" s="36">
        <v>75.27</v>
      </c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>
        <v>0</v>
      </c>
      <c r="ED7" s="36">
        <v>0</v>
      </c>
      <c r="EE7" s="36">
        <v>0</v>
      </c>
      <c r="EF7" s="36">
        <v>0</v>
      </c>
      <c r="EG7" s="36">
        <v>0</v>
      </c>
      <c r="EH7" s="36">
        <v>0.61</v>
      </c>
      <c r="EI7" s="36">
        <v>0.37</v>
      </c>
      <c r="EJ7" s="36">
        <v>0.7</v>
      </c>
      <c r="EK7" s="36">
        <v>0.91</v>
      </c>
      <c r="EL7" s="36">
        <v>1.26</v>
      </c>
      <c r="EM7" s="36">
        <v>0.71</v>
      </c>
    </row>
    <row r="8" spans="1:143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</row>
    <row r="9" spans="1:143">
      <c r="A9" s="38"/>
      <c r="B9" s="38" t="s">
        <v>100</v>
      </c>
      <c r="C9" s="38" t="s">
        <v>101</v>
      </c>
      <c r="D9" s="38" t="s">
        <v>102</v>
      </c>
      <c r="E9" s="38" t="s">
        <v>103</v>
      </c>
      <c r="F9" s="38" t="s">
        <v>104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>
      <c r="A10" s="38" t="s">
        <v>43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日野町</cp:lastModifiedBy>
  <cp:lastPrinted>2017-02-22T05:13:40Z</cp:lastPrinted>
  <dcterms:created xsi:type="dcterms:W3CDTF">2016-12-02T02:19:30Z</dcterms:created>
  <dcterms:modified xsi:type="dcterms:W3CDTF">2017-02-22T05:13:42Z</dcterms:modified>
  <cp:category/>
</cp:coreProperties>
</file>