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kai800\Desktop\(高島市）経営比較分析（下水）\修正\"/>
    </mc:Choice>
  </mc:AlternateContent>
  <workbookProtection workbookPassword="8649" lockStructure="1"/>
  <bookViews>
    <workbookView xWindow="0" yWindow="0" windowWidth="24000" windowHeight="9210"/>
  </bookViews>
  <sheets>
    <sheet name="法非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BB8" i="4" s="1"/>
  <c r="S6" i="5"/>
  <c r="AT8" i="4" s="1"/>
  <c r="R6" i="5"/>
  <c r="AL8" i="4" s="1"/>
  <c r="Q6" i="5"/>
  <c r="P6" i="5"/>
  <c r="W10" i="4" s="1"/>
  <c r="O6" i="5"/>
  <c r="P10" i="4" s="1"/>
  <c r="N6" i="5"/>
  <c r="I10" i="4" s="1"/>
  <c r="M6" i="5"/>
  <c r="L6" i="5"/>
  <c r="K6" i="5"/>
  <c r="P8" i="4" s="1"/>
  <c r="J6" i="5"/>
  <c r="I8" i="4" s="1"/>
  <c r="I6" i="5"/>
  <c r="H6" i="5"/>
  <c r="B6" i="4" s="1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AT10" i="4"/>
  <c r="AL10" i="4"/>
  <c r="AD10" i="4"/>
  <c r="B10" i="4"/>
  <c r="W8" i="4"/>
  <c r="B8" i="4"/>
  <c r="C10" i="5" l="1"/>
  <c r="D10" i="5"/>
  <c r="E10" i="5"/>
  <c r="B10" i="5"/>
</calcChain>
</file>

<file path=xl/sharedStrings.xml><?xml version="1.0" encoding="utf-8"?>
<sst xmlns="http://schemas.openxmlformats.org/spreadsheetml/2006/main" count="221" uniqueCount="111">
  <si>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</si>
  <si>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</si>
  <si>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</si>
  <si>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</si>
  <si>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</si>
  <si>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</si>
  <si>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</si>
  <si>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</si>
  <si>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</si>
  <si>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</si>
  <si>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</si>
  <si>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</si>
  <si>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</si>
  <si>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</si>
  <si>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</si>
  <si>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</si>
  <si>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</si>
  <si>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</si>
  <si>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</si>
  <si>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</si>
  <si>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</si>
  <si>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</si>
  <si>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平成27年度全国平均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</si>
  <si>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</si>
  <si>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</si>
  <si>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</si>
  <si>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</si>
  <si>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</si>
  <si>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</si>
  <si>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</si>
  <si>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</si>
  <si>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</si>
  <si>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</si>
  <si>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</si>
  <si>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</si>
  <si>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</si>
  <si>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</si>
  <si>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</si>
  <si>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</si>
  <si>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</si>
  <si>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</si>
  <si>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23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</si>
  <si>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</si>
  <si>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</si>
  <si>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</si>
  <si>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</si>
  <si>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</si>
  <si>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</si>
  <si>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</si>
  <si>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</si>
  <si>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</si>
  <si>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</si>
  <si>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</si>
  <si>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</si>
  <si>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</si>
  <si>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</si>
  <si>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</si>
  <si>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</si>
  <si>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</si>
  <si>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</si>
  <si>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</si>
  <si>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</si>
  <si>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</si>
  <si>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</si>
  <si>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</si>
  <si>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</si>
  <si>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</si>
  <si>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</si>
  <si>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</si>
  <si>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</si>
  <si>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</si>
  <si>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</si>
  <si>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</si>
  <si>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</si>
  <si>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</si>
  <si>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</si>
  <si>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</si>
  <si>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</si>
  <si>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</si>
  <si>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</si>
  <si>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</si>
  <si>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</si>
  <si>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</si>
  <si>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</si>
  <si>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</si>
  <si>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</si>
  <si>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</si>
  <si>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</si>
  <si>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</si>
  <si>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</si>
  <si>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</si>
  <si>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</si>
  <si>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</si>
  <si>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</si>
  <si>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</si>
  <si>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</si>
  <si>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滋賀県　高島市</t>
  </si>
  <si>
    <t>法非適用</t>
  </si>
  <si>
    <t>下水道事業</t>
  </si>
  <si>
    <t>農業集落排水</t>
  </si>
  <si>
    <t>F2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</si>
  <si>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</si>
  <si>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</si>
  <si>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</si>
  <si>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</si>
  <si>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</si>
  <si>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</si>
  <si>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</si>
  <si>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③管渠改善率は数値なしとなっている。これは本
  市の農業集落排水事業に更新時期を迎えた管渠
　はないためである。</t>
    <rPh sb="1" eb="3">
      <t>カンキョ</t>
    </rPh>
    <rPh sb="3" eb="5">
      <t>カイゼン</t>
    </rPh>
    <rPh sb="5" eb="6">
      <t>リツ</t>
    </rPh>
    <rPh sb="7" eb="9">
      <t>スウチ</t>
    </rPh>
    <rPh sb="27" eb="29">
      <t>ノウギョウ</t>
    </rPh>
    <rPh sb="29" eb="31">
      <t>シュウラク</t>
    </rPh>
    <rPh sb="31" eb="33">
      <t>ハイスイ</t>
    </rPh>
    <rPh sb="33" eb="35">
      <t>ジギョウ</t>
    </rPh>
    <phoneticPr fontId="4"/>
  </si>
  <si>
    <t>　本市の農業集落排水事業は、昭和59年度から事業を開始しており、30年以上経過している。処理施設の老朽化が進んでいく中、今後も事業を継続していくため、公共下水道への接続を行っている。
　上記分析のとおり、汚水処理原価や経費回収率が比較的良好にもかかわらず、繰入金に頼っているのは、収益性の乏しい事業を行っているということである。平成29年度からは地方公営企業法の全部適用により、企業会計（複式簿記）を導入する。これにより、財務状況や経営成績、保有資産の現状を適切に把握し、将来の更新・投資を計画的に行い、経営の効率化を図る必要がある。</t>
    <rPh sb="19" eb="20">
      <t>ド</t>
    </rPh>
    <rPh sb="35" eb="37">
      <t>イジョウ</t>
    </rPh>
    <rPh sb="58" eb="59">
      <t>ナカ</t>
    </rPh>
    <rPh sb="93" eb="95">
      <t>ジョウキ</t>
    </rPh>
    <rPh sb="95" eb="97">
      <t>ブンセキ</t>
    </rPh>
    <rPh sb="102" eb="104">
      <t>オスイ</t>
    </rPh>
    <rPh sb="104" eb="106">
      <t>ショリ</t>
    </rPh>
    <rPh sb="106" eb="108">
      <t>ゲンカ</t>
    </rPh>
    <rPh sb="109" eb="111">
      <t>ケイヒ</t>
    </rPh>
    <rPh sb="111" eb="113">
      <t>カイシュウ</t>
    </rPh>
    <rPh sb="113" eb="114">
      <t>リツ</t>
    </rPh>
    <rPh sb="115" eb="118">
      <t>ヒカクテキ</t>
    </rPh>
    <rPh sb="118" eb="120">
      <t>リョウコウ</t>
    </rPh>
    <rPh sb="128" eb="131">
      <t>クリイレキン</t>
    </rPh>
    <rPh sb="132" eb="133">
      <t>タヨ</t>
    </rPh>
    <rPh sb="140" eb="143">
      <t>シュウエキセイ</t>
    </rPh>
    <rPh sb="144" eb="145">
      <t>トボ</t>
    </rPh>
    <rPh sb="147" eb="149">
      <t>ジギョウ</t>
    </rPh>
    <rPh sb="150" eb="151">
      <t>オコナ</t>
    </rPh>
    <rPh sb="164" eb="166">
      <t>ヘイセイ</t>
    </rPh>
    <rPh sb="168" eb="170">
      <t>ネンド</t>
    </rPh>
    <rPh sb="173" eb="175">
      <t>チホウ</t>
    </rPh>
    <rPh sb="175" eb="177">
      <t>コウエイ</t>
    </rPh>
    <rPh sb="177" eb="179">
      <t>キギョウ</t>
    </rPh>
    <rPh sb="179" eb="180">
      <t>ホウ</t>
    </rPh>
    <rPh sb="181" eb="183">
      <t>ゼンブ</t>
    </rPh>
    <rPh sb="183" eb="185">
      <t>テキヨウ</t>
    </rPh>
    <rPh sb="189" eb="191">
      <t>キギョウ</t>
    </rPh>
    <rPh sb="191" eb="193">
      <t>カイケイ</t>
    </rPh>
    <rPh sb="194" eb="196">
      <t>フクシキ</t>
    </rPh>
    <rPh sb="196" eb="198">
      <t>ボキ</t>
    </rPh>
    <rPh sb="200" eb="202">
      <t>ドウニュウ</t>
    </rPh>
    <phoneticPr fontId="4"/>
  </si>
  <si>
    <t xml:space="preserve">①収益的収支比率は、100％に近い値で推移してい
  るが、多額の繰入金に頼っているのが実情であ
　る。
④企業債残高対事業規模比率は、類似団体よりも
  低く推移している。
⑤経費回収率は、類似団体よりも高いが、減少傾
　向であることから、費用が増加していることが
　わかる。
⑥汚水処理原価は、一部の処理施設を公共下水道
　へ接続したことより有収水量が減少したことと
　、接続に伴い一時的に費用が増加したことから
　類似団体平均よりも高くなっている。
⑦施設利用率は、類似団体平均より高く比較的効
　率的な運営ができていると考えられる。
⑧水洗化率は、類似団体よりも高く約96％となっ
　ており、区域内家庭の下水道接続はほぼ完了し
　ている。
</t>
    <rPh sb="1" eb="3">
      <t>シュウエキ</t>
    </rPh>
    <rPh sb="3" eb="4">
      <t>テキ</t>
    </rPh>
    <rPh sb="4" eb="6">
      <t>シュウシ</t>
    </rPh>
    <rPh sb="6" eb="8">
      <t>ヒリツ</t>
    </rPh>
    <rPh sb="15" eb="16">
      <t>チカ</t>
    </rPh>
    <rPh sb="17" eb="18">
      <t>アタイ</t>
    </rPh>
    <rPh sb="19" eb="21">
      <t>スイイ</t>
    </rPh>
    <rPh sb="30" eb="32">
      <t>タガク</t>
    </rPh>
    <rPh sb="33" eb="35">
      <t>クリイレ</t>
    </rPh>
    <rPh sb="35" eb="36">
      <t>キン</t>
    </rPh>
    <rPh sb="37" eb="38">
      <t>タヨ</t>
    </rPh>
    <rPh sb="54" eb="56">
      <t>キギョウ</t>
    </rPh>
    <rPh sb="56" eb="57">
      <t>サイ</t>
    </rPh>
    <rPh sb="57" eb="59">
      <t>ザンダカ</t>
    </rPh>
    <rPh sb="59" eb="60">
      <t>タイ</t>
    </rPh>
    <rPh sb="60" eb="62">
      <t>ジギョウ</t>
    </rPh>
    <rPh sb="62" eb="64">
      <t>キボ</t>
    </rPh>
    <rPh sb="64" eb="66">
      <t>ヒリツ</t>
    </rPh>
    <rPh sb="68" eb="70">
      <t>ルイジ</t>
    </rPh>
    <rPh sb="70" eb="72">
      <t>ダンタイ</t>
    </rPh>
    <rPh sb="78" eb="79">
      <t>ヒク</t>
    </rPh>
    <rPh sb="80" eb="82">
      <t>スイイ</t>
    </rPh>
    <rPh sb="89" eb="91">
      <t>ケイヒ</t>
    </rPh>
    <rPh sb="91" eb="93">
      <t>カイシュウ</t>
    </rPh>
    <rPh sb="93" eb="94">
      <t>リツ</t>
    </rPh>
    <rPh sb="96" eb="98">
      <t>ルイジ</t>
    </rPh>
    <rPh sb="98" eb="100">
      <t>ダンタイ</t>
    </rPh>
    <rPh sb="103" eb="104">
      <t>タカ</t>
    </rPh>
    <rPh sb="107" eb="109">
      <t>ゲンショウ</t>
    </rPh>
    <rPh sb="121" eb="123">
      <t>ヒヨウ</t>
    </rPh>
    <rPh sb="124" eb="126">
      <t>ゾウカ</t>
    </rPh>
    <rPh sb="141" eb="143">
      <t>オスイ</t>
    </rPh>
    <rPh sb="143" eb="145">
      <t>ショリ</t>
    </rPh>
    <rPh sb="145" eb="147">
      <t>ゲンカ</t>
    </rPh>
    <rPh sb="149" eb="151">
      <t>イチブ</t>
    </rPh>
    <rPh sb="152" eb="154">
      <t>ショリ</t>
    </rPh>
    <rPh sb="154" eb="156">
      <t>シセツ</t>
    </rPh>
    <rPh sb="157" eb="159">
      <t>コウキョウ</t>
    </rPh>
    <rPh sb="159" eb="162">
      <t>ゲスイドウ</t>
    </rPh>
    <rPh sb="165" eb="167">
      <t>セツゾク</t>
    </rPh>
    <rPh sb="173" eb="175">
      <t>ユウシュウ</t>
    </rPh>
    <rPh sb="175" eb="177">
      <t>スイリョウ</t>
    </rPh>
    <rPh sb="178" eb="180">
      <t>ゲンショウ</t>
    </rPh>
    <rPh sb="188" eb="190">
      <t>セツゾク</t>
    </rPh>
    <rPh sb="191" eb="192">
      <t>トモナ</t>
    </rPh>
    <rPh sb="193" eb="196">
      <t>イチジテキ</t>
    </rPh>
    <rPh sb="197" eb="199">
      <t>ヒヨウ</t>
    </rPh>
    <rPh sb="200" eb="202">
      <t>ゾウカ</t>
    </rPh>
    <rPh sb="212" eb="214">
      <t>ダンタイ</t>
    </rPh>
    <rPh sb="214" eb="216">
      <t>ヘイキン</t>
    </rPh>
    <rPh sb="219" eb="220">
      <t>タカ</t>
    </rPh>
    <rPh sb="240" eb="242">
      <t>ヘイキン</t>
    </rPh>
    <rPh sb="246" eb="249">
      <t>ヒカクテキ</t>
    </rPh>
    <rPh sb="255" eb="257">
      <t>ウンエイ</t>
    </rPh>
    <rPh sb="264" eb="265">
      <t>カンガ</t>
    </rPh>
    <rPh sb="272" eb="275">
      <t>スイセンカ</t>
    </rPh>
    <rPh sb="275" eb="276">
      <t>リツ</t>
    </rPh>
    <rPh sb="278" eb="280">
      <t>ルイジ</t>
    </rPh>
    <rPh sb="280" eb="282">
      <t>ダンタイ</t>
    </rPh>
    <rPh sb="285" eb="286">
      <t>タカ</t>
    </rPh>
    <rPh sb="287" eb="288">
      <t>ヤク</t>
    </rPh>
    <rPh sb="300" eb="303">
      <t>クイキナイ</t>
    </rPh>
    <rPh sb="303" eb="305">
      <t>カテイ</t>
    </rPh>
    <rPh sb="306" eb="309">
      <t>ゲスイドウ</t>
    </rPh>
    <rPh sb="309" eb="311">
      <t>セツゾク</t>
    </rPh>
    <rPh sb="314" eb="316">
      <t>カンリョウ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</si>
</sst>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 applyProtection="1">
      <alignment horizontal="left" vertical="top" wrapText="1"/>
      <protection locked="0"/>
    </xf>
    <xf numFmtId="0" fontId="18" fillId="0" borderId="8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840984"/>
        <c:axId val="16884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0.03</c:v>
                </c:pt>
                <c:pt idx="1">
                  <c:v>0.04</c:v>
                </c:pt>
                <c:pt idx="2">
                  <c:v>0.03</c:v>
                </c:pt>
                <c:pt idx="3">
                  <c:v>0.02</c:v>
                </c:pt>
                <c:pt idx="4">
                  <c:v>0.01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840984"/>
        <c:axId val="168840592"/>
      </c:lineChart>
      <c:dateAx>
        <c:axId val="1688409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8840592"/>
        <c:crosses val="autoZero"/>
        <c:auto val="1"/>
        <c:lblOffset val="100"/>
        <c:baseTimeUnit val="years"/>
      </c:dateAx>
      <c:valAx>
        <c:axId val="16884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8840984"/>
        <c:crosses val="autoZero"/>
        <c:crossBetween val="between"/>
        <c:majorUnit val="0.01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67.69</c:v>
                </c:pt>
                <c:pt idx="1">
                  <c:v>67.08</c:v>
                </c:pt>
                <c:pt idx="2">
                  <c:v>73.45</c:v>
                </c:pt>
                <c:pt idx="3">
                  <c:v>78.47</c:v>
                </c:pt>
                <c:pt idx="4">
                  <c:v>64.72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340592"/>
        <c:axId val="236340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55.2</c:v>
                </c:pt>
                <c:pt idx="1">
                  <c:v>54.74</c:v>
                </c:pt>
                <c:pt idx="2">
                  <c:v>53.78</c:v>
                </c:pt>
                <c:pt idx="3">
                  <c:v>53.24</c:v>
                </c:pt>
                <c:pt idx="4">
                  <c:v>52.31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340592"/>
        <c:axId val="236340984"/>
      </c:lineChart>
      <c:dateAx>
        <c:axId val="2363405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36340984"/>
        <c:crosses val="autoZero"/>
        <c:auto val="1"/>
        <c:lblOffset val="100"/>
        <c:baseTimeUnit val="years"/>
      </c:dateAx>
      <c:valAx>
        <c:axId val="236340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36340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95.21</c:v>
                </c:pt>
                <c:pt idx="1">
                  <c:v>95.67</c:v>
                </c:pt>
                <c:pt idx="2">
                  <c:v>95.62</c:v>
                </c:pt>
                <c:pt idx="3">
                  <c:v>95.97</c:v>
                </c:pt>
                <c:pt idx="4">
                  <c:v>96.16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089176"/>
        <c:axId val="2370895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83.73</c:v>
                </c:pt>
                <c:pt idx="1">
                  <c:v>83.88</c:v>
                </c:pt>
                <c:pt idx="2">
                  <c:v>84.06</c:v>
                </c:pt>
                <c:pt idx="3">
                  <c:v>84.07</c:v>
                </c:pt>
                <c:pt idx="4">
                  <c:v>84.32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7089176"/>
        <c:axId val="237089568"/>
      </c:lineChart>
      <c:dateAx>
        <c:axId val="2370891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37089568"/>
        <c:crosses val="autoZero"/>
        <c:auto val="1"/>
        <c:lblOffset val="100"/>
        <c:baseTimeUnit val="years"/>
      </c:dateAx>
      <c:valAx>
        <c:axId val="2370895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370891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98.54</c:v>
                </c:pt>
                <c:pt idx="1">
                  <c:v>99.38</c:v>
                </c:pt>
                <c:pt idx="2">
                  <c:v>99.31</c:v>
                </c:pt>
                <c:pt idx="3">
                  <c:v>99.32</c:v>
                </c:pt>
                <c:pt idx="4">
                  <c:v>99.36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842552"/>
        <c:axId val="1688429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842552"/>
        <c:axId val="168842944"/>
      </c:lineChart>
      <c:dateAx>
        <c:axId val="1688425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8842944"/>
        <c:crosses val="autoZero"/>
        <c:auto val="1"/>
        <c:lblOffset val="100"/>
        <c:baseTimeUnit val="years"/>
      </c:dateAx>
      <c:valAx>
        <c:axId val="1688429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88425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76376"/>
        <c:axId val="168675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676376"/>
        <c:axId val="168675984"/>
      </c:lineChart>
      <c:dateAx>
        <c:axId val="1686763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8675984"/>
        <c:crosses val="autoZero"/>
        <c:auto val="1"/>
        <c:lblOffset val="100"/>
        <c:baseTimeUnit val="years"/>
      </c:dateAx>
      <c:valAx>
        <c:axId val="168675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86763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25256"/>
        <c:axId val="1686244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625256"/>
        <c:axId val="168624472"/>
      </c:lineChart>
      <c:dateAx>
        <c:axId val="1686252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68624472"/>
        <c:crosses val="autoZero"/>
        <c:auto val="1"/>
        <c:lblOffset val="100"/>
        <c:baseTimeUnit val="years"/>
      </c:dateAx>
      <c:valAx>
        <c:axId val="1686244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86252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22512"/>
        <c:axId val="236702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622512"/>
        <c:axId val="236702704"/>
      </c:lineChart>
      <c:dateAx>
        <c:axId val="1686225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36702704"/>
        <c:crosses val="autoZero"/>
        <c:auto val="1"/>
        <c:lblOffset val="100"/>
        <c:baseTimeUnit val="years"/>
      </c:dateAx>
      <c:valAx>
        <c:axId val="236702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86225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703880"/>
        <c:axId val="2367042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703880"/>
        <c:axId val="236704272"/>
      </c:lineChart>
      <c:dateAx>
        <c:axId val="23670388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36704272"/>
        <c:crosses val="autoZero"/>
        <c:auto val="1"/>
        <c:lblOffset val="100"/>
        <c:baseTimeUnit val="years"/>
      </c:dateAx>
      <c:valAx>
        <c:axId val="2367042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36703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356.82</c:v>
                </c:pt>
                <c:pt idx="1">
                  <c:v>357.29</c:v>
                </c:pt>
                <c:pt idx="2">
                  <c:v>287.22000000000003</c:v>
                </c:pt>
                <c:pt idx="3">
                  <c:v>303.20999999999998</c:v>
                </c:pt>
                <c:pt idx="4">
                  <c:v>215.71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25648"/>
        <c:axId val="2367054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1239.2</c:v>
                </c:pt>
                <c:pt idx="1">
                  <c:v>1197.82</c:v>
                </c:pt>
                <c:pt idx="2">
                  <c:v>1126.77</c:v>
                </c:pt>
                <c:pt idx="3">
                  <c:v>1044.8</c:v>
                </c:pt>
                <c:pt idx="4">
                  <c:v>1081.8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625648"/>
        <c:axId val="236705448"/>
      </c:lineChart>
      <c:dateAx>
        <c:axId val="16862564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36705448"/>
        <c:crosses val="autoZero"/>
        <c:auto val="1"/>
        <c:lblOffset val="100"/>
        <c:baseTimeUnit val="years"/>
      </c:dateAx>
      <c:valAx>
        <c:axId val="2367054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86256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85.59</c:v>
                </c:pt>
                <c:pt idx="1">
                  <c:v>85.22</c:v>
                </c:pt>
                <c:pt idx="2">
                  <c:v>82.84</c:v>
                </c:pt>
                <c:pt idx="3">
                  <c:v>74.78</c:v>
                </c:pt>
                <c:pt idx="4">
                  <c:v>57.04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674416"/>
        <c:axId val="2363378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51.56</c:v>
                </c:pt>
                <c:pt idx="1">
                  <c:v>51.03</c:v>
                </c:pt>
                <c:pt idx="2">
                  <c:v>50.9</c:v>
                </c:pt>
                <c:pt idx="3">
                  <c:v>50.82</c:v>
                </c:pt>
                <c:pt idx="4">
                  <c:v>52.19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674416"/>
        <c:axId val="236337848"/>
      </c:lineChart>
      <c:dateAx>
        <c:axId val="1686744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36337848"/>
        <c:crosses val="autoZero"/>
        <c:auto val="1"/>
        <c:lblOffset val="100"/>
        <c:baseTimeUnit val="years"/>
      </c:dateAx>
      <c:valAx>
        <c:axId val="2363378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686744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40544</c:v>
                </c:pt>
                <c:pt idx="1">
                  <c:v>40909</c:v>
                </c:pt>
                <c:pt idx="2">
                  <c:v>41275</c:v>
                </c:pt>
                <c:pt idx="3">
                  <c:v>41640</c:v>
                </c:pt>
                <c:pt idx="4">
                  <c:v>42005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202.29</c:v>
                </c:pt>
                <c:pt idx="1">
                  <c:v>202.92</c:v>
                </c:pt>
                <c:pt idx="2">
                  <c:v>209.25</c:v>
                </c:pt>
                <c:pt idx="3">
                  <c:v>239.08</c:v>
                </c:pt>
                <c:pt idx="4">
                  <c:v>316.56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339024"/>
        <c:axId val="236339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283.26</c:v>
                </c:pt>
                <c:pt idx="1">
                  <c:v>289.60000000000002</c:v>
                </c:pt>
                <c:pt idx="2">
                  <c:v>293.27</c:v>
                </c:pt>
                <c:pt idx="3">
                  <c:v>300.52</c:v>
                </c:pt>
                <c:pt idx="4">
                  <c:v>296.14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339024"/>
        <c:axId val="236339416"/>
      </c:lineChart>
      <c:dateAx>
        <c:axId val="2363390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36339416"/>
        <c:crosses val="autoZero"/>
        <c:auto val="1"/>
        <c:lblOffset val="100"/>
        <c:baseTimeUnit val="years"/>
      </c:dateAx>
      <c:valAx>
        <c:axId val="236339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363390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【1,015.77】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【84.50】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【52.74】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【289.81】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【52.78】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Y43" zoomScaleNormal="100" workbookViewId="0">
      <selection activeCell="BL47" sqref="BL47:BZ63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</row>
    <row r="3" spans="1:78" ht="9.75" customHeight="1">
      <c r="A3" s="2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</row>
    <row r="4" spans="1:78" ht="9.75" customHeight="1">
      <c r="A4" s="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41" t="str">
        <f>データ!H6</f>
        <v>滋賀県　高島市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42" t="s">
        <v>1</v>
      </c>
      <c r="C7" s="42"/>
      <c r="D7" s="42"/>
      <c r="E7" s="42"/>
      <c r="F7" s="42"/>
      <c r="G7" s="42"/>
      <c r="H7" s="42"/>
      <c r="I7" s="42" t="s">
        <v>2</v>
      </c>
      <c r="J7" s="42"/>
      <c r="K7" s="42"/>
      <c r="L7" s="42"/>
      <c r="M7" s="42"/>
      <c r="N7" s="42"/>
      <c r="O7" s="42"/>
      <c r="P7" s="42" t="s">
        <v>3</v>
      </c>
      <c r="Q7" s="42"/>
      <c r="R7" s="42"/>
      <c r="S7" s="42"/>
      <c r="T7" s="42"/>
      <c r="U7" s="42"/>
      <c r="V7" s="42"/>
      <c r="W7" s="42" t="s">
        <v>4</v>
      </c>
      <c r="X7" s="42"/>
      <c r="Y7" s="42"/>
      <c r="Z7" s="42"/>
      <c r="AA7" s="42"/>
      <c r="AB7" s="42"/>
      <c r="AC7" s="42"/>
      <c r="AD7" s="3"/>
      <c r="AE7" s="3"/>
      <c r="AF7" s="3"/>
      <c r="AG7" s="3"/>
      <c r="AH7" s="3"/>
      <c r="AI7" s="3"/>
      <c r="AJ7" s="3"/>
      <c r="AK7" s="3"/>
      <c r="AL7" s="42" t="s">
        <v>5</v>
      </c>
      <c r="AM7" s="42"/>
      <c r="AN7" s="42"/>
      <c r="AO7" s="42"/>
      <c r="AP7" s="42"/>
      <c r="AQ7" s="42"/>
      <c r="AR7" s="42"/>
      <c r="AS7" s="42"/>
      <c r="AT7" s="42" t="s">
        <v>6</v>
      </c>
      <c r="AU7" s="42"/>
      <c r="AV7" s="42"/>
      <c r="AW7" s="42"/>
      <c r="AX7" s="42"/>
      <c r="AY7" s="42"/>
      <c r="AZ7" s="42"/>
      <c r="BA7" s="42"/>
      <c r="BB7" s="42" t="s">
        <v>7</v>
      </c>
      <c r="BC7" s="42"/>
      <c r="BD7" s="42"/>
      <c r="BE7" s="42"/>
      <c r="BF7" s="42"/>
      <c r="BG7" s="42"/>
      <c r="BH7" s="42"/>
      <c r="BI7" s="42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46" t="str">
        <f>データ!I6</f>
        <v>法非適用</v>
      </c>
      <c r="C8" s="46"/>
      <c r="D8" s="46"/>
      <c r="E8" s="46"/>
      <c r="F8" s="46"/>
      <c r="G8" s="46"/>
      <c r="H8" s="46"/>
      <c r="I8" s="46" t="str">
        <f>データ!J6</f>
        <v>下水道事業</v>
      </c>
      <c r="J8" s="46"/>
      <c r="K8" s="46"/>
      <c r="L8" s="46"/>
      <c r="M8" s="46"/>
      <c r="N8" s="46"/>
      <c r="O8" s="46"/>
      <c r="P8" s="46" t="str">
        <f>データ!K6</f>
        <v>農業集落排水</v>
      </c>
      <c r="Q8" s="46"/>
      <c r="R8" s="46"/>
      <c r="S8" s="46"/>
      <c r="T8" s="46"/>
      <c r="U8" s="46"/>
      <c r="V8" s="46"/>
      <c r="W8" s="46" t="str">
        <f>データ!L6</f>
        <v>F2</v>
      </c>
      <c r="X8" s="46"/>
      <c r="Y8" s="46"/>
      <c r="Z8" s="46"/>
      <c r="AA8" s="46"/>
      <c r="AB8" s="46"/>
      <c r="AC8" s="46"/>
      <c r="AD8" s="3"/>
      <c r="AE8" s="3"/>
      <c r="AF8" s="3"/>
      <c r="AG8" s="3"/>
      <c r="AH8" s="3"/>
      <c r="AI8" s="3"/>
      <c r="AJ8" s="3"/>
      <c r="AK8" s="3"/>
      <c r="AL8" s="47">
        <f>データ!R6</f>
        <v>51007</v>
      </c>
      <c r="AM8" s="47"/>
      <c r="AN8" s="47"/>
      <c r="AO8" s="47"/>
      <c r="AP8" s="47"/>
      <c r="AQ8" s="47"/>
      <c r="AR8" s="47"/>
      <c r="AS8" s="47"/>
      <c r="AT8" s="43">
        <f>データ!S6</f>
        <v>693.05</v>
      </c>
      <c r="AU8" s="43"/>
      <c r="AV8" s="43"/>
      <c r="AW8" s="43"/>
      <c r="AX8" s="43"/>
      <c r="AY8" s="43"/>
      <c r="AZ8" s="43"/>
      <c r="BA8" s="43"/>
      <c r="BB8" s="43">
        <f>データ!T6</f>
        <v>73.599999999999994</v>
      </c>
      <c r="BC8" s="43"/>
      <c r="BD8" s="43"/>
      <c r="BE8" s="43"/>
      <c r="BF8" s="43"/>
      <c r="BG8" s="43"/>
      <c r="BH8" s="43"/>
      <c r="BI8" s="43"/>
      <c r="BJ8" s="3"/>
      <c r="BK8" s="3"/>
      <c r="BL8" s="44" t="s">
        <v>9</v>
      </c>
      <c r="BM8" s="45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42" t="s">
        <v>11</v>
      </c>
      <c r="C9" s="42"/>
      <c r="D9" s="42"/>
      <c r="E9" s="42"/>
      <c r="F9" s="42"/>
      <c r="G9" s="42"/>
      <c r="H9" s="42"/>
      <c r="I9" s="42" t="s">
        <v>12</v>
      </c>
      <c r="J9" s="42"/>
      <c r="K9" s="42"/>
      <c r="L9" s="42"/>
      <c r="M9" s="42"/>
      <c r="N9" s="42"/>
      <c r="O9" s="42"/>
      <c r="P9" s="42" t="s">
        <v>13</v>
      </c>
      <c r="Q9" s="42"/>
      <c r="R9" s="42"/>
      <c r="S9" s="42"/>
      <c r="T9" s="42"/>
      <c r="U9" s="42"/>
      <c r="V9" s="42"/>
      <c r="W9" s="42" t="s">
        <v>14</v>
      </c>
      <c r="X9" s="42"/>
      <c r="Y9" s="42"/>
      <c r="Z9" s="42"/>
      <c r="AA9" s="42"/>
      <c r="AB9" s="42"/>
      <c r="AC9" s="42"/>
      <c r="AD9" s="42" t="s">
        <v>15</v>
      </c>
      <c r="AE9" s="42"/>
      <c r="AF9" s="42"/>
      <c r="AG9" s="42"/>
      <c r="AH9" s="42"/>
      <c r="AI9" s="42"/>
      <c r="AJ9" s="42"/>
      <c r="AK9" s="3"/>
      <c r="AL9" s="42" t="s">
        <v>16</v>
      </c>
      <c r="AM9" s="42"/>
      <c r="AN9" s="42"/>
      <c r="AO9" s="42"/>
      <c r="AP9" s="42"/>
      <c r="AQ9" s="42"/>
      <c r="AR9" s="42"/>
      <c r="AS9" s="42"/>
      <c r="AT9" s="42" t="s">
        <v>17</v>
      </c>
      <c r="AU9" s="42"/>
      <c r="AV9" s="42"/>
      <c r="AW9" s="42"/>
      <c r="AX9" s="42"/>
      <c r="AY9" s="42"/>
      <c r="AZ9" s="42"/>
      <c r="BA9" s="42"/>
      <c r="BB9" s="42" t="s">
        <v>18</v>
      </c>
      <c r="BC9" s="42"/>
      <c r="BD9" s="42"/>
      <c r="BE9" s="42"/>
      <c r="BF9" s="42"/>
      <c r="BG9" s="42"/>
      <c r="BH9" s="42"/>
      <c r="BI9" s="42"/>
      <c r="BJ9" s="3"/>
      <c r="BK9" s="3"/>
      <c r="BL9" s="48" t="s">
        <v>19</v>
      </c>
      <c r="BM9" s="49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43" t="str">
        <f>データ!M6</f>
        <v>-</v>
      </c>
      <c r="C10" s="43"/>
      <c r="D10" s="43"/>
      <c r="E10" s="43"/>
      <c r="F10" s="43"/>
      <c r="G10" s="43"/>
      <c r="H10" s="43"/>
      <c r="I10" s="43" t="str">
        <f>データ!N6</f>
        <v>該当数値なし</v>
      </c>
      <c r="J10" s="43"/>
      <c r="K10" s="43"/>
      <c r="L10" s="43"/>
      <c r="M10" s="43"/>
      <c r="N10" s="43"/>
      <c r="O10" s="43"/>
      <c r="P10" s="43">
        <f>データ!O6</f>
        <v>14.39</v>
      </c>
      <c r="Q10" s="43"/>
      <c r="R10" s="43"/>
      <c r="S10" s="43"/>
      <c r="T10" s="43"/>
      <c r="U10" s="43"/>
      <c r="V10" s="43"/>
      <c r="W10" s="43">
        <f>データ!P6</f>
        <v>84.76</v>
      </c>
      <c r="X10" s="43"/>
      <c r="Y10" s="43"/>
      <c r="Z10" s="43"/>
      <c r="AA10" s="43"/>
      <c r="AB10" s="43"/>
      <c r="AC10" s="43"/>
      <c r="AD10" s="47">
        <f>データ!Q6</f>
        <v>3240</v>
      </c>
      <c r="AE10" s="47"/>
      <c r="AF10" s="47"/>
      <c r="AG10" s="47"/>
      <c r="AH10" s="47"/>
      <c r="AI10" s="47"/>
      <c r="AJ10" s="47"/>
      <c r="AK10" s="2"/>
      <c r="AL10" s="47">
        <f>データ!U6</f>
        <v>7292</v>
      </c>
      <c r="AM10" s="47"/>
      <c r="AN10" s="47"/>
      <c r="AO10" s="47"/>
      <c r="AP10" s="47"/>
      <c r="AQ10" s="47"/>
      <c r="AR10" s="47"/>
      <c r="AS10" s="47"/>
      <c r="AT10" s="43">
        <f>データ!V6</f>
        <v>8.42</v>
      </c>
      <c r="AU10" s="43"/>
      <c r="AV10" s="43"/>
      <c r="AW10" s="43"/>
      <c r="AX10" s="43"/>
      <c r="AY10" s="43"/>
      <c r="AZ10" s="43"/>
      <c r="BA10" s="43"/>
      <c r="BB10" s="43">
        <f>データ!W6</f>
        <v>866.03</v>
      </c>
      <c r="BC10" s="43"/>
      <c r="BD10" s="43"/>
      <c r="BE10" s="43"/>
      <c r="BF10" s="43"/>
      <c r="BG10" s="43"/>
      <c r="BH10" s="43"/>
      <c r="BI10" s="43"/>
      <c r="BJ10" s="2"/>
      <c r="BK10" s="2"/>
      <c r="BL10" s="50" t="s">
        <v>21</v>
      </c>
      <c r="BM10" s="51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2" t="s">
        <v>23</v>
      </c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</row>
    <row r="14" spans="1:78" ht="13.5" customHeight="1">
      <c r="A14" s="2"/>
      <c r="B14" s="54" t="s">
        <v>24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6"/>
      <c r="BK14" s="2"/>
      <c r="BL14" s="60" t="s">
        <v>25</v>
      </c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2"/>
    </row>
    <row r="15" spans="1:78" ht="13.5" customHeight="1">
      <c r="A15" s="2"/>
      <c r="B15" s="57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9"/>
      <c r="BK15" s="2"/>
      <c r="BL15" s="63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6" t="s">
        <v>110</v>
      </c>
      <c r="BM16" s="67"/>
      <c r="BN16" s="67"/>
      <c r="BO16" s="67"/>
      <c r="BP16" s="67"/>
      <c r="BQ16" s="67"/>
      <c r="BR16" s="67"/>
      <c r="BS16" s="67"/>
      <c r="BT16" s="67"/>
      <c r="BU16" s="67"/>
      <c r="BV16" s="67"/>
      <c r="BW16" s="67"/>
      <c r="BX16" s="67"/>
      <c r="BY16" s="67"/>
      <c r="BZ16" s="6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6"/>
      <c r="BM17" s="67"/>
      <c r="BN17" s="67"/>
      <c r="BO17" s="67"/>
      <c r="BP17" s="67"/>
      <c r="BQ17" s="67"/>
      <c r="BR17" s="67"/>
      <c r="BS17" s="67"/>
      <c r="BT17" s="67"/>
      <c r="BU17" s="67"/>
      <c r="BV17" s="67"/>
      <c r="BW17" s="67"/>
      <c r="BX17" s="67"/>
      <c r="BY17" s="67"/>
      <c r="BZ17" s="6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6"/>
      <c r="BM18" s="67"/>
      <c r="BN18" s="67"/>
      <c r="BO18" s="67"/>
      <c r="BP18" s="67"/>
      <c r="BQ18" s="67"/>
      <c r="BR18" s="67"/>
      <c r="BS18" s="67"/>
      <c r="BT18" s="67"/>
      <c r="BU18" s="67"/>
      <c r="BV18" s="67"/>
      <c r="BW18" s="67"/>
      <c r="BX18" s="67"/>
      <c r="BY18" s="67"/>
      <c r="BZ18" s="6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6"/>
      <c r="BM19" s="67"/>
      <c r="BN19" s="67"/>
      <c r="BO19" s="67"/>
      <c r="BP19" s="67"/>
      <c r="BQ19" s="67"/>
      <c r="BR19" s="67"/>
      <c r="BS19" s="67"/>
      <c r="BT19" s="67"/>
      <c r="BU19" s="67"/>
      <c r="BV19" s="67"/>
      <c r="BW19" s="67"/>
      <c r="BX19" s="67"/>
      <c r="BY19" s="67"/>
      <c r="BZ19" s="6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6"/>
      <c r="BM20" s="67"/>
      <c r="BN20" s="67"/>
      <c r="BO20" s="67"/>
      <c r="BP20" s="67"/>
      <c r="BQ20" s="67"/>
      <c r="BR20" s="67"/>
      <c r="BS20" s="67"/>
      <c r="BT20" s="67"/>
      <c r="BU20" s="67"/>
      <c r="BV20" s="67"/>
      <c r="BW20" s="67"/>
      <c r="BX20" s="67"/>
      <c r="BY20" s="67"/>
      <c r="BZ20" s="6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6"/>
      <c r="BM21" s="67"/>
      <c r="BN21" s="67"/>
      <c r="BO21" s="67"/>
      <c r="BP21" s="67"/>
      <c r="BQ21" s="67"/>
      <c r="BR21" s="67"/>
      <c r="BS21" s="67"/>
      <c r="BT21" s="67"/>
      <c r="BU21" s="67"/>
      <c r="BV21" s="67"/>
      <c r="BW21" s="67"/>
      <c r="BX21" s="67"/>
      <c r="BY21" s="67"/>
      <c r="BZ21" s="6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6"/>
      <c r="BM22" s="67"/>
      <c r="BN22" s="67"/>
      <c r="BO22" s="67"/>
      <c r="BP22" s="67"/>
      <c r="BQ22" s="67"/>
      <c r="BR22" s="67"/>
      <c r="BS22" s="67"/>
      <c r="BT22" s="67"/>
      <c r="BU22" s="67"/>
      <c r="BV22" s="67"/>
      <c r="BW22" s="67"/>
      <c r="BX22" s="67"/>
      <c r="BY22" s="67"/>
      <c r="BZ22" s="6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6"/>
      <c r="BM23" s="67"/>
      <c r="BN23" s="67"/>
      <c r="BO23" s="67"/>
      <c r="BP23" s="67"/>
      <c r="BQ23" s="67"/>
      <c r="BR23" s="67"/>
      <c r="BS23" s="67"/>
      <c r="BT23" s="67"/>
      <c r="BU23" s="67"/>
      <c r="BV23" s="67"/>
      <c r="BW23" s="67"/>
      <c r="BX23" s="67"/>
      <c r="BY23" s="67"/>
      <c r="BZ23" s="6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6"/>
      <c r="BM24" s="67"/>
      <c r="BN24" s="67"/>
      <c r="BO24" s="67"/>
      <c r="BP24" s="67"/>
      <c r="BQ24" s="67"/>
      <c r="BR24" s="67"/>
      <c r="BS24" s="67"/>
      <c r="BT24" s="67"/>
      <c r="BU24" s="67"/>
      <c r="BV24" s="67"/>
      <c r="BW24" s="67"/>
      <c r="BX24" s="67"/>
      <c r="BY24" s="67"/>
      <c r="BZ24" s="6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6"/>
      <c r="BM25" s="67"/>
      <c r="BN25" s="67"/>
      <c r="BO25" s="67"/>
      <c r="BP25" s="67"/>
      <c r="BQ25" s="67"/>
      <c r="BR25" s="67"/>
      <c r="BS25" s="67"/>
      <c r="BT25" s="67"/>
      <c r="BU25" s="67"/>
      <c r="BV25" s="67"/>
      <c r="BW25" s="67"/>
      <c r="BX25" s="67"/>
      <c r="BY25" s="67"/>
      <c r="BZ25" s="6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6"/>
      <c r="BM26" s="67"/>
      <c r="BN26" s="67"/>
      <c r="BO26" s="67"/>
      <c r="BP26" s="67"/>
      <c r="BQ26" s="67"/>
      <c r="BR26" s="67"/>
      <c r="BS26" s="67"/>
      <c r="BT26" s="67"/>
      <c r="BU26" s="67"/>
      <c r="BV26" s="67"/>
      <c r="BW26" s="67"/>
      <c r="BX26" s="67"/>
      <c r="BY26" s="67"/>
      <c r="BZ26" s="6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6"/>
      <c r="BM27" s="67"/>
      <c r="BN27" s="67"/>
      <c r="BO27" s="67"/>
      <c r="BP27" s="67"/>
      <c r="BQ27" s="67"/>
      <c r="BR27" s="67"/>
      <c r="BS27" s="67"/>
      <c r="BT27" s="67"/>
      <c r="BU27" s="67"/>
      <c r="BV27" s="67"/>
      <c r="BW27" s="67"/>
      <c r="BX27" s="67"/>
      <c r="BY27" s="67"/>
      <c r="BZ27" s="6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6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6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6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6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6"/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/>
      <c r="BZ32" s="6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6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8"/>
    </row>
    <row r="34" spans="1:78" ht="13.5" customHeight="1">
      <c r="A34" s="2"/>
      <c r="B34" s="16"/>
      <c r="C34" s="72" t="s">
        <v>26</v>
      </c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19"/>
      <c r="R34" s="72" t="s">
        <v>27</v>
      </c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19"/>
      <c r="AG34" s="72" t="s">
        <v>28</v>
      </c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19"/>
      <c r="AV34" s="72" t="s">
        <v>29</v>
      </c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18"/>
      <c r="BK34" s="2"/>
      <c r="BL34" s="66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8"/>
    </row>
    <row r="35" spans="1:78" ht="13.5" customHeight="1">
      <c r="A35" s="2"/>
      <c r="B35" s="16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19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19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19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18"/>
      <c r="BK35" s="2"/>
      <c r="BL35" s="66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6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6"/>
      <c r="BM37" s="67"/>
      <c r="BN37" s="67"/>
      <c r="BO37" s="67"/>
      <c r="BP37" s="67"/>
      <c r="BQ37" s="67"/>
      <c r="BR37" s="67"/>
      <c r="BS37" s="67"/>
      <c r="BT37" s="67"/>
      <c r="BU37" s="67"/>
      <c r="BV37" s="67"/>
      <c r="BW37" s="67"/>
      <c r="BX37" s="67"/>
      <c r="BY37" s="67"/>
      <c r="BZ37" s="6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6"/>
      <c r="BM38" s="67"/>
      <c r="BN38" s="67"/>
      <c r="BO38" s="67"/>
      <c r="BP38" s="67"/>
      <c r="BQ38" s="67"/>
      <c r="BR38" s="67"/>
      <c r="BS38" s="67"/>
      <c r="BT38" s="67"/>
      <c r="BU38" s="67"/>
      <c r="BV38" s="67"/>
      <c r="BW38" s="67"/>
      <c r="BX38" s="67"/>
      <c r="BY38" s="67"/>
      <c r="BZ38" s="6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6"/>
      <c r="BM39" s="67"/>
      <c r="BN39" s="67"/>
      <c r="BO39" s="67"/>
      <c r="BP39" s="67"/>
      <c r="BQ39" s="67"/>
      <c r="BR39" s="67"/>
      <c r="BS39" s="67"/>
      <c r="BT39" s="67"/>
      <c r="BU39" s="67"/>
      <c r="BV39" s="67"/>
      <c r="BW39" s="67"/>
      <c r="BX39" s="67"/>
      <c r="BY39" s="67"/>
      <c r="BZ39" s="6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6"/>
      <c r="BM40" s="67"/>
      <c r="BN40" s="67"/>
      <c r="BO40" s="67"/>
      <c r="BP40" s="67"/>
      <c r="BQ40" s="67"/>
      <c r="BR40" s="67"/>
      <c r="BS40" s="67"/>
      <c r="BT40" s="67"/>
      <c r="BU40" s="67"/>
      <c r="BV40" s="67"/>
      <c r="BW40" s="67"/>
      <c r="BX40" s="67"/>
      <c r="BY40" s="67"/>
      <c r="BZ40" s="6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6"/>
      <c r="BM41" s="67"/>
      <c r="BN41" s="67"/>
      <c r="BO41" s="67"/>
      <c r="BP41" s="67"/>
      <c r="BQ41" s="67"/>
      <c r="BR41" s="67"/>
      <c r="BS41" s="67"/>
      <c r="BT41" s="67"/>
      <c r="BU41" s="67"/>
      <c r="BV41" s="67"/>
      <c r="BW41" s="67"/>
      <c r="BX41" s="67"/>
      <c r="BY41" s="67"/>
      <c r="BZ41" s="6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6"/>
      <c r="BM42" s="67"/>
      <c r="BN42" s="67"/>
      <c r="BO42" s="67"/>
      <c r="BP42" s="67"/>
      <c r="BQ42" s="67"/>
      <c r="BR42" s="67"/>
      <c r="BS42" s="67"/>
      <c r="BT42" s="67"/>
      <c r="BU42" s="67"/>
      <c r="BV42" s="67"/>
      <c r="BW42" s="67"/>
      <c r="BX42" s="67"/>
      <c r="BY42" s="67"/>
      <c r="BZ42" s="6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6"/>
      <c r="BM43" s="67"/>
      <c r="BN43" s="67"/>
      <c r="BO43" s="67"/>
      <c r="BP43" s="67"/>
      <c r="BQ43" s="67"/>
      <c r="BR43" s="67"/>
      <c r="BS43" s="67"/>
      <c r="BT43" s="67"/>
      <c r="BU43" s="67"/>
      <c r="BV43" s="67"/>
      <c r="BW43" s="67"/>
      <c r="BX43" s="67"/>
      <c r="BY43" s="67"/>
      <c r="BZ43" s="6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69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0" t="s">
        <v>30</v>
      </c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3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73" t="s">
        <v>108</v>
      </c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5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73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5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73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5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73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5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73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5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73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5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73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5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73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5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73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5"/>
    </row>
    <row r="56" spans="1:78" ht="13.5" customHeight="1">
      <c r="A56" s="2"/>
      <c r="B56" s="16"/>
      <c r="C56" s="72" t="s">
        <v>31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19"/>
      <c r="R56" s="72" t="s">
        <v>32</v>
      </c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19"/>
      <c r="AG56" s="72" t="s">
        <v>33</v>
      </c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19"/>
      <c r="AV56" s="72" t="s">
        <v>34</v>
      </c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2"/>
      <c r="BH56" s="72"/>
      <c r="BI56" s="72"/>
      <c r="BJ56" s="18"/>
      <c r="BK56" s="2"/>
      <c r="BL56" s="73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5"/>
    </row>
    <row r="57" spans="1:78" ht="13.5" customHeight="1">
      <c r="A57" s="2"/>
      <c r="B57" s="16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19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19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19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18"/>
      <c r="BK57" s="2"/>
      <c r="BL57" s="73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5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73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5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73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5"/>
    </row>
    <row r="60" spans="1:78" ht="13.5" customHeight="1">
      <c r="A60" s="2"/>
      <c r="B60" s="57" t="s">
        <v>35</v>
      </c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9"/>
      <c r="BK60" s="2"/>
      <c r="BL60" s="73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5"/>
    </row>
    <row r="61" spans="1:78" ht="13.5" customHeight="1">
      <c r="A61" s="2"/>
      <c r="B61" s="57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2"/>
      <c r="BL61" s="73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5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73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5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76"/>
      <c r="BM63" s="77"/>
      <c r="BN63" s="77"/>
      <c r="BO63" s="77"/>
      <c r="BP63" s="77"/>
      <c r="BQ63" s="77"/>
      <c r="BR63" s="77"/>
      <c r="BS63" s="77"/>
      <c r="BT63" s="77"/>
      <c r="BU63" s="77"/>
      <c r="BV63" s="77"/>
      <c r="BW63" s="77"/>
      <c r="BX63" s="77"/>
      <c r="BY63" s="77"/>
      <c r="BZ63" s="78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0" t="s">
        <v>36</v>
      </c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3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66" t="s">
        <v>109</v>
      </c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66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66"/>
      <c r="BM68" s="67"/>
      <c r="BN68" s="67"/>
      <c r="BO68" s="67"/>
      <c r="BP68" s="67"/>
      <c r="BQ68" s="67"/>
      <c r="BR68" s="67"/>
      <c r="BS68" s="67"/>
      <c r="BT68" s="67"/>
      <c r="BU68" s="67"/>
      <c r="BV68" s="67"/>
      <c r="BW68" s="67"/>
      <c r="BX68" s="67"/>
      <c r="BY68" s="67"/>
      <c r="BZ68" s="6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66"/>
      <c r="BM69" s="67"/>
      <c r="BN69" s="67"/>
      <c r="BO69" s="67"/>
      <c r="BP69" s="67"/>
      <c r="BQ69" s="67"/>
      <c r="BR69" s="67"/>
      <c r="BS69" s="67"/>
      <c r="BT69" s="67"/>
      <c r="BU69" s="67"/>
      <c r="BV69" s="67"/>
      <c r="BW69" s="67"/>
      <c r="BX69" s="67"/>
      <c r="BY69" s="67"/>
      <c r="BZ69" s="6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66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66"/>
      <c r="BM71" s="67"/>
      <c r="BN71" s="67"/>
      <c r="BO71" s="67"/>
      <c r="BP71" s="67"/>
      <c r="BQ71" s="67"/>
      <c r="BR71" s="67"/>
      <c r="BS71" s="67"/>
      <c r="BT71" s="67"/>
      <c r="BU71" s="67"/>
      <c r="BV71" s="67"/>
      <c r="BW71" s="67"/>
      <c r="BX71" s="67"/>
      <c r="BY71" s="67"/>
      <c r="BZ71" s="6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66"/>
      <c r="BM72" s="67"/>
      <c r="BN72" s="67"/>
      <c r="BO72" s="67"/>
      <c r="BP72" s="67"/>
      <c r="BQ72" s="67"/>
      <c r="BR72" s="67"/>
      <c r="BS72" s="67"/>
      <c r="BT72" s="67"/>
      <c r="BU72" s="67"/>
      <c r="BV72" s="67"/>
      <c r="BW72" s="67"/>
      <c r="BX72" s="67"/>
      <c r="BY72" s="67"/>
      <c r="BZ72" s="6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66"/>
      <c r="BM73" s="67"/>
      <c r="BN73" s="67"/>
      <c r="BO73" s="67"/>
      <c r="BP73" s="67"/>
      <c r="BQ73" s="67"/>
      <c r="BR73" s="67"/>
      <c r="BS73" s="67"/>
      <c r="BT73" s="67"/>
      <c r="BU73" s="67"/>
      <c r="BV73" s="67"/>
      <c r="BW73" s="67"/>
      <c r="BX73" s="67"/>
      <c r="BY73" s="67"/>
      <c r="BZ73" s="6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66"/>
      <c r="BM74" s="67"/>
      <c r="BN74" s="67"/>
      <c r="BO74" s="67"/>
      <c r="BP74" s="67"/>
      <c r="BQ74" s="67"/>
      <c r="BR74" s="67"/>
      <c r="BS74" s="67"/>
      <c r="BT74" s="67"/>
      <c r="BU74" s="67"/>
      <c r="BV74" s="67"/>
      <c r="BW74" s="67"/>
      <c r="BX74" s="67"/>
      <c r="BY74" s="67"/>
      <c r="BZ74" s="6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66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66"/>
      <c r="BM76" s="67"/>
      <c r="BN76" s="67"/>
      <c r="BO76" s="67"/>
      <c r="BP76" s="67"/>
      <c r="BQ76" s="67"/>
      <c r="BR76" s="67"/>
      <c r="BS76" s="67"/>
      <c r="BT76" s="67"/>
      <c r="BU76" s="67"/>
      <c r="BV76" s="67"/>
      <c r="BW76" s="67"/>
      <c r="BX76" s="67"/>
      <c r="BY76" s="67"/>
      <c r="BZ76" s="6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66"/>
      <c r="BM77" s="67"/>
      <c r="BN77" s="67"/>
      <c r="BO77" s="67"/>
      <c r="BP77" s="67"/>
      <c r="BQ77" s="67"/>
      <c r="BR77" s="67"/>
      <c r="BS77" s="67"/>
      <c r="BT77" s="67"/>
      <c r="BU77" s="67"/>
      <c r="BV77" s="67"/>
      <c r="BW77" s="67"/>
      <c r="BX77" s="67"/>
      <c r="BY77" s="67"/>
      <c r="BZ77" s="6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66"/>
      <c r="BM78" s="67"/>
      <c r="BN78" s="67"/>
      <c r="BO78" s="67"/>
      <c r="BP78" s="67"/>
      <c r="BQ78" s="67"/>
      <c r="BR78" s="67"/>
      <c r="BS78" s="67"/>
      <c r="BT78" s="67"/>
      <c r="BU78" s="67"/>
      <c r="BV78" s="67"/>
      <c r="BW78" s="67"/>
      <c r="BX78" s="67"/>
      <c r="BY78" s="67"/>
      <c r="BZ78" s="68"/>
    </row>
    <row r="79" spans="1:78" ht="13.5" customHeight="1">
      <c r="A79" s="2"/>
      <c r="B79" s="16"/>
      <c r="C79" s="72" t="s">
        <v>37</v>
      </c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19"/>
      <c r="V79" s="19"/>
      <c r="W79" s="72" t="s">
        <v>38</v>
      </c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19"/>
      <c r="AP79" s="19"/>
      <c r="AQ79" s="72" t="s">
        <v>39</v>
      </c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17"/>
      <c r="BJ79" s="18"/>
      <c r="BK79" s="2"/>
      <c r="BL79" s="66"/>
      <c r="BM79" s="67"/>
      <c r="BN79" s="67"/>
      <c r="BO79" s="67"/>
      <c r="BP79" s="67"/>
      <c r="BQ79" s="67"/>
      <c r="BR79" s="67"/>
      <c r="BS79" s="67"/>
      <c r="BT79" s="67"/>
      <c r="BU79" s="67"/>
      <c r="BV79" s="67"/>
      <c r="BW79" s="67"/>
      <c r="BX79" s="67"/>
      <c r="BY79" s="67"/>
      <c r="BZ79" s="68"/>
    </row>
    <row r="80" spans="1:78" ht="13.5" customHeight="1">
      <c r="A80" s="2"/>
      <c r="B80" s="16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19"/>
      <c r="V80" s="19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19"/>
      <c r="AP80" s="19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17"/>
      <c r="BJ80" s="18"/>
      <c r="BK80" s="2"/>
      <c r="BL80" s="66"/>
      <c r="BM80" s="67"/>
      <c r="BN80" s="67"/>
      <c r="BO80" s="67"/>
      <c r="BP80" s="67"/>
      <c r="BQ80" s="67"/>
      <c r="BR80" s="67"/>
      <c r="BS80" s="67"/>
      <c r="BT80" s="67"/>
      <c r="BU80" s="67"/>
      <c r="BV80" s="67"/>
      <c r="BW80" s="67"/>
      <c r="BX80" s="67"/>
      <c r="BY80" s="67"/>
      <c r="BZ80" s="6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66"/>
      <c r="BM81" s="67"/>
      <c r="BN81" s="67"/>
      <c r="BO81" s="67"/>
      <c r="BP81" s="67"/>
      <c r="BQ81" s="67"/>
      <c r="BR81" s="67"/>
      <c r="BS81" s="67"/>
      <c r="BT81" s="67"/>
      <c r="BU81" s="67"/>
      <c r="BV81" s="67"/>
      <c r="BW81" s="67"/>
      <c r="BX81" s="67"/>
      <c r="BY81" s="67"/>
      <c r="BZ81" s="6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69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1"/>
    </row>
    <row r="83" spans="1:78">
      <c r="C83" s="2" t="s">
        <v>40</v>
      </c>
    </row>
    <row r="84" spans="1:78">
      <c r="C84" s="2" t="s">
        <v>41</v>
      </c>
    </row>
  </sheetData>
  <sheetProtection password="8649" sheet="1" objects="1" scenarios="1" formatCells="0" formatColumns="0" formatRows="0"/>
  <mergeCells count="55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2:BZ4"/>
    <mergeCell ref="B6:AC6"/>
    <mergeCell ref="B7:H7"/>
    <mergeCell ref="I7:O7"/>
    <mergeCell ref="P7:V7"/>
    <mergeCell ref="W7:AC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80" t="s">
        <v>51</v>
      </c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2"/>
      <c r="X3" s="86" t="s">
        <v>52</v>
      </c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 t="s">
        <v>53</v>
      </c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</row>
    <row r="4" spans="1:144">
      <c r="A4" s="26" t="s">
        <v>54</v>
      </c>
      <c r="B4" s="28"/>
      <c r="C4" s="28"/>
      <c r="D4" s="28"/>
      <c r="E4" s="28"/>
      <c r="F4" s="28"/>
      <c r="G4" s="28"/>
      <c r="H4" s="83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5"/>
      <c r="X4" s="79" t="s">
        <v>55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 t="s">
        <v>56</v>
      </c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 t="s">
        <v>57</v>
      </c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 t="s">
        <v>58</v>
      </c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 t="s">
        <v>59</v>
      </c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 t="s">
        <v>60</v>
      </c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 t="s">
        <v>61</v>
      </c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 t="s">
        <v>62</v>
      </c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 t="s">
        <v>63</v>
      </c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 t="s">
        <v>64</v>
      </c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 t="s">
        <v>65</v>
      </c>
      <c r="EE4" s="79"/>
      <c r="EF4" s="79"/>
      <c r="EG4" s="79"/>
      <c r="EH4" s="79"/>
      <c r="EI4" s="79"/>
      <c r="EJ4" s="79"/>
      <c r="EK4" s="79"/>
      <c r="EL4" s="79"/>
      <c r="EM4" s="79"/>
      <c r="EN4" s="79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2015</v>
      </c>
      <c r="C6" s="31">
        <f t="shared" ref="C6:W6" si="3">C7</f>
        <v>252123</v>
      </c>
      <c r="D6" s="31">
        <f t="shared" si="3"/>
        <v>47</v>
      </c>
      <c r="E6" s="31">
        <f t="shared" si="3"/>
        <v>17</v>
      </c>
      <c r="F6" s="31">
        <f t="shared" si="3"/>
        <v>5</v>
      </c>
      <c r="G6" s="31">
        <f t="shared" si="3"/>
        <v>0</v>
      </c>
      <c r="H6" s="31" t="str">
        <f t="shared" si="3"/>
        <v>滋賀県　高島市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農業集落排水</v>
      </c>
      <c r="L6" s="31" t="str">
        <f t="shared" si="3"/>
        <v>F2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14.39</v>
      </c>
      <c r="P6" s="32">
        <f t="shared" si="3"/>
        <v>84.76</v>
      </c>
      <c r="Q6" s="32">
        <f t="shared" si="3"/>
        <v>3240</v>
      </c>
      <c r="R6" s="32">
        <f t="shared" si="3"/>
        <v>51007</v>
      </c>
      <c r="S6" s="32">
        <f t="shared" si="3"/>
        <v>693.05</v>
      </c>
      <c r="T6" s="32">
        <f t="shared" si="3"/>
        <v>73.599999999999994</v>
      </c>
      <c r="U6" s="32">
        <f t="shared" si="3"/>
        <v>7292</v>
      </c>
      <c r="V6" s="32">
        <f t="shared" si="3"/>
        <v>8.42</v>
      </c>
      <c r="W6" s="32">
        <f t="shared" si="3"/>
        <v>866.03</v>
      </c>
      <c r="X6" s="33">
        <f>IF(X7="",NA(),X7)</f>
        <v>98.54</v>
      </c>
      <c r="Y6" s="33">
        <f t="shared" ref="Y6:AG6" si="4">IF(Y7="",NA(),Y7)</f>
        <v>99.38</v>
      </c>
      <c r="Z6" s="33">
        <f t="shared" si="4"/>
        <v>99.31</v>
      </c>
      <c r="AA6" s="33">
        <f t="shared" si="4"/>
        <v>99.32</v>
      </c>
      <c r="AB6" s="33">
        <f t="shared" si="4"/>
        <v>99.36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356.82</v>
      </c>
      <c r="BF6" s="33">
        <f t="shared" ref="BF6:BN6" si="7">IF(BF7="",NA(),BF7)</f>
        <v>357.29</v>
      </c>
      <c r="BG6" s="33">
        <f t="shared" si="7"/>
        <v>287.22000000000003</v>
      </c>
      <c r="BH6" s="33">
        <f t="shared" si="7"/>
        <v>303.20999999999998</v>
      </c>
      <c r="BI6" s="33">
        <f t="shared" si="7"/>
        <v>215.71</v>
      </c>
      <c r="BJ6" s="33">
        <f t="shared" si="7"/>
        <v>1239.2</v>
      </c>
      <c r="BK6" s="33">
        <f t="shared" si="7"/>
        <v>1197.82</v>
      </c>
      <c r="BL6" s="33">
        <f t="shared" si="7"/>
        <v>1126.77</v>
      </c>
      <c r="BM6" s="33">
        <f t="shared" si="7"/>
        <v>1044.8</v>
      </c>
      <c r="BN6" s="33">
        <f t="shared" si="7"/>
        <v>1081.8</v>
      </c>
      <c r="BO6" s="32" t="str">
        <f>IF(BO7="","",IF(BO7="-","【-】","【"&amp;SUBSTITUTE(TEXT(BO7,"#,##0.00"),"-","△")&amp;"】"))</f>
        <v>【1,015.77】</v>
      </c>
      <c r="BP6" s="33">
        <f>IF(BP7="",NA(),BP7)</f>
        <v>85.59</v>
      </c>
      <c r="BQ6" s="33">
        <f t="shared" ref="BQ6:BY6" si="8">IF(BQ7="",NA(),BQ7)</f>
        <v>85.22</v>
      </c>
      <c r="BR6" s="33">
        <f t="shared" si="8"/>
        <v>82.84</v>
      </c>
      <c r="BS6" s="33">
        <f t="shared" si="8"/>
        <v>74.78</v>
      </c>
      <c r="BT6" s="33">
        <f t="shared" si="8"/>
        <v>57.04</v>
      </c>
      <c r="BU6" s="33">
        <f t="shared" si="8"/>
        <v>51.56</v>
      </c>
      <c r="BV6" s="33">
        <f t="shared" si="8"/>
        <v>51.03</v>
      </c>
      <c r="BW6" s="33">
        <f t="shared" si="8"/>
        <v>50.9</v>
      </c>
      <c r="BX6" s="33">
        <f t="shared" si="8"/>
        <v>50.82</v>
      </c>
      <c r="BY6" s="33">
        <f t="shared" si="8"/>
        <v>52.19</v>
      </c>
      <c r="BZ6" s="32" t="str">
        <f>IF(BZ7="","",IF(BZ7="-","【-】","【"&amp;SUBSTITUTE(TEXT(BZ7,"#,##0.00"),"-","△")&amp;"】"))</f>
        <v>【52.78】</v>
      </c>
      <c r="CA6" s="33">
        <f>IF(CA7="",NA(),CA7)</f>
        <v>202.29</v>
      </c>
      <c r="CB6" s="33">
        <f t="shared" ref="CB6:CJ6" si="9">IF(CB7="",NA(),CB7)</f>
        <v>202.92</v>
      </c>
      <c r="CC6" s="33">
        <f t="shared" si="9"/>
        <v>209.25</v>
      </c>
      <c r="CD6" s="33">
        <f t="shared" si="9"/>
        <v>239.08</v>
      </c>
      <c r="CE6" s="33">
        <f t="shared" si="9"/>
        <v>316.56</v>
      </c>
      <c r="CF6" s="33">
        <f t="shared" si="9"/>
        <v>283.26</v>
      </c>
      <c r="CG6" s="33">
        <f t="shared" si="9"/>
        <v>289.60000000000002</v>
      </c>
      <c r="CH6" s="33">
        <f t="shared" si="9"/>
        <v>293.27</v>
      </c>
      <c r="CI6" s="33">
        <f t="shared" si="9"/>
        <v>300.52</v>
      </c>
      <c r="CJ6" s="33">
        <f t="shared" si="9"/>
        <v>296.14</v>
      </c>
      <c r="CK6" s="32" t="str">
        <f>IF(CK7="","",IF(CK7="-","【-】","【"&amp;SUBSTITUTE(TEXT(CK7,"#,##0.00"),"-","△")&amp;"】"))</f>
        <v>【289.81】</v>
      </c>
      <c r="CL6" s="33">
        <f>IF(CL7="",NA(),CL7)</f>
        <v>67.69</v>
      </c>
      <c r="CM6" s="33">
        <f t="shared" ref="CM6:CU6" si="10">IF(CM7="",NA(),CM7)</f>
        <v>67.08</v>
      </c>
      <c r="CN6" s="33">
        <f t="shared" si="10"/>
        <v>73.45</v>
      </c>
      <c r="CO6" s="33">
        <f t="shared" si="10"/>
        <v>78.47</v>
      </c>
      <c r="CP6" s="33">
        <f t="shared" si="10"/>
        <v>64.72</v>
      </c>
      <c r="CQ6" s="33">
        <f t="shared" si="10"/>
        <v>55.2</v>
      </c>
      <c r="CR6" s="33">
        <f t="shared" si="10"/>
        <v>54.74</v>
      </c>
      <c r="CS6" s="33">
        <f t="shared" si="10"/>
        <v>53.78</v>
      </c>
      <c r="CT6" s="33">
        <f t="shared" si="10"/>
        <v>53.24</v>
      </c>
      <c r="CU6" s="33">
        <f t="shared" si="10"/>
        <v>52.31</v>
      </c>
      <c r="CV6" s="32" t="str">
        <f>IF(CV7="","",IF(CV7="-","【-】","【"&amp;SUBSTITUTE(TEXT(CV7,"#,##0.00"),"-","△")&amp;"】"))</f>
        <v>【52.74】</v>
      </c>
      <c r="CW6" s="33">
        <f>IF(CW7="",NA(),CW7)</f>
        <v>95.21</v>
      </c>
      <c r="CX6" s="33">
        <f t="shared" ref="CX6:DF6" si="11">IF(CX7="",NA(),CX7)</f>
        <v>95.67</v>
      </c>
      <c r="CY6" s="33">
        <f t="shared" si="11"/>
        <v>95.62</v>
      </c>
      <c r="CZ6" s="33">
        <f t="shared" si="11"/>
        <v>95.97</v>
      </c>
      <c r="DA6" s="33">
        <f t="shared" si="11"/>
        <v>96.16</v>
      </c>
      <c r="DB6" s="33">
        <f t="shared" si="11"/>
        <v>83.73</v>
      </c>
      <c r="DC6" s="33">
        <f t="shared" si="11"/>
        <v>83.88</v>
      </c>
      <c r="DD6" s="33">
        <f t="shared" si="11"/>
        <v>84.06</v>
      </c>
      <c r="DE6" s="33">
        <f t="shared" si="11"/>
        <v>84.07</v>
      </c>
      <c r="DF6" s="33">
        <f t="shared" si="11"/>
        <v>84.32</v>
      </c>
      <c r="DG6" s="32" t="str">
        <f>IF(DG7="","",IF(DG7="-","【-】","【"&amp;SUBSTITUTE(TEXT(DG7,"#,##0.00"),"-","△")&amp;"】"))</f>
        <v>【84.50】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2">
        <f t="shared" ref="EE6:EM6" si="14">IF(EE7="",NA(),EE7)</f>
        <v>0</v>
      </c>
      <c r="EF6" s="32">
        <f t="shared" si="14"/>
        <v>0</v>
      </c>
      <c r="EG6" s="32">
        <f t="shared" si="14"/>
        <v>0</v>
      </c>
      <c r="EH6" s="32">
        <f t="shared" si="14"/>
        <v>0</v>
      </c>
      <c r="EI6" s="33">
        <f t="shared" si="14"/>
        <v>0.03</v>
      </c>
      <c r="EJ6" s="33">
        <f t="shared" si="14"/>
        <v>0.04</v>
      </c>
      <c r="EK6" s="33">
        <f t="shared" si="14"/>
        <v>0.03</v>
      </c>
      <c r="EL6" s="33">
        <f t="shared" si="14"/>
        <v>0.02</v>
      </c>
      <c r="EM6" s="33">
        <f t="shared" si="14"/>
        <v>0.01</v>
      </c>
      <c r="EN6" s="32" t="str">
        <f>IF(EN7="","",IF(EN7="-","【-】","【"&amp;SUBSTITUTE(TEXT(EN7,"#,##0.00"),"-","△")&amp;"】"))</f>
        <v>【0.03】</v>
      </c>
    </row>
    <row r="7" spans="1:144" s="34" customFormat="1">
      <c r="A7" s="26"/>
      <c r="B7" s="35">
        <v>2015</v>
      </c>
      <c r="C7" s="35">
        <v>252123</v>
      </c>
      <c r="D7" s="35">
        <v>47</v>
      </c>
      <c r="E7" s="35">
        <v>17</v>
      </c>
      <c r="F7" s="35">
        <v>5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14.39</v>
      </c>
      <c r="P7" s="36">
        <v>84.76</v>
      </c>
      <c r="Q7" s="36">
        <v>3240</v>
      </c>
      <c r="R7" s="36">
        <v>51007</v>
      </c>
      <c r="S7" s="36">
        <v>693.05</v>
      </c>
      <c r="T7" s="36">
        <v>73.599999999999994</v>
      </c>
      <c r="U7" s="36">
        <v>7292</v>
      </c>
      <c r="V7" s="36">
        <v>8.42</v>
      </c>
      <c r="W7" s="36">
        <v>866.03</v>
      </c>
      <c r="X7" s="36">
        <v>98.54</v>
      </c>
      <c r="Y7" s="36">
        <v>99.38</v>
      </c>
      <c r="Z7" s="36">
        <v>99.31</v>
      </c>
      <c r="AA7" s="36">
        <v>99.32</v>
      </c>
      <c r="AB7" s="36">
        <v>99.36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356.82</v>
      </c>
      <c r="BF7" s="36">
        <v>357.29</v>
      </c>
      <c r="BG7" s="36">
        <v>287.22000000000003</v>
      </c>
      <c r="BH7" s="36">
        <v>303.20999999999998</v>
      </c>
      <c r="BI7" s="36">
        <v>215.71</v>
      </c>
      <c r="BJ7" s="36">
        <v>1239.2</v>
      </c>
      <c r="BK7" s="36">
        <v>1197.82</v>
      </c>
      <c r="BL7" s="36">
        <v>1126.77</v>
      </c>
      <c r="BM7" s="36">
        <v>1044.8</v>
      </c>
      <c r="BN7" s="36">
        <v>1081.8</v>
      </c>
      <c r="BO7" s="36">
        <v>1015.77</v>
      </c>
      <c r="BP7" s="36">
        <v>85.59</v>
      </c>
      <c r="BQ7" s="36">
        <v>85.22</v>
      </c>
      <c r="BR7" s="36">
        <v>82.84</v>
      </c>
      <c r="BS7" s="36">
        <v>74.78</v>
      </c>
      <c r="BT7" s="36">
        <v>57.04</v>
      </c>
      <c r="BU7" s="36">
        <v>51.56</v>
      </c>
      <c r="BV7" s="36">
        <v>51.03</v>
      </c>
      <c r="BW7" s="36">
        <v>50.9</v>
      </c>
      <c r="BX7" s="36">
        <v>50.82</v>
      </c>
      <c r="BY7" s="36">
        <v>52.19</v>
      </c>
      <c r="BZ7" s="36">
        <v>52.78</v>
      </c>
      <c r="CA7" s="36">
        <v>202.29</v>
      </c>
      <c r="CB7" s="36">
        <v>202.92</v>
      </c>
      <c r="CC7" s="36">
        <v>209.25</v>
      </c>
      <c r="CD7" s="36">
        <v>239.08</v>
      </c>
      <c r="CE7" s="36">
        <v>316.56</v>
      </c>
      <c r="CF7" s="36">
        <v>283.26</v>
      </c>
      <c r="CG7" s="36">
        <v>289.60000000000002</v>
      </c>
      <c r="CH7" s="36">
        <v>293.27</v>
      </c>
      <c r="CI7" s="36">
        <v>300.52</v>
      </c>
      <c r="CJ7" s="36">
        <v>296.14</v>
      </c>
      <c r="CK7" s="36">
        <v>289.81</v>
      </c>
      <c r="CL7" s="36">
        <v>67.69</v>
      </c>
      <c r="CM7" s="36">
        <v>67.08</v>
      </c>
      <c r="CN7" s="36">
        <v>73.45</v>
      </c>
      <c r="CO7" s="36">
        <v>78.47</v>
      </c>
      <c r="CP7" s="36">
        <v>64.72</v>
      </c>
      <c r="CQ7" s="36">
        <v>55.2</v>
      </c>
      <c r="CR7" s="36">
        <v>54.74</v>
      </c>
      <c r="CS7" s="36">
        <v>53.78</v>
      </c>
      <c r="CT7" s="36">
        <v>53.24</v>
      </c>
      <c r="CU7" s="36">
        <v>52.31</v>
      </c>
      <c r="CV7" s="36">
        <v>52.74</v>
      </c>
      <c r="CW7" s="36">
        <v>95.21</v>
      </c>
      <c r="CX7" s="36">
        <v>95.67</v>
      </c>
      <c r="CY7" s="36">
        <v>95.62</v>
      </c>
      <c r="CZ7" s="36">
        <v>95.97</v>
      </c>
      <c r="DA7" s="36">
        <v>96.16</v>
      </c>
      <c r="DB7" s="36">
        <v>83.73</v>
      </c>
      <c r="DC7" s="36">
        <v>83.88</v>
      </c>
      <c r="DD7" s="36">
        <v>84.06</v>
      </c>
      <c r="DE7" s="36">
        <v>84.07</v>
      </c>
      <c r="DF7" s="36">
        <v>84.32</v>
      </c>
      <c r="DG7" s="36">
        <v>84.5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</v>
      </c>
      <c r="EF7" s="36">
        <v>0</v>
      </c>
      <c r="EG7" s="36">
        <v>0</v>
      </c>
      <c r="EH7" s="36">
        <v>0</v>
      </c>
      <c r="EI7" s="36">
        <v>0.03</v>
      </c>
      <c r="EJ7" s="36">
        <v>0.04</v>
      </c>
      <c r="EK7" s="36">
        <v>0.03</v>
      </c>
      <c r="EL7" s="36">
        <v>0.02</v>
      </c>
      <c r="EM7" s="36">
        <v>0.01</v>
      </c>
      <c r="EN7" s="36">
        <v>0.03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40544</v>
      </c>
      <c r="C10" s="39">
        <f>DATEVALUE($B$6-3&amp;"年1月1日")</f>
        <v>40909</v>
      </c>
      <c r="D10" s="39">
        <f>DATEVALUE($B$6-2&amp;"年1月1日")</f>
        <v>41275</v>
      </c>
      <c r="E10" s="39">
        <f>DATEVALUE($B$6-1&amp;"年1月1日")</f>
        <v>41640</v>
      </c>
      <c r="F10" s="39">
        <f>DATEVALUE($B$6&amp;"年1月1日")</f>
        <v>42005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境　貴昭</cp:lastModifiedBy>
  <dcterms:created xsi:type="dcterms:W3CDTF">2017-02-08T03:12:44Z</dcterms:created>
  <dcterms:modified xsi:type="dcterms:W3CDTF">2017-02-23T02:51:29Z</dcterms:modified>
  <cp:category/>
</cp:coreProperties>
</file>