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n01sv05\部署用フォルダ\都市建設部\都市建設部 上下水道課\A_料金総務グループ\A_00 各事業関連業務\A 00 決算統計関係\平成２７年度決算統計\H29.1.23 公営企業に係る「経営比較分析表」の分析等について\"/>
    </mc:Choice>
  </mc:AlternateContent>
  <workbookProtection workbookPassword="864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S6" i="5"/>
  <c r="AT8" i="4" s="1"/>
  <c r="R6" i="5"/>
  <c r="AL8" i="4" s="1"/>
  <c r="Q6" i="5"/>
  <c r="P6" i="5"/>
  <c r="W10" i="4" s="1"/>
  <c r="O6" i="5"/>
  <c r="P10" i="4" s="1"/>
  <c r="N6" i="5"/>
  <c r="M6" i="5"/>
  <c r="L6" i="5"/>
  <c r="W8" i="4" s="1"/>
  <c r="K6" i="5"/>
  <c r="P8" i="4" s="1"/>
  <c r="J6" i="5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B10" i="4"/>
  <c r="BB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<sst xmlns="http://schemas.openxmlformats.org/spreadsheetml/2006/main" count="232" uniqueCount="111">
  <si>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</si>
  <si>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</si>
  <si>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</si>
  <si>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</si>
  <si>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</si>
  <si>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</si>
  <si>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</si>
  <si>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</si>
  <si>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</si>
  <si>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</si>
  <si>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</si>
  <si>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</si>
  <si>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</si>
  <si>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</si>
  <si>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</si>
  <si>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</si>
  <si>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</si>
  <si>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</si>
  <si>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</si>
  <si>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</si>
  <si>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</si>
  <si>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</si>
  <si>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</si>
  <si>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</si>
  <si>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</si>
  <si>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</si>
  <si>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</si>
  <si>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</si>
  <si>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</si>
  <si>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</si>
  <si>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</si>
  <si>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</si>
  <si>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</si>
  <si>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</si>
  <si>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</si>
  <si>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</si>
  <si>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</si>
  <si>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</si>
  <si>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</si>
  <si>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</si>
  <si>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</si>
  <si>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</si>
  <si>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</si>
  <si>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</si>
  <si>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</si>
  <si>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</si>
  <si>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</si>
  <si>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</si>
  <si>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</si>
  <si>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</si>
  <si>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</si>
  <si>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</si>
  <si>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</si>
  <si>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</si>
  <si>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</si>
  <si>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</si>
  <si>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</si>
  <si>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</si>
  <si>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</si>
  <si>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</si>
  <si>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</si>
  <si>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</si>
  <si>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</si>
  <si>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</si>
  <si>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</si>
  <si>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</si>
  <si>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</si>
  <si>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</si>
  <si>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</si>
  <si>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</si>
  <si>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</si>
  <si>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</si>
  <si>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</si>
  <si>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</si>
  <si>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</si>
  <si>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</si>
  <si>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</si>
  <si>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</si>
  <si>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</si>
  <si>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</si>
  <si>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</si>
  <si>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</si>
  <si>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</si>
  <si>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</si>
  <si>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</si>
  <si>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</si>
  <si>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</si>
  <si>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</si>
  <si>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</si>
  <si>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</si>
  <si>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</si>
  <si>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</si>
  <si>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</si>
  <si>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</si>
  <si>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</si>
  <si>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</si>
  <si>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</si>
  <si>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</si>
  <si>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</si>
  <si>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</si>
  <si>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L3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</si>
  <si>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</si>
  <si>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</si>
  <si>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</si>
  <si>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</si>
  <si>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</si>
  <si>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</si>
  <si>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</si>
  <si>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供用開始後１５年近くが経過し、今後の処理機能の維持について計画的な更新を検討している。</t>
    <phoneticPr fontId="4"/>
  </si>
  <si>
    <t>　収益的収支比率については、企業債の償還を完了し、維持管理には、一般会計からの繰入金を充てて収支を保っている。
　企業債残高対事業規模比率については、平成２４年度をもって償還が終了している。
　経費回収率については、処理人口もわずかであるため、一般会計からの繰入金に依存している状況である。
　汚水処理原価については、昨年度より安価にはなっているが、処理人口が少ない中、合併浄化槽の老朽化が進んでおり、類似団体との平均に比べても依然高額な状況が続いている。
　施設利用率については、過疎化の影響で処理人口が減少しており、今後は下がっていくことが予想される。
　水洗化率については、１００％であり、類似団体の平均を大きく上回っている。</t>
    <phoneticPr fontId="4"/>
  </si>
  <si>
    <t>　長浜市の個別排水処理事業は、１地区のみの経営で、処理人口もわずか２０人超ということもあり、使用料収入が見込めないため、類似団体と比較しても、汚水処理原価は高く、経費回収率や施設利用率は低い状況にある。
　このため、平成２６年度より使用料を公共下水道と統一することで、財務改善を行っているが、今後も当該地区の人口減少は否めず、施設の老朽化を考慮すると厳しい経営状況である。</t>
    <rPh sb="46" eb="48">
      <t>シヨウ</t>
    </rPh>
    <rPh sb="48" eb="49">
      <t>リョウ</t>
    </rPh>
    <rPh sb="60" eb="62">
      <t>ルイジ</t>
    </rPh>
    <rPh sb="62" eb="64">
      <t>ダンタイ</t>
    </rPh>
    <rPh sb="65" eb="67">
      <t>ヒカク</t>
    </rPh>
    <rPh sb="71" eb="73">
      <t>オスイ</t>
    </rPh>
    <rPh sb="73" eb="75">
      <t>ショリ</t>
    </rPh>
    <rPh sb="75" eb="77">
      <t>ゲンカ</t>
    </rPh>
    <rPh sb="78" eb="79">
      <t>タカ</t>
    </rPh>
    <rPh sb="81" eb="86">
      <t>ケイヒカイシュウリツ</t>
    </rPh>
    <rPh sb="87" eb="89">
      <t>シセツ</t>
    </rPh>
    <rPh sb="89" eb="91">
      <t>リヨウ</t>
    </rPh>
    <rPh sb="91" eb="92">
      <t>リツ</t>
    </rPh>
    <rPh sb="93" eb="94">
      <t>ヒク</t>
    </rPh>
    <rPh sb="95" eb="97">
      <t>ジョウキョウ</t>
    </rPh>
    <rPh sb="146" eb="148">
      <t>コンゴ</t>
    </rPh>
    <rPh sb="154" eb="156">
      <t>ジンコウ</t>
    </rPh>
    <rPh sb="178" eb="180">
      <t>ケイエイ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</si>
</sst>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32352"/>
        <c:axId val="1522327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32352"/>
        <c:axId val="152232736"/>
      </c:lineChart>
      <c:dateAx>
        <c:axId val="152232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232736"/>
        <c:crosses val="autoZero"/>
        <c:auto val="1"/>
        <c:lblOffset val="100"/>
        <c:baseTimeUnit val="years"/>
      </c:dateAx>
      <c:valAx>
        <c:axId val="1522327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232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68552"/>
        <c:axId val="153068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55.42</c:v>
                </c:pt>
                <c:pt idx="1">
                  <c:v>58.58</c:v>
                </c:pt>
                <c:pt idx="2">
                  <c:v>58.82</c:v>
                </c:pt>
                <c:pt idx="3">
                  <c:v>51.54</c:v>
                </c:pt>
                <c:pt idx="4">
                  <c:v>44.84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68552"/>
        <c:axId val="153068944"/>
      </c:lineChart>
      <c:dateAx>
        <c:axId val="153068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068944"/>
        <c:crosses val="autoZero"/>
        <c:auto val="1"/>
        <c:lblOffset val="100"/>
        <c:baseTimeUnit val="years"/>
      </c:dateAx>
      <c:valAx>
        <c:axId val="153068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3068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70120"/>
        <c:axId val="153070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74.290000000000006</c:v>
                </c:pt>
                <c:pt idx="1">
                  <c:v>72.31</c:v>
                </c:pt>
                <c:pt idx="2">
                  <c:v>71.760000000000005</c:v>
                </c:pt>
                <c:pt idx="3">
                  <c:v>71.599999999999994</c:v>
                </c:pt>
                <c:pt idx="4">
                  <c:v>67.86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70120"/>
        <c:axId val="153070512"/>
      </c:lineChart>
      <c:dateAx>
        <c:axId val="1530701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070512"/>
        <c:crosses val="autoZero"/>
        <c:auto val="1"/>
        <c:lblOffset val="100"/>
        <c:baseTimeUnit val="years"/>
      </c:dateAx>
      <c:valAx>
        <c:axId val="153070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30701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54472"/>
        <c:axId val="1522703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54472"/>
        <c:axId val="152270328"/>
      </c:lineChart>
      <c:dateAx>
        <c:axId val="1522544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270328"/>
        <c:crosses val="autoZero"/>
        <c:auto val="1"/>
        <c:lblOffset val="100"/>
        <c:baseTimeUnit val="years"/>
      </c:dateAx>
      <c:valAx>
        <c:axId val="1522703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2544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04000"/>
        <c:axId val="152809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04000"/>
        <c:axId val="152809944"/>
      </c:lineChart>
      <c:dateAx>
        <c:axId val="152204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809944"/>
        <c:crosses val="autoZero"/>
        <c:auto val="1"/>
        <c:lblOffset val="100"/>
        <c:baseTimeUnit val="years"/>
      </c:dateAx>
      <c:valAx>
        <c:axId val="152809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2040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824752"/>
        <c:axId val="152864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24752"/>
        <c:axId val="152864592"/>
      </c:lineChart>
      <c:dateAx>
        <c:axId val="152824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864592"/>
        <c:crosses val="autoZero"/>
        <c:auto val="1"/>
        <c:lblOffset val="100"/>
        <c:baseTimeUnit val="years"/>
      </c:dateAx>
      <c:valAx>
        <c:axId val="152864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824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451224"/>
        <c:axId val="152451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51224"/>
        <c:axId val="152451616"/>
      </c:lineChart>
      <c:dateAx>
        <c:axId val="152451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451616"/>
        <c:crosses val="autoZero"/>
        <c:auto val="1"/>
        <c:lblOffset val="100"/>
        <c:baseTimeUnit val="years"/>
      </c:dateAx>
      <c:valAx>
        <c:axId val="152451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451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452792"/>
        <c:axId val="152453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52792"/>
        <c:axId val="152453184"/>
      </c:lineChart>
      <c:dateAx>
        <c:axId val="152452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453184"/>
        <c:crosses val="autoZero"/>
        <c:auto val="1"/>
        <c:lblOffset val="100"/>
        <c:baseTimeUnit val="years"/>
      </c:dateAx>
      <c:valAx>
        <c:axId val="152453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2452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</c:formatCode>
                <c:ptCount val="5"/>
                <c:pt idx="0" formatCode="#,##0.00;&quot;△&quot;#,##0.00;&quot;-&quot;">
                  <c:v>63.19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281000"/>
        <c:axId val="2172813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844.96</c:v>
                </c:pt>
                <c:pt idx="1">
                  <c:v>862.78</c:v>
                </c:pt>
                <c:pt idx="2">
                  <c:v>803.29</c:v>
                </c:pt>
                <c:pt idx="3">
                  <c:v>760.12</c:v>
                </c:pt>
                <c:pt idx="4">
                  <c:v>492.59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281000"/>
        <c:axId val="217281392"/>
      </c:lineChart>
      <c:dateAx>
        <c:axId val="2172810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281392"/>
        <c:crosses val="autoZero"/>
        <c:auto val="1"/>
        <c:lblOffset val="100"/>
        <c:baseTimeUnit val="years"/>
      </c:dateAx>
      <c:valAx>
        <c:axId val="2172813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2810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34.590000000000003</c:v>
                </c:pt>
                <c:pt idx="1">
                  <c:v>32.909999999999997</c:v>
                </c:pt>
                <c:pt idx="2">
                  <c:v>37.340000000000003</c:v>
                </c:pt>
                <c:pt idx="3">
                  <c:v>26.16</c:v>
                </c:pt>
                <c:pt idx="4">
                  <c:v>25.42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282568"/>
        <c:axId val="217282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51.86</c:v>
                </c:pt>
                <c:pt idx="1">
                  <c:v>54.55</c:v>
                </c:pt>
                <c:pt idx="2">
                  <c:v>56.63</c:v>
                </c:pt>
                <c:pt idx="3">
                  <c:v>50.17</c:v>
                </c:pt>
                <c:pt idx="4">
                  <c:v>46.53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282568"/>
        <c:axId val="217282960"/>
      </c:lineChart>
      <c:dateAx>
        <c:axId val="2172825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282960"/>
        <c:crosses val="autoZero"/>
        <c:auto val="1"/>
        <c:lblOffset val="100"/>
        <c:baseTimeUnit val="years"/>
      </c:dateAx>
      <c:valAx>
        <c:axId val="217282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2825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551.37</c:v>
                </c:pt>
                <c:pt idx="1">
                  <c:v>464.26</c:v>
                </c:pt>
                <c:pt idx="2">
                  <c:v>405.21</c:v>
                </c:pt>
                <c:pt idx="3">
                  <c:v>604.67999999999995</c:v>
                </c:pt>
                <c:pt idx="4">
                  <c:v>568.35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284136"/>
        <c:axId val="153067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297.51</c:v>
                </c:pt>
                <c:pt idx="1">
                  <c:v>275.64999999999998</c:v>
                </c:pt>
                <c:pt idx="2">
                  <c:v>272.66000000000003</c:v>
                </c:pt>
                <c:pt idx="3">
                  <c:v>329.08</c:v>
                </c:pt>
                <c:pt idx="4">
                  <c:v>373.71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284136"/>
        <c:axId val="153067376"/>
      </c:lineChart>
      <c:dateAx>
        <c:axId val="217284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3067376"/>
        <c:crosses val="autoZero"/>
        <c:auto val="1"/>
        <c:lblOffset val="100"/>
        <c:baseTimeUnit val="years"/>
      </c:dateAx>
      <c:valAx>
        <c:axId val="153067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284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【623.71】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【80.35】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【51.88】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R62" zoomScaleNormal="100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長浜市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個別排水処理</v>
      </c>
      <c r="Q8" s="46"/>
      <c r="R8" s="46"/>
      <c r="S8" s="46"/>
      <c r="T8" s="46"/>
      <c r="U8" s="46"/>
      <c r="V8" s="46"/>
      <c r="W8" s="46" t="str">
        <f>データ!L6</f>
        <v>L3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120995</v>
      </c>
      <c r="AM8" s="47"/>
      <c r="AN8" s="47"/>
      <c r="AO8" s="47"/>
      <c r="AP8" s="47"/>
      <c r="AQ8" s="47"/>
      <c r="AR8" s="47"/>
      <c r="AS8" s="47"/>
      <c r="AT8" s="43">
        <f>データ!S6</f>
        <v>681.02</v>
      </c>
      <c r="AU8" s="43"/>
      <c r="AV8" s="43"/>
      <c r="AW8" s="43"/>
      <c r="AX8" s="43"/>
      <c r="AY8" s="43"/>
      <c r="AZ8" s="43"/>
      <c r="BA8" s="43"/>
      <c r="BB8" s="43">
        <f>データ!T6</f>
        <v>177.67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0.02</v>
      </c>
      <c r="Q10" s="43"/>
      <c r="R10" s="43"/>
      <c r="S10" s="43"/>
      <c r="T10" s="43"/>
      <c r="U10" s="43"/>
      <c r="V10" s="43"/>
      <c r="W10" s="43">
        <f>データ!P6</f>
        <v>100</v>
      </c>
      <c r="X10" s="43"/>
      <c r="Y10" s="43"/>
      <c r="Z10" s="43"/>
      <c r="AA10" s="43"/>
      <c r="AB10" s="43"/>
      <c r="AC10" s="43"/>
      <c r="AD10" s="47">
        <f>データ!Q6</f>
        <v>2780</v>
      </c>
      <c r="AE10" s="47"/>
      <c r="AF10" s="47"/>
      <c r="AG10" s="47"/>
      <c r="AH10" s="47"/>
      <c r="AI10" s="47"/>
      <c r="AJ10" s="47"/>
      <c r="AK10" s="2"/>
      <c r="AL10" s="47">
        <f>データ!U6</f>
        <v>21</v>
      </c>
      <c r="AM10" s="47"/>
      <c r="AN10" s="47"/>
      <c r="AO10" s="47"/>
      <c r="AP10" s="47"/>
      <c r="AQ10" s="47"/>
      <c r="AR10" s="47"/>
      <c r="AS10" s="47"/>
      <c r="AT10" s="43">
        <f>データ!V6</f>
        <v>0.02</v>
      </c>
      <c r="AU10" s="43"/>
      <c r="AV10" s="43"/>
      <c r="AW10" s="43"/>
      <c r="AX10" s="43"/>
      <c r="AY10" s="43"/>
      <c r="AZ10" s="43"/>
      <c r="BA10" s="43"/>
      <c r="BB10" s="43">
        <f>データ!W6</f>
        <v>1050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109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108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110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2015</v>
      </c>
      <c r="C6" s="31">
        <f t="shared" ref="C6:W6" si="3">C7</f>
        <v>252034</v>
      </c>
      <c r="D6" s="31">
        <f t="shared" si="3"/>
        <v>47</v>
      </c>
      <c r="E6" s="31">
        <f t="shared" si="3"/>
        <v>18</v>
      </c>
      <c r="F6" s="31">
        <f t="shared" si="3"/>
        <v>1</v>
      </c>
      <c r="G6" s="31">
        <f t="shared" si="3"/>
        <v>0</v>
      </c>
      <c r="H6" s="31" t="str">
        <f t="shared" si="3"/>
        <v>滋賀県　長浜市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個別排水処理</v>
      </c>
      <c r="L6" s="31" t="str">
        <f t="shared" si="3"/>
        <v>L3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0.02</v>
      </c>
      <c r="P6" s="32">
        <f t="shared" si="3"/>
        <v>100</v>
      </c>
      <c r="Q6" s="32">
        <f t="shared" si="3"/>
        <v>2780</v>
      </c>
      <c r="R6" s="32">
        <f t="shared" si="3"/>
        <v>120995</v>
      </c>
      <c r="S6" s="32">
        <f t="shared" si="3"/>
        <v>681.02</v>
      </c>
      <c r="T6" s="32">
        <f t="shared" si="3"/>
        <v>177.67</v>
      </c>
      <c r="U6" s="32">
        <f t="shared" si="3"/>
        <v>21</v>
      </c>
      <c r="V6" s="32">
        <f t="shared" si="3"/>
        <v>0.02</v>
      </c>
      <c r="W6" s="32">
        <f t="shared" si="3"/>
        <v>1050</v>
      </c>
      <c r="X6" s="33">
        <f>IF(X7="",NA(),X7)</f>
        <v>100</v>
      </c>
      <c r="Y6" s="33">
        <f t="shared" ref="Y6:AG6" si="4">IF(Y7="",NA(),Y7)</f>
        <v>100</v>
      </c>
      <c r="Z6" s="33">
        <f t="shared" si="4"/>
        <v>100</v>
      </c>
      <c r="AA6" s="33">
        <f t="shared" si="4"/>
        <v>100</v>
      </c>
      <c r="AB6" s="33">
        <f t="shared" si="4"/>
        <v>100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63.19</v>
      </c>
      <c r="BF6" s="32">
        <f t="shared" ref="BF6:BN6" si="7">IF(BF7="",NA(),BF7)</f>
        <v>0</v>
      </c>
      <c r="BG6" s="32">
        <f t="shared" si="7"/>
        <v>0</v>
      </c>
      <c r="BH6" s="32">
        <f t="shared" si="7"/>
        <v>0</v>
      </c>
      <c r="BI6" s="32">
        <f t="shared" si="7"/>
        <v>0</v>
      </c>
      <c r="BJ6" s="33">
        <f t="shared" si="7"/>
        <v>844.96</v>
      </c>
      <c r="BK6" s="33">
        <f t="shared" si="7"/>
        <v>862.78</v>
      </c>
      <c r="BL6" s="33">
        <f t="shared" si="7"/>
        <v>803.29</v>
      </c>
      <c r="BM6" s="33">
        <f t="shared" si="7"/>
        <v>760.12</v>
      </c>
      <c r="BN6" s="33">
        <f t="shared" si="7"/>
        <v>492.59</v>
      </c>
      <c r="BO6" s="32" t="str">
        <f>IF(BO7="","",IF(BO7="-","【-】","【"&amp;SUBSTITUTE(TEXT(BO7,"#,##0.00"),"-","△")&amp;"】"))</f>
        <v>【623.71】</v>
      </c>
      <c r="BP6" s="33">
        <f>IF(BP7="",NA(),BP7)</f>
        <v>34.590000000000003</v>
      </c>
      <c r="BQ6" s="33">
        <f t="shared" ref="BQ6:BY6" si="8">IF(BQ7="",NA(),BQ7)</f>
        <v>32.909999999999997</v>
      </c>
      <c r="BR6" s="33">
        <f t="shared" si="8"/>
        <v>37.340000000000003</v>
      </c>
      <c r="BS6" s="33">
        <f t="shared" si="8"/>
        <v>26.16</v>
      </c>
      <c r="BT6" s="33">
        <f t="shared" si="8"/>
        <v>25.42</v>
      </c>
      <c r="BU6" s="33">
        <f t="shared" si="8"/>
        <v>51.86</v>
      </c>
      <c r="BV6" s="33">
        <f t="shared" si="8"/>
        <v>54.55</v>
      </c>
      <c r="BW6" s="33">
        <f t="shared" si="8"/>
        <v>56.63</v>
      </c>
      <c r="BX6" s="33">
        <f t="shared" si="8"/>
        <v>50.17</v>
      </c>
      <c r="BY6" s="33">
        <f t="shared" si="8"/>
        <v>46.53</v>
      </c>
      <c r="BZ6" s="32" t="str">
        <f>IF(BZ7="","",IF(BZ7="-","【-】","【"&amp;SUBSTITUTE(TEXT(BZ7,"#,##0.00"),"-","△")&amp;"】"))</f>
        <v>【51.88】</v>
      </c>
      <c r="CA6" s="33">
        <f>IF(CA7="",NA(),CA7)</f>
        <v>551.37</v>
      </c>
      <c r="CB6" s="33">
        <f t="shared" ref="CB6:CJ6" si="9">IF(CB7="",NA(),CB7)</f>
        <v>464.26</v>
      </c>
      <c r="CC6" s="33">
        <f t="shared" si="9"/>
        <v>405.21</v>
      </c>
      <c r="CD6" s="33">
        <f t="shared" si="9"/>
        <v>604.67999999999995</v>
      </c>
      <c r="CE6" s="33">
        <f t="shared" si="9"/>
        <v>568.35</v>
      </c>
      <c r="CF6" s="33">
        <f t="shared" si="9"/>
        <v>297.51</v>
      </c>
      <c r="CG6" s="33">
        <f t="shared" si="9"/>
        <v>275.64999999999998</v>
      </c>
      <c r="CH6" s="33">
        <f t="shared" si="9"/>
        <v>272.66000000000003</v>
      </c>
      <c r="CI6" s="33">
        <f t="shared" si="9"/>
        <v>329.08</v>
      </c>
      <c r="CJ6" s="33">
        <f t="shared" si="9"/>
        <v>373.71</v>
      </c>
      <c r="CK6" s="32" t="str">
        <f>IF(CK7="","",IF(CK7="-","【-】","【"&amp;SUBSTITUTE(TEXT(CK7,"#,##0.00"),"-","△")&amp;"】"))</f>
        <v>【295.51】</v>
      </c>
      <c r="CL6" s="33">
        <f>IF(CL7="",NA(),CL7)</f>
        <v>40</v>
      </c>
      <c r="CM6" s="33">
        <f t="shared" ref="CM6:CU6" si="10">IF(CM7="",NA(),CM7)</f>
        <v>40</v>
      </c>
      <c r="CN6" s="33">
        <f t="shared" si="10"/>
        <v>40</v>
      </c>
      <c r="CO6" s="33">
        <f t="shared" si="10"/>
        <v>40</v>
      </c>
      <c r="CP6" s="33">
        <f t="shared" si="10"/>
        <v>40</v>
      </c>
      <c r="CQ6" s="33">
        <f t="shared" si="10"/>
        <v>55.42</v>
      </c>
      <c r="CR6" s="33">
        <f t="shared" si="10"/>
        <v>58.58</v>
      </c>
      <c r="CS6" s="33">
        <f t="shared" si="10"/>
        <v>58.82</v>
      </c>
      <c r="CT6" s="33">
        <f t="shared" si="10"/>
        <v>51.54</v>
      </c>
      <c r="CU6" s="33">
        <f t="shared" si="10"/>
        <v>44.84</v>
      </c>
      <c r="CV6" s="32" t="str">
        <f>IF(CV7="","",IF(CV7="-","【-】","【"&amp;SUBSTITUTE(TEXT(CV7,"#,##0.00"),"-","△")&amp;"】"))</f>
        <v>【51.98】</v>
      </c>
      <c r="CW6" s="33">
        <f>IF(CW7="",NA(),CW7)</f>
        <v>100</v>
      </c>
      <c r="CX6" s="33">
        <f t="shared" ref="CX6:DF6" si="11">IF(CX7="",NA(),CX7)</f>
        <v>100</v>
      </c>
      <c r="CY6" s="33">
        <f t="shared" si="11"/>
        <v>100</v>
      </c>
      <c r="CZ6" s="33">
        <f t="shared" si="11"/>
        <v>100</v>
      </c>
      <c r="DA6" s="33">
        <f t="shared" si="11"/>
        <v>100</v>
      </c>
      <c r="DB6" s="33">
        <f t="shared" si="11"/>
        <v>74.290000000000006</v>
      </c>
      <c r="DC6" s="33">
        <f t="shared" si="11"/>
        <v>72.31</v>
      </c>
      <c r="DD6" s="33">
        <f t="shared" si="11"/>
        <v>71.760000000000005</v>
      </c>
      <c r="DE6" s="33">
        <f t="shared" si="11"/>
        <v>71.599999999999994</v>
      </c>
      <c r="DF6" s="33">
        <f t="shared" si="11"/>
        <v>67.86</v>
      </c>
      <c r="DG6" s="32" t="str">
        <f>IF(DG7="","",IF(DG7="-","【-】","【"&amp;SUBSTITUTE(TEXT(DG7,"#,##0.00"),"-","△")&amp;"】"))</f>
        <v>【80.35】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3" t="str">
        <f t="shared" si="14"/>
        <v>-</v>
      </c>
      <c r="EH6" s="33" t="str">
        <f t="shared" si="14"/>
        <v>-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 t="str">
        <f t="shared" si="14"/>
        <v>-</v>
      </c>
      <c r="EM6" s="33" t="str">
        <f t="shared" si="14"/>
        <v>-</v>
      </c>
      <c r="EN6" s="32" t="str">
        <f>IF(EN7="","",IF(EN7="-","【-】","【"&amp;SUBSTITUTE(TEXT(EN7,"#,##0.00"),"-","△")&amp;"】"))</f>
        <v>【-】</v>
      </c>
    </row>
    <row r="7" spans="1:144" s="34" customFormat="1">
      <c r="A7" s="26"/>
      <c r="B7" s="35">
        <v>2015</v>
      </c>
      <c r="C7" s="35">
        <v>252034</v>
      </c>
      <c r="D7" s="35">
        <v>47</v>
      </c>
      <c r="E7" s="35">
        <v>18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0.02</v>
      </c>
      <c r="P7" s="36">
        <v>100</v>
      </c>
      <c r="Q7" s="36">
        <v>2780</v>
      </c>
      <c r="R7" s="36">
        <v>120995</v>
      </c>
      <c r="S7" s="36">
        <v>681.02</v>
      </c>
      <c r="T7" s="36">
        <v>177.67</v>
      </c>
      <c r="U7" s="36">
        <v>21</v>
      </c>
      <c r="V7" s="36">
        <v>0.02</v>
      </c>
      <c r="W7" s="36">
        <v>1050</v>
      </c>
      <c r="X7" s="36">
        <v>100</v>
      </c>
      <c r="Y7" s="36">
        <v>100</v>
      </c>
      <c r="Z7" s="36">
        <v>100</v>
      </c>
      <c r="AA7" s="36">
        <v>100</v>
      </c>
      <c r="AB7" s="36">
        <v>100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63.19</v>
      </c>
      <c r="BF7" s="36">
        <v>0</v>
      </c>
      <c r="BG7" s="36">
        <v>0</v>
      </c>
      <c r="BH7" s="36">
        <v>0</v>
      </c>
      <c r="BI7" s="36">
        <v>0</v>
      </c>
      <c r="BJ7" s="36">
        <v>844.96</v>
      </c>
      <c r="BK7" s="36">
        <v>862.78</v>
      </c>
      <c r="BL7" s="36">
        <v>803.29</v>
      </c>
      <c r="BM7" s="36">
        <v>760.12</v>
      </c>
      <c r="BN7" s="36">
        <v>492.59</v>
      </c>
      <c r="BO7" s="36">
        <v>623.71</v>
      </c>
      <c r="BP7" s="36">
        <v>34.590000000000003</v>
      </c>
      <c r="BQ7" s="36">
        <v>32.909999999999997</v>
      </c>
      <c r="BR7" s="36">
        <v>37.340000000000003</v>
      </c>
      <c r="BS7" s="36">
        <v>26.16</v>
      </c>
      <c r="BT7" s="36">
        <v>25.42</v>
      </c>
      <c r="BU7" s="36">
        <v>51.86</v>
      </c>
      <c r="BV7" s="36">
        <v>54.55</v>
      </c>
      <c r="BW7" s="36">
        <v>56.63</v>
      </c>
      <c r="BX7" s="36">
        <v>50.17</v>
      </c>
      <c r="BY7" s="36">
        <v>46.53</v>
      </c>
      <c r="BZ7" s="36">
        <v>51.88</v>
      </c>
      <c r="CA7" s="36">
        <v>551.37</v>
      </c>
      <c r="CB7" s="36">
        <v>464.26</v>
      </c>
      <c r="CC7" s="36">
        <v>405.21</v>
      </c>
      <c r="CD7" s="36">
        <v>604.67999999999995</v>
      </c>
      <c r="CE7" s="36">
        <v>568.35</v>
      </c>
      <c r="CF7" s="36">
        <v>297.51</v>
      </c>
      <c r="CG7" s="36">
        <v>275.64999999999998</v>
      </c>
      <c r="CH7" s="36">
        <v>272.66000000000003</v>
      </c>
      <c r="CI7" s="36">
        <v>329.08</v>
      </c>
      <c r="CJ7" s="36">
        <v>373.71</v>
      </c>
      <c r="CK7" s="36">
        <v>295.51</v>
      </c>
      <c r="CL7" s="36">
        <v>40</v>
      </c>
      <c r="CM7" s="36">
        <v>40</v>
      </c>
      <c r="CN7" s="36">
        <v>40</v>
      </c>
      <c r="CO7" s="36">
        <v>40</v>
      </c>
      <c r="CP7" s="36">
        <v>40</v>
      </c>
      <c r="CQ7" s="36">
        <v>55.42</v>
      </c>
      <c r="CR7" s="36">
        <v>58.58</v>
      </c>
      <c r="CS7" s="36">
        <v>58.82</v>
      </c>
      <c r="CT7" s="36">
        <v>51.54</v>
      </c>
      <c r="CU7" s="36">
        <v>44.84</v>
      </c>
      <c r="CV7" s="36">
        <v>51.98</v>
      </c>
      <c r="CW7" s="36">
        <v>100</v>
      </c>
      <c r="CX7" s="36">
        <v>100</v>
      </c>
      <c r="CY7" s="36">
        <v>100</v>
      </c>
      <c r="CZ7" s="36">
        <v>100</v>
      </c>
      <c r="DA7" s="36">
        <v>100</v>
      </c>
      <c r="DB7" s="36">
        <v>74.290000000000006</v>
      </c>
      <c r="DC7" s="36">
        <v>72.31</v>
      </c>
      <c r="DD7" s="36">
        <v>71.760000000000005</v>
      </c>
      <c r="DE7" s="36">
        <v>71.599999999999994</v>
      </c>
      <c r="DF7" s="36">
        <v>67.86</v>
      </c>
      <c r="DG7" s="36">
        <v>80.349999999999994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 t="s">
        <v>101</v>
      </c>
      <c r="EE7" s="36" t="s">
        <v>101</v>
      </c>
      <c r="EF7" s="36" t="s">
        <v>101</v>
      </c>
      <c r="EG7" s="36" t="s">
        <v>101</v>
      </c>
      <c r="EH7" s="36" t="s">
        <v>101</v>
      </c>
      <c r="EI7" s="36" t="s">
        <v>101</v>
      </c>
      <c r="EJ7" s="36" t="s">
        <v>101</v>
      </c>
      <c r="EK7" s="36" t="s">
        <v>101</v>
      </c>
      <c r="EL7" s="36" t="s">
        <v>101</v>
      </c>
      <c r="EM7" s="36" t="s">
        <v>101</v>
      </c>
      <c r="EN7" s="36" t="s">
        <v>101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加藤 浩</cp:lastModifiedBy>
  <cp:lastPrinted>2017-02-13T01:01:37Z</cp:lastPrinted>
  <dcterms:created xsi:type="dcterms:W3CDTF">2017-02-08T03:26:12Z</dcterms:created>
  <dcterms:modified xsi:type="dcterms:W3CDTF">2017-02-22T01:39:52Z</dcterms:modified>
  <cp:category/>
</cp:coreProperties>
</file>