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8MAN66~1\APPDATA\LOCAL\TEMP\SOWDIR0\"/>
    </mc:Choice>
  </mc:AlternateContent>
  <workbookProtection workbookPassword="B31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P10" i="4" s="1"/>
  <c r="O6" i="5"/>
  <c r="N6" i="5"/>
  <c r="M6" i="5"/>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I10" i="4"/>
  <c r="B10" i="4"/>
  <c r="BB8" i="4"/>
  <c r="AT8" i="4"/>
  <c r="AL8" i="4"/>
  <c r="W8" i="4"/>
  <c r="P8" i="4"/>
  <c r="I8" i="4"/>
  <c r="B6" i="4"/>
  <c r="C10" i="5" l="1"/>
  <c r="D10" i="5"/>
  <c r="E10" i="5"/>
  <c r="B10" i="5"/>
</calcChain>
</file>

<file path=xl/sharedStrings.xml><?xml version="1.0" encoding="utf-8"?>
<sst xmlns="http://schemas.openxmlformats.org/spreadsheetml/2006/main" count="232" uniqueCount="120">
  <si>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</si>
  <si>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</si>
  <si>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</si>
  <si>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</si>
  <si>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</si>
  <si>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</si>
  <si>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</si>
  <si>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</si>
  <si>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</si>
  <si>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</si>
  <si>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</si>
  <si>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</si>
  <si>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</si>
  <si>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</si>
  <si>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</si>
  <si>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</si>
  <si>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現在給水人口(人)</t>
    <phoneticPr fontId="7"/>
  </si>
  <si>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7"/>
  </si>
  <si>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</si>
  <si>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</si>
  <si>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</si>
  <si>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</si>
  <si>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</si>
  <si>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</si>
  <si>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</si>
  <si>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</si>
  <si>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</si>
  <si>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</si>
  <si>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</si>
  <si>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</si>
  <si>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</si>
  <si>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</si>
  <si>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</si>
  <si>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</si>
  <si>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「供給した配水量の効率性」</t>
    <rPh sb="1" eb="3">
      <t>キョウキュウ</t>
    </rPh>
    <rPh sb="5" eb="7">
      <t>ハイスイ</t>
    </rPh>
    <rPh sb="7" eb="8">
      <t>リョウ</t>
    </rPh>
    <rPh sb="9" eb="11">
      <t>コウリツ</t>
    </rPh>
    <rPh sb="11" eb="12">
      <t>セイ</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</si>
  <si>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</si>
  <si>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</si>
  <si>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</si>
  <si>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「管路の経年化の状況」</t>
    <rPh sb="1" eb="3">
      <t>カンロ</t>
    </rPh>
    <rPh sb="4" eb="7">
      <t>ケイネンカ</t>
    </rPh>
    <rPh sb="8" eb="10">
      <t>ジョウキョウ</t>
    </rPh>
    <phoneticPr fontId="7"/>
  </si>
  <si>
    <t>「管路の更新投資の実施状況」</t>
    <rPh sb="1" eb="3">
      <t>カンロ</t>
    </rPh>
    <rPh sb="4" eb="6">
      <t>コウシン</t>
    </rPh>
    <rPh sb="6" eb="8">
      <t>トウシ</t>
    </rPh>
    <rPh sb="9" eb="11">
      <t>ジッシ</t>
    </rPh>
    <rPh sb="11" eb="13">
      <t>ジョウキョウ</t>
    </rPh>
    <phoneticPr fontId="7"/>
  </si>
  <si>
    <t>※　平成24年度から平成25年度における各指標の類似団体平均値は、当時の事業数を基に算出していますが、管路経年化率及び管路更新率については、平成26年度の事業数を基に類似団体平均値を算出しています。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カンロ</t>
    </rPh>
    <rPh sb="53" eb="56">
      <t>ケイネンカ</t>
    </rPh>
    <rPh sb="56" eb="57">
      <t>リツ</t>
    </rPh>
    <rPh sb="57" eb="58">
      <t>オヨ</t>
    </rPh>
    <rPh sb="59" eb="61">
      <t>カンロ</t>
    </rPh>
    <rPh sb="61" eb="63">
      <t>コウシン</t>
    </rPh>
    <rPh sb="63" eb="64">
      <t>リツ</t>
    </rPh>
    <rPh sb="70" eb="72">
      <t>ヘイセイ</t>
    </rPh>
    <rPh sb="74" eb="76">
      <t>ネンド</t>
    </rPh>
    <rPh sb="77" eb="79">
      <t>ジギョウ</t>
    </rPh>
    <rPh sb="79" eb="80">
      <t>スウ</t>
    </rPh>
    <rPh sb="81" eb="82">
      <t>モト</t>
    </rPh>
    <rPh sb="83" eb="85">
      <t>ルイジ</t>
    </rPh>
    <rPh sb="85" eb="87">
      <t>ダンタイ</t>
    </rPh>
    <rPh sb="87" eb="89">
      <t>ヘイキン</t>
    </rPh>
    <rPh sb="89" eb="90">
      <t>アタイ</t>
    </rPh>
    <rPh sb="91" eb="93">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</si>
  <si>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</si>
  <si>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</si>
  <si>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</si>
  <si>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</si>
  <si>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</si>
  <si>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</si>
  <si>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</si>
  <si>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</si>
  <si>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</si>
  <si>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</si>
  <si>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</si>
  <si>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</si>
  <si>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水道事業(法適用)</t>
    <rPh sb="0" eb="2">
      <t>スイドウ</t>
    </rPh>
    <rPh sb="2" eb="4">
      <t>ジギョウ</t>
    </rPh>
    <rPh sb="5" eb="6">
      <t>ホウ</t>
    </rPh>
    <rPh sb="6" eb="8">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</si>
  <si>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</si>
  <si>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</si>
  <si>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</si>
  <si>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</si>
  <si>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</si>
  <si>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</si>
  <si>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</si>
  <si>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</si>
  <si>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</si>
  <si>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</si>
  <si>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</si>
  <si>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</si>
  <si>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</si>
  <si>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</si>
  <si>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</si>
  <si>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④企業債残高対給水収益比率(％)</t>
    <rPh sb="1" eb="4">
      <t>キギョウサイ</t>
    </rPh>
    <rPh sb="4" eb="6">
      <t>ザンダカ</t>
    </rPh>
    <rPh sb="6" eb="7">
      <t>タイ</t>
    </rPh>
    <rPh sb="7" eb="9">
      <t>キュウスイ</t>
    </rPh>
    <rPh sb="9" eb="11">
      <t>シュウエキ</t>
    </rPh>
    <rPh sb="11" eb="13">
      <t>ヒリツ</t>
    </rPh>
    <phoneticPr fontId="7"/>
  </si>
  <si>
    <t>⑤料金回収率(％)</t>
    <rPh sb="1" eb="3">
      <t>リョウキン</t>
    </rPh>
    <rPh sb="3" eb="5">
      <t>カイシュウ</t>
    </rPh>
    <rPh sb="5" eb="6">
      <t>リツ</t>
    </rPh>
    <phoneticPr fontId="7"/>
  </si>
  <si>
    <t>⑥給水原価(円)</t>
    <rPh sb="1" eb="3">
      <t>キュウスイ</t>
    </rPh>
    <rPh sb="3" eb="5">
      <t>ゲンカ</t>
    </rPh>
    <rPh sb="6" eb="7">
      <t>エン</t>
    </rPh>
    <phoneticPr fontId="7"/>
  </si>
  <si>
    <t>⑦施設利用率(％)</t>
    <rPh sb="1" eb="3">
      <t>シセツ</t>
    </rPh>
    <rPh sb="3" eb="6">
      <t>リヨウリツ</t>
    </rPh>
    <phoneticPr fontId="7"/>
  </si>
  <si>
    <t>⑧有収率(％)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</si>
  <si>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</si>
  <si>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②管路経年化率(％)</t>
    <rPh sb="1" eb="3">
      <t>カンロ</t>
    </rPh>
    <rPh sb="3" eb="6">
      <t>ケイネンカ</t>
    </rPh>
    <rPh sb="6" eb="7">
      <t>リツ</t>
    </rPh>
    <phoneticPr fontId="7"/>
  </si>
  <si>
    <t>③管路更新率(％)</t>
    <rPh sb="1" eb="3">
      <t>カンロ</t>
    </rPh>
    <rPh sb="3" eb="5">
      <t>コウシン</t>
    </rPh>
    <rPh sb="5" eb="6">
      <t>リツ</t>
    </rPh>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</si>
  <si>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</si>
  <si>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</si>
  <si>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</si>
  <si>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</si>
  <si>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</si>
  <si>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</si>
  <si>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</si>
  <si>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</si>
  <si>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</si>
  <si>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</si>
  <si>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</si>
  <si>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</si>
  <si>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</si>
  <si>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給水人口</t>
    <rPh sb="0" eb="2">
      <t>キュウスイ</t>
    </rPh>
    <rPh sb="2" eb="4">
      <t>ジンコウ</t>
    </rPh>
    <phoneticPr fontId="7"/>
  </si>
  <si>
    <t>給水区域面積</t>
  </si>
  <si>
    <t>給水人口密度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</si>
  <si>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</si>
  <si>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</si>
  <si>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</si>
  <si>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</si>
  <si>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</si>
  <si>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</si>
  <si>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</si>
  <si>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</si>
  <si>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</si>
  <si>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</si>
  <si>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</si>
  <si>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</si>
  <si>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近江八幡市</t>
  </si>
  <si>
    <t>法適用</t>
  </si>
  <si>
    <t>水道事業</t>
  </si>
  <si>
    <t>末端給水事業</t>
  </si>
  <si>
    <t>A4</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</si>
  <si>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</si>
  <si>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</si>
  <si>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</si>
  <si>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</si>
  <si>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</si>
  <si>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</si>
  <si>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本市の水道事業においては、有収率も高く安定的に収益が確保され、現在のところ健全な経営状況です。しかし、人口減少に伴う収益の減少や多額の費用を必要とする基幹管路・重要管路の更新や施設の耐震化等への対応が課題となっています。増大していく更新費用に対応に伴って経営の厳しさが増すことが予測されます。
　課題への対応として、アセットマネジメントに基づく適正な更新規模を定め、経営戦略を策定することにより持続可能な健全経営を目指します。
</t>
    <rPh sb="14" eb="16">
      <t>ユウシュウ</t>
    </rPh>
    <rPh sb="16" eb="17">
      <t>リツ</t>
    </rPh>
    <rPh sb="18" eb="19">
      <t>タカ</t>
    </rPh>
    <rPh sb="20" eb="23">
      <t>アンテイテキ</t>
    </rPh>
    <rPh sb="24" eb="26">
      <t>シュウエキ</t>
    </rPh>
    <rPh sb="27" eb="29">
      <t>カクホ</t>
    </rPh>
    <rPh sb="52" eb="54">
      <t>ジンコウ</t>
    </rPh>
    <rPh sb="54" eb="56">
      <t>ゲンショウ</t>
    </rPh>
    <rPh sb="57" eb="58">
      <t>トモナ</t>
    </rPh>
    <rPh sb="59" eb="61">
      <t>シュウエキ</t>
    </rPh>
    <rPh sb="62" eb="64">
      <t>ゲンショウ</t>
    </rPh>
    <rPh sb="65" eb="67">
      <t>タガク</t>
    </rPh>
    <rPh sb="68" eb="70">
      <t>ヒヨウ</t>
    </rPh>
    <rPh sb="71" eb="73">
      <t>ヒツヨウ</t>
    </rPh>
    <rPh sb="81" eb="83">
      <t>ジュウヨウ</t>
    </rPh>
    <rPh sb="83" eb="85">
      <t>カンロ</t>
    </rPh>
    <rPh sb="89" eb="91">
      <t>シセツ</t>
    </rPh>
    <rPh sb="92" eb="95">
      <t>タイシンカ</t>
    </rPh>
    <rPh sb="95" eb="96">
      <t>トウ</t>
    </rPh>
    <rPh sb="98" eb="100">
      <t>タイオウ</t>
    </rPh>
    <rPh sb="111" eb="113">
      <t>ゾウダイ</t>
    </rPh>
    <rPh sb="117" eb="119">
      <t>コウシン</t>
    </rPh>
    <rPh sb="119" eb="121">
      <t>ヒヨウ</t>
    </rPh>
    <rPh sb="122" eb="124">
      <t>タイオウ</t>
    </rPh>
    <rPh sb="125" eb="126">
      <t>トモナ</t>
    </rPh>
    <rPh sb="128" eb="130">
      <t>ケイエイ</t>
    </rPh>
    <rPh sb="131" eb="132">
      <t>キビ</t>
    </rPh>
    <rPh sb="135" eb="136">
      <t>マ</t>
    </rPh>
    <rPh sb="140" eb="142">
      <t>ヨソク</t>
    </rPh>
    <rPh sb="149" eb="151">
      <t>カダイ</t>
    </rPh>
    <rPh sb="153" eb="155">
      <t>タイオウ</t>
    </rPh>
    <rPh sb="170" eb="171">
      <t>モト</t>
    </rPh>
    <rPh sb="173" eb="175">
      <t>テキセイ</t>
    </rPh>
    <rPh sb="176" eb="178">
      <t>コウシン</t>
    </rPh>
    <rPh sb="178" eb="180">
      <t>キボ</t>
    </rPh>
    <rPh sb="181" eb="182">
      <t>サダ</t>
    </rPh>
    <rPh sb="184" eb="186">
      <t>ケイエイ</t>
    </rPh>
    <rPh sb="186" eb="188">
      <t>センリャク</t>
    </rPh>
    <rPh sb="189" eb="191">
      <t>サクテイ</t>
    </rPh>
    <rPh sb="198" eb="200">
      <t>ジゾク</t>
    </rPh>
    <rPh sb="200" eb="202">
      <t>カノウ</t>
    </rPh>
    <rPh sb="203" eb="205">
      <t>ケンゼン</t>
    </rPh>
    <rPh sb="205" eb="207">
      <t>ケイエイ</t>
    </rPh>
    <rPh sb="208" eb="210">
      <t>メザ</t>
    </rPh>
    <phoneticPr fontId="7"/>
  </si>
  <si>
    <t xml:space="preserve">非設置      </t>
    <phoneticPr fontId="4"/>
  </si>
  <si>
    <t>　本市では、H25年度まで有形固定資産の減価償却にあたり「みなし償却」を行ってきました。H26年度の公営企業会計基準の改正で「みなし償却」が廃止されたことにより、①有形固定資産減価償却率が大きく上昇しましたが、老朽化施設の除却・更新を進めてきた結果、類似団体平均よりやや低い数値となっています。
　②管路経年化率は、昭和50年に始まった第３次拡張工事に伴って敷設した管路が法定耐用年数(40年)を迎えたことで、近年増加していますが、類似団体平均以下の数値となっています。③管路更新率は、更新管路を精査し事業費の抑制に努めていますが、これまでから必要額は確保してきたことで類似団体を上回っています。引き続き、アセットマネジメントに基づき老朽化した管路について必要な投資を行ってまいります。
　</t>
    <rPh sb="9" eb="11">
      <t>ネンド</t>
    </rPh>
    <rPh sb="50" eb="52">
      <t>コウエイ</t>
    </rPh>
    <rPh sb="52" eb="54">
      <t>キギョウ</t>
    </rPh>
    <rPh sb="54" eb="56">
      <t>カイケイ</t>
    </rPh>
    <rPh sb="56" eb="58">
      <t>キジュン</t>
    </rPh>
    <rPh sb="59" eb="61">
      <t>カイセイ</t>
    </rPh>
    <rPh sb="82" eb="84">
      <t>ユウケイ</t>
    </rPh>
    <rPh sb="84" eb="86">
      <t>コテイ</t>
    </rPh>
    <rPh sb="86" eb="88">
      <t>シサン</t>
    </rPh>
    <rPh sb="88" eb="90">
      <t>ゲンカ</t>
    </rPh>
    <rPh sb="94" eb="95">
      <t>オオ</t>
    </rPh>
    <rPh sb="97" eb="99">
      <t>ジョウショウ</t>
    </rPh>
    <rPh sb="105" eb="107">
      <t>ロウキュウ</t>
    </rPh>
    <rPh sb="107" eb="108">
      <t>カ</t>
    </rPh>
    <rPh sb="108" eb="110">
      <t>シセツ</t>
    </rPh>
    <rPh sb="111" eb="113">
      <t>ジョキャク</t>
    </rPh>
    <rPh sb="114" eb="116">
      <t>コウシン</t>
    </rPh>
    <rPh sb="117" eb="118">
      <t>スス</t>
    </rPh>
    <rPh sb="122" eb="124">
      <t>ケッカ</t>
    </rPh>
    <rPh sb="125" eb="127">
      <t>ルイジ</t>
    </rPh>
    <rPh sb="127" eb="129">
      <t>ダンタイ</t>
    </rPh>
    <rPh sb="129" eb="131">
      <t>ヘイキン</t>
    </rPh>
    <rPh sb="135" eb="136">
      <t>ヒク</t>
    </rPh>
    <rPh sb="137" eb="139">
      <t>スウチ</t>
    </rPh>
    <rPh sb="158" eb="160">
      <t>ショウワ</t>
    </rPh>
    <rPh sb="162" eb="163">
      <t>ネン</t>
    </rPh>
    <rPh sb="164" eb="165">
      <t>ハジ</t>
    </rPh>
    <rPh sb="168" eb="169">
      <t>ダイ</t>
    </rPh>
    <rPh sb="170" eb="171">
      <t>ジ</t>
    </rPh>
    <rPh sb="171" eb="173">
      <t>カクチョウ</t>
    </rPh>
    <rPh sb="173" eb="175">
      <t>コウジ</t>
    </rPh>
    <rPh sb="176" eb="177">
      <t>トモナ</t>
    </rPh>
    <rPh sb="179" eb="181">
      <t>フセツ</t>
    </rPh>
    <rPh sb="183" eb="185">
      <t>カンロ</t>
    </rPh>
    <rPh sb="186" eb="188">
      <t>ホウテイ</t>
    </rPh>
    <rPh sb="188" eb="190">
      <t>タイヨウ</t>
    </rPh>
    <rPh sb="190" eb="192">
      <t>ネンスウ</t>
    </rPh>
    <rPh sb="195" eb="196">
      <t>ネン</t>
    </rPh>
    <rPh sb="198" eb="199">
      <t>ムカ</t>
    </rPh>
    <rPh sb="205" eb="207">
      <t>キンネン</t>
    </rPh>
    <rPh sb="207" eb="209">
      <t>ゾウカ</t>
    </rPh>
    <rPh sb="216" eb="218">
      <t>ルイジ</t>
    </rPh>
    <rPh sb="218" eb="220">
      <t>ダンタイ</t>
    </rPh>
    <rPh sb="220" eb="222">
      <t>ヘイキン</t>
    </rPh>
    <rPh sb="222" eb="224">
      <t>イカ</t>
    </rPh>
    <rPh sb="225" eb="227">
      <t>スウチ</t>
    </rPh>
    <rPh sb="243" eb="245">
      <t>コウシン</t>
    </rPh>
    <rPh sb="245" eb="247">
      <t>カンロ</t>
    </rPh>
    <rPh sb="248" eb="250">
      <t>セイサ</t>
    </rPh>
    <rPh sb="251" eb="254">
      <t>ジギョウヒ</t>
    </rPh>
    <rPh sb="255" eb="257">
      <t>ヨクセイ</t>
    </rPh>
    <rPh sb="258" eb="259">
      <t>ツト</t>
    </rPh>
    <rPh sb="272" eb="274">
      <t>ヒツヨウ</t>
    </rPh>
    <rPh sb="274" eb="275">
      <t>ガク</t>
    </rPh>
    <rPh sb="276" eb="278">
      <t>カクホ</t>
    </rPh>
    <rPh sb="285" eb="287">
      <t>ルイジ</t>
    </rPh>
    <rPh sb="287" eb="289">
      <t>ダンタイ</t>
    </rPh>
    <rPh sb="290" eb="292">
      <t>ウワマワ</t>
    </rPh>
    <rPh sb="298" eb="299">
      <t>ヒ</t>
    </rPh>
    <rPh sb="300" eb="301">
      <t>ツヅ</t>
    </rPh>
    <rPh sb="314" eb="315">
      <t>モト</t>
    </rPh>
    <rPh sb="317" eb="320">
      <t>ロウキュウカ</t>
    </rPh>
    <rPh sb="322" eb="324">
      <t>カンロ</t>
    </rPh>
    <rPh sb="328" eb="330">
      <t>ヒツヨウ</t>
    </rPh>
    <rPh sb="331" eb="333">
      <t>トウシ</t>
    </rPh>
    <rPh sb="334" eb="335">
      <t>オコナ</t>
    </rPh>
    <phoneticPr fontId="7"/>
  </si>
  <si>
    <r>
      <t xml:space="preserve"> ①経常収支比率や⑤料金回収率については、類似団体平均を下回っていますが、本事業体においても費用の抑制に努めることで収支が拮抗し、現状では100％以上の経常黒字を維持しています。
　資金的には、③流動比率も流動資産が流動負債を大きく上回って、類似団体以上の水準であり、健全な状況となっています。なお、②累積欠損金は現在のところはありません。
　④企業債残高対給水収益比率は、起債発行を起債元金償還以下に抑えて償還を進めた結果、前年度より数値が改善し、H28は類似団体平均以下となりました。
　⑥給水原価は費用の抑制を進めたことで低減しており、類似団体平均とほぼ同じ水準で効率化が進んでいることが表れています。</t>
    </r>
    <r>
      <rPr>
        <strike/>
        <sz val="11"/>
        <rFont val="ＭＳ ゴシック"/>
        <family val="3"/>
        <charset val="128"/>
      </rPr>
      <t xml:space="preserve">
</t>
    </r>
    <r>
      <rPr>
        <sz val="11"/>
        <rFont val="ＭＳ ゴシック"/>
        <family val="3"/>
        <charset val="128"/>
      </rPr>
      <t>　⑦施設利用率については、県水受水量の関係で市の施設能力に余力が生じており、類似団体平均値より低い状況です。今後は、施設利用率を上げるためにも自己水割合の引上げの検討が必要です。
　⑧有収率は、漏水原因となっていた鉛管や石綿管の更新を早期に進めてきたことにより、類似団体平均を大きく上回っており、配水が給水収益に確実に繋がっている健全な状況となっています。</t>
    </r>
    <rPh sb="2" eb="4">
      <t>ケイジョウ</t>
    </rPh>
    <rPh sb="4" eb="6">
      <t>シュウシ</t>
    </rPh>
    <rPh sb="6" eb="8">
      <t>ヒリツ</t>
    </rPh>
    <rPh sb="10" eb="12">
      <t>リョウキン</t>
    </rPh>
    <rPh sb="12" eb="14">
      <t>カイシュウ</t>
    </rPh>
    <rPh sb="14" eb="15">
      <t>リツ</t>
    </rPh>
    <rPh sb="21" eb="23">
      <t>ルイジ</t>
    </rPh>
    <rPh sb="23" eb="25">
      <t>ダンタイ</t>
    </rPh>
    <rPh sb="37" eb="38">
      <t>ホン</t>
    </rPh>
    <rPh sb="38" eb="41">
      <t>ジギョウタイ</t>
    </rPh>
    <rPh sb="46" eb="48">
      <t>ヒヨウ</t>
    </rPh>
    <rPh sb="49" eb="51">
      <t>ヨクセイ</t>
    </rPh>
    <rPh sb="52" eb="53">
      <t>ツト</t>
    </rPh>
    <rPh sb="65" eb="67">
      <t>ゲンジョウ</t>
    </rPh>
    <rPh sb="73" eb="75">
      <t>イジョウ</t>
    </rPh>
    <rPh sb="76" eb="78">
      <t>ケイジョウ</t>
    </rPh>
    <rPh sb="78" eb="80">
      <t>クロジ</t>
    </rPh>
    <rPh sb="81" eb="83">
      <t>イジ</t>
    </rPh>
    <rPh sb="91" eb="94">
      <t>シキンテキ</t>
    </rPh>
    <rPh sb="98" eb="100">
      <t>リュウドウ</t>
    </rPh>
    <rPh sb="100" eb="102">
      <t>ヒリツ</t>
    </rPh>
    <rPh sb="103" eb="105">
      <t>リュウドウ</t>
    </rPh>
    <rPh sb="105" eb="107">
      <t>シサン</t>
    </rPh>
    <rPh sb="108" eb="110">
      <t>リュウドウ</t>
    </rPh>
    <rPh sb="110" eb="112">
      <t>フサイ</t>
    </rPh>
    <rPh sb="113" eb="114">
      <t>オオ</t>
    </rPh>
    <rPh sb="116" eb="118">
      <t>ウワマワ</t>
    </rPh>
    <rPh sb="121" eb="123">
      <t>ルイジ</t>
    </rPh>
    <rPh sb="123" eb="125">
      <t>ダンタイ</t>
    </rPh>
    <rPh sb="125" eb="127">
      <t>イジョウ</t>
    </rPh>
    <rPh sb="128" eb="130">
      <t>スイジュン</t>
    </rPh>
    <rPh sb="134" eb="136">
      <t>ケンゼン</t>
    </rPh>
    <rPh sb="137" eb="139">
      <t>ジョウキョウ</t>
    </rPh>
    <rPh sb="151" eb="153">
      <t>ルイセキ</t>
    </rPh>
    <rPh sb="153" eb="156">
      <t>ケッソンキン</t>
    </rPh>
    <rPh sb="157" eb="159">
      <t>ゲンザイ</t>
    </rPh>
    <rPh sb="173" eb="175">
      <t>キギョウ</t>
    </rPh>
    <rPh sb="175" eb="176">
      <t>サイ</t>
    </rPh>
    <rPh sb="176" eb="178">
      <t>ザンダカ</t>
    </rPh>
    <rPh sb="178" eb="179">
      <t>タイ</t>
    </rPh>
    <rPh sb="179" eb="181">
      <t>キュウスイ</t>
    </rPh>
    <rPh sb="181" eb="183">
      <t>シュウエキ</t>
    </rPh>
    <rPh sb="183" eb="185">
      <t>ヒリツ</t>
    </rPh>
    <rPh sb="187" eb="189">
      <t>キサイ</t>
    </rPh>
    <rPh sb="189" eb="191">
      <t>ハッコウ</t>
    </rPh>
    <rPh sb="192" eb="194">
      <t>キサイ</t>
    </rPh>
    <rPh sb="194" eb="196">
      <t>ガンキン</t>
    </rPh>
    <rPh sb="196" eb="198">
      <t>ショウカン</t>
    </rPh>
    <rPh sb="198" eb="200">
      <t>イカ</t>
    </rPh>
    <rPh sb="201" eb="202">
      <t>オサ</t>
    </rPh>
    <rPh sb="204" eb="206">
      <t>ショウカン</t>
    </rPh>
    <rPh sb="207" eb="208">
      <t>スス</t>
    </rPh>
    <rPh sb="210" eb="212">
      <t>ケッカ</t>
    </rPh>
    <rPh sb="213" eb="216">
      <t>ゼンネンド</t>
    </rPh>
    <rPh sb="218" eb="220">
      <t>スウチ</t>
    </rPh>
    <rPh sb="221" eb="223">
      <t>カイゼン</t>
    </rPh>
    <rPh sb="229" eb="231">
      <t>ルイジ</t>
    </rPh>
    <rPh sb="231" eb="233">
      <t>ダンタイ</t>
    </rPh>
    <rPh sb="233" eb="235">
      <t>ヘイキン</t>
    </rPh>
    <rPh sb="235" eb="237">
      <t>イカ</t>
    </rPh>
    <rPh sb="247" eb="249">
      <t>キュウスイ</t>
    </rPh>
    <rPh sb="249" eb="251">
      <t>ゲンカ</t>
    </rPh>
    <rPh sb="252" eb="254">
      <t>ヒヨウ</t>
    </rPh>
    <rPh sb="255" eb="257">
      <t>ヨクセイ</t>
    </rPh>
    <rPh sb="258" eb="259">
      <t>スス</t>
    </rPh>
    <rPh sb="264" eb="266">
      <t>テイゲン</t>
    </rPh>
    <rPh sb="271" eb="273">
      <t>ルイジ</t>
    </rPh>
    <rPh sb="273" eb="275">
      <t>ダンタイ</t>
    </rPh>
    <rPh sb="275" eb="277">
      <t>ヘイキン</t>
    </rPh>
    <rPh sb="280" eb="281">
      <t>オナ</t>
    </rPh>
    <rPh sb="282" eb="284">
      <t>スイジュン</t>
    </rPh>
    <rPh sb="285" eb="288">
      <t>コウリツカ</t>
    </rPh>
    <rPh sb="289" eb="290">
      <t>スス</t>
    </rPh>
    <rPh sb="297" eb="298">
      <t>アラワ</t>
    </rPh>
    <rPh sb="307" eb="309">
      <t>シセツ</t>
    </rPh>
    <rPh sb="309" eb="311">
      <t>リヨウ</t>
    </rPh>
    <rPh sb="311" eb="312">
      <t>リツ</t>
    </rPh>
    <rPh sb="318" eb="320">
      <t>ケンスイ</t>
    </rPh>
    <rPh sb="320" eb="322">
      <t>ジュスイ</t>
    </rPh>
    <rPh sb="322" eb="323">
      <t>リョウ</t>
    </rPh>
    <rPh sb="324" eb="326">
      <t>カンケイ</t>
    </rPh>
    <rPh sb="327" eb="328">
      <t>シ</t>
    </rPh>
    <rPh sb="329" eb="331">
      <t>シセツ</t>
    </rPh>
    <rPh sb="331" eb="333">
      <t>ノウリョク</t>
    </rPh>
    <rPh sb="334" eb="336">
      <t>ヨリョク</t>
    </rPh>
    <rPh sb="337" eb="338">
      <t>ショウ</t>
    </rPh>
    <rPh sb="343" eb="345">
      <t>ルイジ</t>
    </rPh>
    <rPh sb="345" eb="347">
      <t>ダンタイ</t>
    </rPh>
    <rPh sb="347" eb="350">
      <t>ヘイキンチ</t>
    </rPh>
    <rPh sb="352" eb="353">
      <t>ヒク</t>
    </rPh>
    <rPh sb="354" eb="356">
      <t>ジョウキョウ</t>
    </rPh>
    <rPh sb="359" eb="361">
      <t>コンゴ</t>
    </rPh>
    <rPh sb="363" eb="365">
      <t>シセツ</t>
    </rPh>
    <rPh sb="365" eb="367">
      <t>リヨウ</t>
    </rPh>
    <rPh sb="367" eb="368">
      <t>リツ</t>
    </rPh>
    <rPh sb="369" eb="370">
      <t>ア</t>
    </rPh>
    <rPh sb="376" eb="378">
      <t>ジコ</t>
    </rPh>
    <rPh sb="378" eb="379">
      <t>スイ</t>
    </rPh>
    <rPh sb="379" eb="381">
      <t>ワリアイ</t>
    </rPh>
    <rPh sb="382" eb="383">
      <t>ヒ</t>
    </rPh>
    <rPh sb="383" eb="384">
      <t>ア</t>
    </rPh>
    <rPh sb="386" eb="388">
      <t>ケントウ</t>
    </rPh>
    <rPh sb="389" eb="391">
      <t>ヒツヨウ</t>
    </rPh>
    <rPh sb="397" eb="400">
      <t>ユウシュウリツ</t>
    </rPh>
    <rPh sb="402" eb="404">
      <t>ロウスイ</t>
    </rPh>
    <rPh sb="404" eb="406">
      <t>ゲンイン</t>
    </rPh>
    <rPh sb="412" eb="414">
      <t>エンカン</t>
    </rPh>
    <rPh sb="415" eb="417">
      <t>セキメン</t>
    </rPh>
    <rPh sb="417" eb="418">
      <t>カン</t>
    </rPh>
    <rPh sb="419" eb="421">
      <t>コウシン</t>
    </rPh>
    <rPh sb="422" eb="424">
      <t>ソウキ</t>
    </rPh>
    <rPh sb="425" eb="426">
      <t>スス</t>
    </rPh>
    <rPh sb="436" eb="438">
      <t>ルイジ</t>
    </rPh>
    <rPh sb="438" eb="440">
      <t>ダンタイ</t>
    </rPh>
    <rPh sb="440" eb="442">
      <t>ヘイキン</t>
    </rPh>
    <rPh sb="443" eb="444">
      <t>オオ</t>
    </rPh>
    <rPh sb="446" eb="448">
      <t>ウワマワ</t>
    </rPh>
    <rPh sb="453" eb="455">
      <t>ハイスイ</t>
    </rPh>
    <rPh sb="456" eb="458">
      <t>キュウスイ</t>
    </rPh>
    <rPh sb="458" eb="460">
      <t>シュウエキ</t>
    </rPh>
    <rPh sb="461" eb="463">
      <t>カクジツ</t>
    </rPh>
    <rPh sb="464" eb="465">
      <t>ツナ</t>
    </rPh>
    <rPh sb="470" eb="472">
      <t>ケンゼン</t>
    </rPh>
    <rPh sb="473" eb="475">
      <t>ジョウキョウ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</si>
</sst>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4"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2"/>
      <name val="ＭＳ 明朝"/>
      <family val="1"/>
      <charset val="128"/>
    </font>
    <font>
      <strike/>
      <sz val="11"/>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xf numFmtId="38" fontId="22" fillId="0" borderId="0" applyFont="0" applyFill="0" applyBorder="0" applyAlignment="0" applyProtection="0"/>
    <xf numFmtId="6" fontId="18" fillId="0" borderId="0" applyFont="0" applyFill="0" applyBorder="0" applyAlignment="0" applyProtection="0"/>
  </cellStyleXfs>
  <cellXfs count="98">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5" fillId="0" borderId="0" xfId="1" applyFont="1" applyBorder="1">
      <alignment vertical="center"/>
    </xf>
    <xf numFmtId="0" fontId="9" fillId="0" borderId="6" xfId="1" applyFont="1" applyBorder="1" applyAlignment="1">
      <alignment vertical="center"/>
    </xf>
    <xf numFmtId="0" fontId="9" fillId="0" borderId="7" xfId="1" applyFont="1" applyBorder="1" applyAlignment="1">
      <alignment vertical="center"/>
    </xf>
    <xf numFmtId="0" fontId="9" fillId="0" borderId="8"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10"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10"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12" xfId="1" applyFont="1" applyBorder="1" applyAlignment="1">
      <alignment vertical="center"/>
    </xf>
    <xf numFmtId="0" fontId="5" fillId="0" borderId="9" xfId="1" applyFont="1" applyBorder="1">
      <alignment vertical="center"/>
    </xf>
    <xf numFmtId="0" fontId="5" fillId="0" borderId="10"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11" xfId="1" applyFont="1" applyBorder="1">
      <alignment vertical="center"/>
    </xf>
    <xf numFmtId="0" fontId="5" fillId="0" borderId="1" xfId="1" applyFont="1" applyBorder="1">
      <alignment vertical="center"/>
    </xf>
    <xf numFmtId="0" fontId="5" fillId="0" borderId="12"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5" xfId="1" applyFill="1" applyBorder="1">
      <alignment vertical="center"/>
    </xf>
    <xf numFmtId="0" fontId="2" fillId="3" borderId="13" xfId="1" applyFill="1" applyBorder="1">
      <alignment vertical="center"/>
    </xf>
    <xf numFmtId="0" fontId="2" fillId="3" borderId="14" xfId="1" applyFill="1" applyBorder="1">
      <alignment vertical="center"/>
    </xf>
    <xf numFmtId="0" fontId="2" fillId="3" borderId="15" xfId="1" applyFill="1" applyBorder="1">
      <alignment vertical="center"/>
    </xf>
    <xf numFmtId="0" fontId="2" fillId="3" borderId="5" xfId="1" applyFill="1" applyBorder="1" applyAlignment="1">
      <alignment vertical="center" shrinkToFit="1"/>
    </xf>
    <xf numFmtId="0" fontId="2" fillId="4" borderId="5" xfId="1" applyNumberFormat="1" applyFill="1" applyBorder="1" applyAlignment="1">
      <alignment vertical="center" shrinkToFit="1"/>
    </xf>
    <xf numFmtId="177" fontId="0" fillId="4" borderId="5" xfId="2" applyNumberFormat="1" applyFont="1" applyFill="1" applyBorder="1" applyAlignment="1">
      <alignment vertical="center" shrinkToFit="1"/>
    </xf>
    <xf numFmtId="178" fontId="0" fillId="4" borderId="5" xfId="2" applyNumberFormat="1" applyFont="1" applyFill="1" applyBorder="1" applyAlignment="1">
      <alignment vertical="center" shrinkToFit="1"/>
    </xf>
    <xf numFmtId="49" fontId="2" fillId="0" borderId="0" xfId="1" applyNumberFormat="1" applyAlignment="1">
      <alignment vertical="center" shrinkToFit="1"/>
    </xf>
    <xf numFmtId="0" fontId="2" fillId="0" borderId="5" xfId="1" applyNumberFormat="1" applyBorder="1" applyAlignment="1">
      <alignment vertical="center" shrinkToFit="1"/>
    </xf>
    <xf numFmtId="177" fontId="0" fillId="0" borderId="5" xfId="2" applyNumberFormat="1" applyFont="1" applyBorder="1" applyAlignment="1">
      <alignment vertical="center" shrinkToFit="1"/>
    </xf>
    <xf numFmtId="40" fontId="2" fillId="0" borderId="0" xfId="1" applyNumberFormat="1">
      <alignment vertical="center"/>
    </xf>
    <xf numFmtId="179" fontId="0" fillId="0" borderId="0" xfId="2" applyNumberFormat="1" applyFont="1" applyBorder="1" applyAlignment="1">
      <alignment vertical="center" shrinkToFit="1"/>
    </xf>
    <xf numFmtId="0" fontId="2" fillId="2" borderId="5" xfId="1" applyFill="1" applyBorder="1">
      <alignment vertical="center"/>
    </xf>
    <xf numFmtId="180" fontId="2" fillId="0" borderId="5"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49" fontId="3" fillId="0" borderId="0"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0" fontId="3" fillId="2" borderId="3" xfId="1" applyFont="1" applyFill="1" applyBorder="1" applyAlignment="1">
      <alignment horizontal="center" vertical="center" shrinkToFit="1"/>
    </xf>
    <xf numFmtId="0" fontId="3" fillId="2" borderId="4" xfId="1" applyFont="1" applyFill="1" applyBorder="1" applyAlignment="1">
      <alignment horizontal="center" vertical="center" shrinkToFit="1"/>
    </xf>
    <xf numFmtId="0" fontId="3" fillId="2" borderId="5"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shrinkToFit="1"/>
      <protection hidden="1"/>
    </xf>
    <xf numFmtId="177" fontId="5" fillId="0" borderId="3" xfId="1" applyNumberFormat="1" applyFont="1" applyBorder="1" applyAlignment="1" applyProtection="1">
      <alignment horizontal="center" vertical="center" shrinkToFit="1"/>
      <protection hidden="1"/>
    </xf>
    <xf numFmtId="177" fontId="5" fillId="0" borderId="5" xfId="1" applyNumberFormat="1" applyFont="1" applyBorder="1" applyAlignment="1" applyProtection="1">
      <alignment horizontal="center" vertical="center" shrinkToFit="1"/>
      <protection hidden="1"/>
    </xf>
    <xf numFmtId="0" fontId="10" fillId="0" borderId="9"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shrinkToFit="1"/>
      <protection hidden="1"/>
    </xf>
    <xf numFmtId="0" fontId="5" fillId="0" borderId="3" xfId="1" applyNumberFormat="1" applyFont="1" applyBorder="1" applyAlignment="1" applyProtection="1">
      <alignment horizontal="center" vertical="center" shrinkToFit="1"/>
      <protection hidden="1"/>
    </xf>
    <xf numFmtId="0" fontId="5" fillId="0" borderId="4" xfId="1" applyNumberFormat="1" applyFont="1" applyBorder="1" applyAlignment="1" applyProtection="1">
      <alignment horizontal="center" vertical="center" shrinkToFit="1"/>
      <protection hidden="1"/>
    </xf>
    <xf numFmtId="0" fontId="5" fillId="0" borderId="5" xfId="1" applyNumberFormat="1" applyFont="1" applyBorder="1" applyAlignment="1" applyProtection="1">
      <alignment horizontal="center" vertical="center" shrinkToFit="1"/>
      <protection hidden="1"/>
    </xf>
    <xf numFmtId="0" fontId="5" fillId="0" borderId="2" xfId="1" applyNumberFormat="1" applyFont="1" applyBorder="1" applyAlignment="1" applyProtection="1">
      <alignment horizontal="center" vertical="center" shrinkToFit="1"/>
      <protection locked="0"/>
    </xf>
    <xf numFmtId="0" fontId="5" fillId="0" borderId="3" xfId="1" applyNumberFormat="1" applyFont="1" applyBorder="1" applyAlignment="1" applyProtection="1">
      <alignment horizontal="center" vertical="center" shrinkToFit="1"/>
      <protection locked="0"/>
    </xf>
    <xf numFmtId="0" fontId="5" fillId="0" borderId="4" xfId="1" applyNumberFormat="1" applyFont="1" applyBorder="1" applyAlignment="1" applyProtection="1">
      <alignment horizontal="center" vertical="center" shrinkToFit="1"/>
      <protection locked="0"/>
    </xf>
    <xf numFmtId="176" fontId="5" fillId="0" borderId="5" xfId="1" applyNumberFormat="1" applyFont="1" applyBorder="1" applyAlignment="1" applyProtection="1">
      <alignment horizontal="center" vertical="center" shrinkToFit="1"/>
      <protection hidden="1"/>
    </xf>
    <xf numFmtId="0" fontId="12" fillId="0" borderId="9" xfId="1" applyFont="1" applyBorder="1" applyAlignment="1">
      <alignment horizontal="center" vertical="center"/>
    </xf>
    <xf numFmtId="0" fontId="12" fillId="0" borderId="0" xfId="1" applyFont="1" applyBorder="1" applyAlignment="1">
      <alignment horizontal="center" vertical="center"/>
    </xf>
    <xf numFmtId="177" fontId="5" fillId="0" borderId="4" xfId="1" applyNumberFormat="1" applyFont="1" applyBorder="1" applyAlignment="1" applyProtection="1">
      <alignment horizontal="center" vertical="center" shrinkToFit="1"/>
      <protection hidden="1"/>
    </xf>
    <xf numFmtId="0" fontId="3" fillId="0" borderId="11"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0" xfId="1" applyFont="1" applyBorder="1" applyAlignment="1">
      <alignment horizontal="center" vertical="center"/>
    </xf>
    <xf numFmtId="0" fontId="9" fillId="0" borderId="10" xfId="1" applyFont="1" applyBorder="1" applyAlignment="1">
      <alignment horizontal="center" vertical="center"/>
    </xf>
    <xf numFmtId="0" fontId="13" fillId="0" borderId="6" xfId="1" applyFont="1" applyBorder="1" applyAlignment="1">
      <alignment horizontal="left" vertical="center"/>
    </xf>
    <xf numFmtId="0" fontId="13" fillId="0" borderId="7" xfId="1" applyFont="1" applyBorder="1" applyAlignment="1">
      <alignment horizontal="left" vertical="center"/>
    </xf>
    <xf numFmtId="0" fontId="13" fillId="0" borderId="8" xfId="1" applyFont="1" applyBorder="1" applyAlignment="1">
      <alignment horizontal="left" vertical="center"/>
    </xf>
    <xf numFmtId="0" fontId="13" fillId="0" borderId="9" xfId="1" applyFont="1" applyBorder="1" applyAlignment="1">
      <alignment horizontal="left" vertical="center"/>
    </xf>
    <xf numFmtId="0" fontId="13" fillId="0" borderId="0" xfId="1" applyFont="1" applyBorder="1" applyAlignment="1">
      <alignment horizontal="left" vertical="center"/>
    </xf>
    <xf numFmtId="0" fontId="13" fillId="0" borderId="10" xfId="1" applyFont="1" applyBorder="1" applyAlignment="1">
      <alignment horizontal="left" vertical="center"/>
    </xf>
    <xf numFmtId="0" fontId="3" fillId="0" borderId="0" xfId="1" applyFont="1" applyBorder="1" applyAlignment="1">
      <alignment horizontal="center" vertical="center"/>
    </xf>
    <xf numFmtId="0" fontId="16" fillId="0" borderId="9" xfId="1" applyFont="1" applyBorder="1" applyAlignment="1" applyProtection="1">
      <alignment horizontal="left" vertical="top" wrapText="1"/>
      <protection locked="0"/>
    </xf>
    <xf numFmtId="0" fontId="16" fillId="0" borderId="0" xfId="1" applyFont="1" applyBorder="1" applyAlignment="1" applyProtection="1">
      <alignment horizontal="left" vertical="top" wrapText="1"/>
      <protection locked="0"/>
    </xf>
    <xf numFmtId="0" fontId="16" fillId="0" borderId="10" xfId="1" applyFont="1" applyBorder="1" applyAlignment="1" applyProtection="1">
      <alignment horizontal="left" vertical="top" wrapText="1"/>
      <protection locked="0"/>
    </xf>
    <xf numFmtId="0" fontId="16" fillId="0" borderId="11" xfId="1" applyFont="1" applyBorder="1" applyAlignment="1" applyProtection="1">
      <alignment horizontal="left" vertical="top" wrapText="1"/>
      <protection locked="0"/>
    </xf>
    <xf numFmtId="0" fontId="16" fillId="0" borderId="1" xfId="1" applyFont="1" applyBorder="1" applyAlignment="1" applyProtection="1">
      <alignment horizontal="left" vertical="top" wrapText="1"/>
      <protection locked="0"/>
    </xf>
    <xf numFmtId="0" fontId="16" fillId="0" borderId="12" xfId="1" applyFont="1" applyBorder="1" applyAlignment="1" applyProtection="1">
      <alignment horizontal="left" vertical="top" wrapText="1"/>
      <protection locked="0"/>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2" fillId="3" borderId="7" xfId="1" applyFill="1" applyBorder="1" applyAlignment="1">
      <alignment horizontal="center" vertical="center"/>
    </xf>
    <xf numFmtId="0" fontId="2" fillId="3" borderId="8" xfId="1" applyFill="1" applyBorder="1" applyAlignment="1">
      <alignment horizontal="center" vertical="center"/>
    </xf>
    <xf numFmtId="0" fontId="2" fillId="3" borderId="11" xfId="1" applyFill="1" applyBorder="1" applyAlignment="1">
      <alignment horizontal="center" vertical="center"/>
    </xf>
    <xf numFmtId="0" fontId="2" fillId="3" borderId="1" xfId="1" applyFill="1" applyBorder="1" applyAlignment="1">
      <alignment horizontal="center" vertical="center"/>
    </xf>
    <xf numFmtId="0" fontId="2" fillId="3" borderId="12" xfId="1" applyFill="1" applyBorder="1" applyAlignment="1">
      <alignment horizontal="center" vertical="center"/>
    </xf>
    <xf numFmtId="0" fontId="2" fillId="3" borderId="5" xfId="1" applyFill="1" applyBorder="1" applyAlignment="1">
      <alignment horizontal="center" vertical="center" wrapText="1"/>
    </xf>
  </cellXfs>
  <cellStyles count="20">
    <cellStyle name="桁区切り 2" xfId="2"/>
    <cellStyle name="桁区切り 2 2" xfId="18"/>
    <cellStyle name="桁区切り 3" xfId="3"/>
    <cellStyle name="桁区切り 3 2" xfId="4"/>
    <cellStyle name="通貨 2" xfId="5"/>
    <cellStyle name="通貨 2 2" xfId="19"/>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3" xfId="13"/>
    <cellStyle name="標準 4" xfId="14"/>
    <cellStyle name="標準 5" xfId="15"/>
    <cellStyle name="標準 6" xfId="16"/>
    <cellStyle name="標準 7"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データ!$ED$6:$EH$6</c:f>
              <c:numCache>
                <c:formatCode>#,##0.00;"△"#,##0.00;"-"</c:formatCode>
                <c:ptCount val="5"/>
                <c:pt idx="0">
                  <c:v>1.62</c:v>
                </c:pt>
                <c:pt idx="1">
                  <c:v>1.71</c:v>
                </c:pt>
                <c:pt idx="2">
                  <c:v>1.63</c:v>
                </c:pt>
                <c:pt idx="3">
                  <c:v>0.97</c:v>
                </c:pt>
                <c:pt idx="4">
                  <c:v>1.1599999999999999</c:v>
                </c:pt>
              </c:numCache>
            </c:numRef>
          </c:val>
          <c:extLst>
            <c:ext xmlns:c16="http://schemas.microsoft.com/office/drawing/2014/chart" uri="{C3380CC4-5D6E-409C-BE32-E72D297353CC}">
              <c16:uniqueId val="{00000000-9873-4501-96A8-8E9A300F57B7}"/>
            </c:ext>
          </c:extLst>
        </c:ser>
        <c:dLbls>
          <c:showLegendKey val="0"/>
          <c:showVal val="0"/>
          <c:showCatName val="0"/>
          <c:showSerName val="0"/>
          <c:showPercent val="0"/>
          <c:showBubbleSize val="0"/>
        </c:dLbls>
        <c:gapWidth val="150"/>
        <c:axId val="89041152"/>
        <c:axId val="89055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0.78</c:v>
                </c:pt>
                <c:pt idx="1">
                  <c:v>0.83</c:v>
                </c:pt>
                <c:pt idx="2">
                  <c:v>0.72</c:v>
                </c:pt>
                <c:pt idx="3">
                  <c:v>0.71</c:v>
                </c:pt>
                <c:pt idx="4">
                  <c:v>0.71</c:v>
                </c:pt>
              </c:numCache>
            </c:numRef>
          </c:val>
          <c:smooth val="0"/>
          <c:extLst>
            <c:ext xmlns:c16="http://schemas.microsoft.com/office/drawing/2014/chart" uri="{C3380CC4-5D6E-409C-BE32-E72D297353CC}">
              <c16:uniqueId val="{00000001-9873-4501-96A8-8E9A300F57B7}"/>
            </c:ext>
          </c:extLst>
        </c:ser>
        <c:dLbls>
          <c:showLegendKey val="0"/>
          <c:showVal val="0"/>
          <c:showCatName val="0"/>
          <c:showSerName val="0"/>
          <c:showPercent val="0"/>
          <c:showBubbleSize val="0"/>
        </c:dLbls>
        <c:marker val="1"/>
        <c:smooth val="0"/>
        <c:axId val="89041152"/>
        <c:axId val="89055616"/>
      </c:lineChart>
      <c:dateAx>
        <c:axId val="89041152"/>
        <c:scaling>
          <c:orientation val="minMax"/>
        </c:scaling>
        <c:delete val="1"/>
        <c:axPos val="b"/>
        <c:numFmt formatCode="ge" sourceLinked="1"/>
        <c:majorTickMark val="none"/>
        <c:minorTickMark val="none"/>
        <c:tickLblPos val="none"/>
        <c:crossAx val="89055616"/>
        <c:crosses val="autoZero"/>
        <c:auto val="1"/>
        <c:lblOffset val="100"/>
        <c:baseTimeUnit val="years"/>
      </c:dateAx>
      <c:valAx>
        <c:axId val="89055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041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データ!$CL$6:$CP$6</c:f>
              <c:numCache>
                <c:formatCode>#,##0.00;"△"#,##0.00;"-"</c:formatCode>
                <c:ptCount val="5"/>
                <c:pt idx="0">
                  <c:v>54.83</c:v>
                </c:pt>
                <c:pt idx="1">
                  <c:v>58.32</c:v>
                </c:pt>
                <c:pt idx="2">
                  <c:v>57.4</c:v>
                </c:pt>
                <c:pt idx="3">
                  <c:v>57.34</c:v>
                </c:pt>
                <c:pt idx="4">
                  <c:v>57.21</c:v>
                </c:pt>
              </c:numCache>
            </c:numRef>
          </c:val>
          <c:extLst>
            <c:ext xmlns:c16="http://schemas.microsoft.com/office/drawing/2014/chart" uri="{C3380CC4-5D6E-409C-BE32-E72D297353CC}">
              <c16:uniqueId val="{00000000-61B5-4CC7-9353-27E33EB364FA}"/>
            </c:ext>
          </c:extLst>
        </c:ser>
        <c:dLbls>
          <c:showLegendKey val="0"/>
          <c:showVal val="0"/>
          <c:showCatName val="0"/>
          <c:showSerName val="0"/>
          <c:showPercent val="0"/>
          <c:showBubbleSize val="0"/>
        </c:dLbls>
        <c:gapWidth val="150"/>
        <c:axId val="92573056"/>
        <c:axId val="925875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59.88</c:v>
                </c:pt>
                <c:pt idx="1">
                  <c:v>59.68</c:v>
                </c:pt>
                <c:pt idx="2">
                  <c:v>59.17</c:v>
                </c:pt>
                <c:pt idx="3">
                  <c:v>59.34</c:v>
                </c:pt>
                <c:pt idx="4">
                  <c:v>59.11</c:v>
                </c:pt>
              </c:numCache>
            </c:numRef>
          </c:val>
          <c:smooth val="0"/>
          <c:extLst>
            <c:ext xmlns:c16="http://schemas.microsoft.com/office/drawing/2014/chart" uri="{C3380CC4-5D6E-409C-BE32-E72D297353CC}">
              <c16:uniqueId val="{00000001-61B5-4CC7-9353-27E33EB364FA}"/>
            </c:ext>
          </c:extLst>
        </c:ser>
        <c:dLbls>
          <c:showLegendKey val="0"/>
          <c:showVal val="0"/>
          <c:showCatName val="0"/>
          <c:showSerName val="0"/>
          <c:showPercent val="0"/>
          <c:showBubbleSize val="0"/>
        </c:dLbls>
        <c:marker val="1"/>
        <c:smooth val="0"/>
        <c:axId val="92573056"/>
        <c:axId val="92587520"/>
      </c:lineChart>
      <c:dateAx>
        <c:axId val="92573056"/>
        <c:scaling>
          <c:orientation val="minMax"/>
        </c:scaling>
        <c:delete val="1"/>
        <c:axPos val="b"/>
        <c:numFmt formatCode="ge" sourceLinked="1"/>
        <c:majorTickMark val="none"/>
        <c:minorTickMark val="none"/>
        <c:tickLblPos val="none"/>
        <c:crossAx val="92587520"/>
        <c:crosses val="autoZero"/>
        <c:auto val="1"/>
        <c:lblOffset val="100"/>
        <c:baseTimeUnit val="years"/>
      </c:dateAx>
      <c:valAx>
        <c:axId val="9258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57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データ!$CW$6:$DA$6</c:f>
              <c:numCache>
                <c:formatCode>#,##0.00;"△"#,##0.00;"-"</c:formatCode>
                <c:ptCount val="5"/>
                <c:pt idx="0">
                  <c:v>92.08</c:v>
                </c:pt>
                <c:pt idx="1">
                  <c:v>93.04</c:v>
                </c:pt>
                <c:pt idx="2">
                  <c:v>93.01</c:v>
                </c:pt>
                <c:pt idx="3">
                  <c:v>93.38</c:v>
                </c:pt>
                <c:pt idx="4">
                  <c:v>94.1</c:v>
                </c:pt>
              </c:numCache>
            </c:numRef>
          </c:val>
          <c:extLst>
            <c:ext xmlns:c16="http://schemas.microsoft.com/office/drawing/2014/chart" uri="{C3380CC4-5D6E-409C-BE32-E72D297353CC}">
              <c16:uniqueId val="{00000000-2B92-422E-93AC-DA1A9D3CC8BE}"/>
            </c:ext>
          </c:extLst>
        </c:ser>
        <c:dLbls>
          <c:showLegendKey val="0"/>
          <c:showVal val="0"/>
          <c:showCatName val="0"/>
          <c:showSerName val="0"/>
          <c:showPercent val="0"/>
          <c:showBubbleSize val="0"/>
        </c:dLbls>
        <c:gapWidth val="150"/>
        <c:axId val="92601344"/>
        <c:axId val="100078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87.65</c:v>
                </c:pt>
                <c:pt idx="1">
                  <c:v>87.63</c:v>
                </c:pt>
                <c:pt idx="2">
                  <c:v>87.6</c:v>
                </c:pt>
                <c:pt idx="3">
                  <c:v>87.74</c:v>
                </c:pt>
                <c:pt idx="4">
                  <c:v>87.91</c:v>
                </c:pt>
              </c:numCache>
            </c:numRef>
          </c:val>
          <c:smooth val="0"/>
          <c:extLst>
            <c:ext xmlns:c16="http://schemas.microsoft.com/office/drawing/2014/chart" uri="{C3380CC4-5D6E-409C-BE32-E72D297353CC}">
              <c16:uniqueId val="{00000001-2B92-422E-93AC-DA1A9D3CC8BE}"/>
            </c:ext>
          </c:extLst>
        </c:ser>
        <c:dLbls>
          <c:showLegendKey val="0"/>
          <c:showVal val="0"/>
          <c:showCatName val="0"/>
          <c:showSerName val="0"/>
          <c:showPercent val="0"/>
          <c:showBubbleSize val="0"/>
        </c:dLbls>
        <c:marker val="1"/>
        <c:smooth val="0"/>
        <c:axId val="92601344"/>
        <c:axId val="100078720"/>
      </c:lineChart>
      <c:dateAx>
        <c:axId val="92601344"/>
        <c:scaling>
          <c:orientation val="minMax"/>
        </c:scaling>
        <c:delete val="1"/>
        <c:axPos val="b"/>
        <c:numFmt formatCode="ge" sourceLinked="1"/>
        <c:majorTickMark val="none"/>
        <c:minorTickMark val="none"/>
        <c:tickLblPos val="none"/>
        <c:crossAx val="100078720"/>
        <c:crosses val="autoZero"/>
        <c:auto val="1"/>
        <c:lblOffset val="100"/>
        <c:baseTimeUnit val="years"/>
      </c:dateAx>
      <c:valAx>
        <c:axId val="100078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601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データ!$X$6:$AB$6</c:f>
              <c:numCache>
                <c:formatCode>#,##0.00;"△"#,##0.00;"-"</c:formatCode>
                <c:ptCount val="5"/>
                <c:pt idx="0">
                  <c:v>103.58</c:v>
                </c:pt>
                <c:pt idx="1">
                  <c:v>106.19</c:v>
                </c:pt>
                <c:pt idx="2">
                  <c:v>105.59</c:v>
                </c:pt>
                <c:pt idx="3">
                  <c:v>106.47</c:v>
                </c:pt>
                <c:pt idx="4">
                  <c:v>106.98</c:v>
                </c:pt>
              </c:numCache>
            </c:numRef>
          </c:val>
          <c:extLst>
            <c:ext xmlns:c16="http://schemas.microsoft.com/office/drawing/2014/chart" uri="{C3380CC4-5D6E-409C-BE32-E72D297353CC}">
              <c16:uniqueId val="{00000000-0164-4505-8170-2A1EA2A08880}"/>
            </c:ext>
          </c:extLst>
        </c:ser>
        <c:dLbls>
          <c:showLegendKey val="0"/>
          <c:showVal val="0"/>
          <c:showCatName val="0"/>
          <c:showSerName val="0"/>
          <c:showPercent val="0"/>
          <c:showBubbleSize val="0"/>
        </c:dLbls>
        <c:gapWidth val="150"/>
        <c:axId val="89208704"/>
        <c:axId val="892190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108.24</c:v>
                </c:pt>
                <c:pt idx="1">
                  <c:v>107.8</c:v>
                </c:pt>
                <c:pt idx="2">
                  <c:v>111.96</c:v>
                </c:pt>
                <c:pt idx="3">
                  <c:v>112.69</c:v>
                </c:pt>
                <c:pt idx="4">
                  <c:v>113.16</c:v>
                </c:pt>
              </c:numCache>
            </c:numRef>
          </c:val>
          <c:smooth val="0"/>
          <c:extLst>
            <c:ext xmlns:c16="http://schemas.microsoft.com/office/drawing/2014/chart" uri="{C3380CC4-5D6E-409C-BE32-E72D297353CC}">
              <c16:uniqueId val="{00000001-0164-4505-8170-2A1EA2A08880}"/>
            </c:ext>
          </c:extLst>
        </c:ser>
        <c:dLbls>
          <c:showLegendKey val="0"/>
          <c:showVal val="0"/>
          <c:showCatName val="0"/>
          <c:showSerName val="0"/>
          <c:showPercent val="0"/>
          <c:showBubbleSize val="0"/>
        </c:dLbls>
        <c:marker val="1"/>
        <c:smooth val="0"/>
        <c:axId val="89208704"/>
        <c:axId val="89219072"/>
      </c:lineChart>
      <c:dateAx>
        <c:axId val="89208704"/>
        <c:scaling>
          <c:orientation val="minMax"/>
        </c:scaling>
        <c:delete val="1"/>
        <c:axPos val="b"/>
        <c:numFmt formatCode="ge" sourceLinked="1"/>
        <c:majorTickMark val="none"/>
        <c:minorTickMark val="none"/>
        <c:tickLblPos val="none"/>
        <c:crossAx val="89219072"/>
        <c:crosses val="autoZero"/>
        <c:auto val="1"/>
        <c:lblOffset val="100"/>
        <c:baseTimeUnit val="years"/>
      </c:dateAx>
      <c:valAx>
        <c:axId val="892190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208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データ!$DH$6:$DL$6</c:f>
              <c:numCache>
                <c:formatCode>#,##0.00;"△"#,##0.00;"-"</c:formatCode>
                <c:ptCount val="5"/>
                <c:pt idx="0">
                  <c:v>26.63</c:v>
                </c:pt>
                <c:pt idx="1">
                  <c:v>27.63</c:v>
                </c:pt>
                <c:pt idx="2">
                  <c:v>39.54</c:v>
                </c:pt>
                <c:pt idx="3">
                  <c:v>40.72</c:v>
                </c:pt>
                <c:pt idx="4">
                  <c:v>42.17</c:v>
                </c:pt>
              </c:numCache>
            </c:numRef>
          </c:val>
          <c:extLst>
            <c:ext xmlns:c16="http://schemas.microsoft.com/office/drawing/2014/chart" uri="{C3380CC4-5D6E-409C-BE32-E72D297353CC}">
              <c16:uniqueId val="{00000000-2001-459F-80F9-8C3D389DB151}"/>
            </c:ext>
          </c:extLst>
        </c:ser>
        <c:dLbls>
          <c:showLegendKey val="0"/>
          <c:showVal val="0"/>
          <c:showCatName val="0"/>
          <c:showSerName val="0"/>
          <c:showPercent val="0"/>
          <c:showBubbleSize val="0"/>
        </c:dLbls>
        <c:gapWidth val="150"/>
        <c:axId val="89253376"/>
        <c:axId val="892552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38.69</c:v>
                </c:pt>
                <c:pt idx="1">
                  <c:v>39.65</c:v>
                </c:pt>
                <c:pt idx="2">
                  <c:v>45.25</c:v>
                </c:pt>
                <c:pt idx="3">
                  <c:v>46.27</c:v>
                </c:pt>
                <c:pt idx="4">
                  <c:v>46.88</c:v>
                </c:pt>
              </c:numCache>
            </c:numRef>
          </c:val>
          <c:smooth val="0"/>
          <c:extLst>
            <c:ext xmlns:c16="http://schemas.microsoft.com/office/drawing/2014/chart" uri="{C3380CC4-5D6E-409C-BE32-E72D297353CC}">
              <c16:uniqueId val="{00000001-2001-459F-80F9-8C3D389DB151}"/>
            </c:ext>
          </c:extLst>
        </c:ser>
        <c:dLbls>
          <c:showLegendKey val="0"/>
          <c:showVal val="0"/>
          <c:showCatName val="0"/>
          <c:showSerName val="0"/>
          <c:showPercent val="0"/>
          <c:showBubbleSize val="0"/>
        </c:dLbls>
        <c:marker val="1"/>
        <c:smooth val="0"/>
        <c:axId val="89253376"/>
        <c:axId val="89255296"/>
      </c:lineChart>
      <c:dateAx>
        <c:axId val="89253376"/>
        <c:scaling>
          <c:orientation val="minMax"/>
        </c:scaling>
        <c:delete val="1"/>
        <c:axPos val="b"/>
        <c:numFmt formatCode="ge" sourceLinked="1"/>
        <c:majorTickMark val="none"/>
        <c:minorTickMark val="none"/>
        <c:tickLblPos val="none"/>
        <c:crossAx val="89255296"/>
        <c:crosses val="autoZero"/>
        <c:auto val="1"/>
        <c:lblOffset val="100"/>
        <c:baseTimeUnit val="years"/>
      </c:dateAx>
      <c:valAx>
        <c:axId val="892552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53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データ!$DS$6:$DW$6</c:f>
              <c:numCache>
                <c:formatCode>#,##0.00;"△"#,##0.00;"-"</c:formatCode>
                <c:ptCount val="5"/>
                <c:pt idx="0">
                  <c:v>3.71</c:v>
                </c:pt>
                <c:pt idx="1">
                  <c:v>4.67</c:v>
                </c:pt>
                <c:pt idx="2">
                  <c:v>4.5999999999999996</c:v>
                </c:pt>
                <c:pt idx="3">
                  <c:v>7.68</c:v>
                </c:pt>
                <c:pt idx="4">
                  <c:v>10.54</c:v>
                </c:pt>
              </c:numCache>
            </c:numRef>
          </c:val>
          <c:extLst>
            <c:ext xmlns:c16="http://schemas.microsoft.com/office/drawing/2014/chart" uri="{C3380CC4-5D6E-409C-BE32-E72D297353CC}">
              <c16:uniqueId val="{00000000-8A86-4E93-B570-9870902A809B}"/>
            </c:ext>
          </c:extLst>
        </c:ser>
        <c:dLbls>
          <c:showLegendKey val="0"/>
          <c:showVal val="0"/>
          <c:showCatName val="0"/>
          <c:showSerName val="0"/>
          <c:showPercent val="0"/>
          <c:showBubbleSize val="0"/>
        </c:dLbls>
        <c:gapWidth val="150"/>
        <c:axId val="89408640"/>
        <c:axId val="89410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8.4</c:v>
                </c:pt>
                <c:pt idx="1">
                  <c:v>9.7100000000000009</c:v>
                </c:pt>
                <c:pt idx="2">
                  <c:v>10.71</c:v>
                </c:pt>
                <c:pt idx="3">
                  <c:v>10.93</c:v>
                </c:pt>
                <c:pt idx="4">
                  <c:v>13.39</c:v>
                </c:pt>
              </c:numCache>
            </c:numRef>
          </c:val>
          <c:smooth val="0"/>
          <c:extLst>
            <c:ext xmlns:c16="http://schemas.microsoft.com/office/drawing/2014/chart" uri="{C3380CC4-5D6E-409C-BE32-E72D297353CC}">
              <c16:uniqueId val="{00000001-8A86-4E93-B570-9870902A809B}"/>
            </c:ext>
          </c:extLst>
        </c:ser>
        <c:dLbls>
          <c:showLegendKey val="0"/>
          <c:showVal val="0"/>
          <c:showCatName val="0"/>
          <c:showSerName val="0"/>
          <c:showPercent val="0"/>
          <c:showBubbleSize val="0"/>
        </c:dLbls>
        <c:marker val="1"/>
        <c:smooth val="0"/>
        <c:axId val="89408640"/>
        <c:axId val="89410560"/>
      </c:lineChart>
      <c:dateAx>
        <c:axId val="89408640"/>
        <c:scaling>
          <c:orientation val="minMax"/>
        </c:scaling>
        <c:delete val="1"/>
        <c:axPos val="b"/>
        <c:numFmt formatCode="ge" sourceLinked="1"/>
        <c:majorTickMark val="none"/>
        <c:minorTickMark val="none"/>
        <c:tickLblPos val="none"/>
        <c:crossAx val="89410560"/>
        <c:crosses val="autoZero"/>
        <c:auto val="1"/>
        <c:lblOffset val="100"/>
        <c:baseTimeUnit val="years"/>
      </c:dateAx>
      <c:valAx>
        <c:axId val="89410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408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C90-4826-916C-AADDC8B34422}"/>
            </c:ext>
          </c:extLst>
        </c:ser>
        <c:dLbls>
          <c:showLegendKey val="0"/>
          <c:showVal val="0"/>
          <c:showCatName val="0"/>
          <c:showSerName val="0"/>
          <c:showPercent val="0"/>
          <c:showBubbleSize val="0"/>
        </c:dLbls>
        <c:gapWidth val="150"/>
        <c:axId val="89437312"/>
        <c:axId val="894392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4.46</c:v>
                </c:pt>
                <c:pt idx="1">
                  <c:v>4.3899999999999997</c:v>
                </c:pt>
                <c:pt idx="2">
                  <c:v>0.41</c:v>
                </c:pt>
                <c:pt idx="3">
                  <c:v>0.54</c:v>
                </c:pt>
                <c:pt idx="4">
                  <c:v>0.68</c:v>
                </c:pt>
              </c:numCache>
            </c:numRef>
          </c:val>
          <c:smooth val="0"/>
          <c:extLst>
            <c:ext xmlns:c16="http://schemas.microsoft.com/office/drawing/2014/chart" uri="{C3380CC4-5D6E-409C-BE32-E72D297353CC}">
              <c16:uniqueId val="{00000001-EC90-4826-916C-AADDC8B34422}"/>
            </c:ext>
          </c:extLst>
        </c:ser>
        <c:dLbls>
          <c:showLegendKey val="0"/>
          <c:showVal val="0"/>
          <c:showCatName val="0"/>
          <c:showSerName val="0"/>
          <c:showPercent val="0"/>
          <c:showBubbleSize val="0"/>
        </c:dLbls>
        <c:marker val="1"/>
        <c:smooth val="0"/>
        <c:axId val="89437312"/>
        <c:axId val="89439232"/>
      </c:lineChart>
      <c:dateAx>
        <c:axId val="89437312"/>
        <c:scaling>
          <c:orientation val="minMax"/>
        </c:scaling>
        <c:delete val="1"/>
        <c:axPos val="b"/>
        <c:numFmt formatCode="ge" sourceLinked="1"/>
        <c:majorTickMark val="none"/>
        <c:minorTickMark val="none"/>
        <c:tickLblPos val="none"/>
        <c:crossAx val="89439232"/>
        <c:crosses val="autoZero"/>
        <c:auto val="1"/>
        <c:lblOffset val="100"/>
        <c:baseTimeUnit val="years"/>
      </c:dateAx>
      <c:valAx>
        <c:axId val="8943923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437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データ!$AT$6:$AX$6</c:f>
              <c:numCache>
                <c:formatCode>#,##0.00;"△"#,##0.00;"-"</c:formatCode>
                <c:ptCount val="5"/>
                <c:pt idx="0">
                  <c:v>534.05999999999995</c:v>
                </c:pt>
                <c:pt idx="1">
                  <c:v>578.53</c:v>
                </c:pt>
                <c:pt idx="2">
                  <c:v>338.37</c:v>
                </c:pt>
                <c:pt idx="3">
                  <c:v>340.67</c:v>
                </c:pt>
                <c:pt idx="4">
                  <c:v>419.64</c:v>
                </c:pt>
              </c:numCache>
            </c:numRef>
          </c:val>
          <c:extLst>
            <c:ext xmlns:c16="http://schemas.microsoft.com/office/drawing/2014/chart" uri="{C3380CC4-5D6E-409C-BE32-E72D297353CC}">
              <c16:uniqueId val="{00000000-9060-4CC3-8E26-5291449F32CA}"/>
            </c:ext>
          </c:extLst>
        </c:ser>
        <c:dLbls>
          <c:showLegendKey val="0"/>
          <c:showVal val="0"/>
          <c:showCatName val="0"/>
          <c:showSerName val="0"/>
          <c:showPercent val="0"/>
          <c:showBubbleSize val="0"/>
        </c:dLbls>
        <c:gapWidth val="150"/>
        <c:axId val="89457408"/>
        <c:axId val="894593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701</c:v>
                </c:pt>
                <c:pt idx="1">
                  <c:v>739.59</c:v>
                </c:pt>
                <c:pt idx="2">
                  <c:v>335.95</c:v>
                </c:pt>
                <c:pt idx="3">
                  <c:v>346.59</c:v>
                </c:pt>
                <c:pt idx="4">
                  <c:v>357.82</c:v>
                </c:pt>
              </c:numCache>
            </c:numRef>
          </c:val>
          <c:smooth val="0"/>
          <c:extLst>
            <c:ext xmlns:c16="http://schemas.microsoft.com/office/drawing/2014/chart" uri="{C3380CC4-5D6E-409C-BE32-E72D297353CC}">
              <c16:uniqueId val="{00000001-9060-4CC3-8E26-5291449F32CA}"/>
            </c:ext>
          </c:extLst>
        </c:ser>
        <c:dLbls>
          <c:showLegendKey val="0"/>
          <c:showVal val="0"/>
          <c:showCatName val="0"/>
          <c:showSerName val="0"/>
          <c:showPercent val="0"/>
          <c:showBubbleSize val="0"/>
        </c:dLbls>
        <c:marker val="1"/>
        <c:smooth val="0"/>
        <c:axId val="89457408"/>
        <c:axId val="89459328"/>
      </c:lineChart>
      <c:dateAx>
        <c:axId val="89457408"/>
        <c:scaling>
          <c:orientation val="minMax"/>
        </c:scaling>
        <c:delete val="1"/>
        <c:axPos val="b"/>
        <c:numFmt formatCode="ge" sourceLinked="1"/>
        <c:majorTickMark val="none"/>
        <c:minorTickMark val="none"/>
        <c:tickLblPos val="none"/>
        <c:crossAx val="89459328"/>
        <c:crosses val="autoZero"/>
        <c:auto val="1"/>
        <c:lblOffset val="100"/>
        <c:baseTimeUnit val="years"/>
      </c:dateAx>
      <c:valAx>
        <c:axId val="894593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457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データ!$BE$6:$BI$6</c:f>
              <c:numCache>
                <c:formatCode>#,##0.00;"△"#,##0.00;"-"</c:formatCode>
                <c:ptCount val="5"/>
                <c:pt idx="0">
                  <c:v>329.6</c:v>
                </c:pt>
                <c:pt idx="1">
                  <c:v>323.60000000000002</c:v>
                </c:pt>
                <c:pt idx="2">
                  <c:v>324.43</c:v>
                </c:pt>
                <c:pt idx="3">
                  <c:v>316.95</c:v>
                </c:pt>
                <c:pt idx="4">
                  <c:v>304.54000000000002</c:v>
                </c:pt>
              </c:numCache>
            </c:numRef>
          </c:val>
          <c:extLst>
            <c:ext xmlns:c16="http://schemas.microsoft.com/office/drawing/2014/chart" uri="{C3380CC4-5D6E-409C-BE32-E72D297353CC}">
              <c16:uniqueId val="{00000000-E54D-4C5B-88EB-C708CB6C2DBE}"/>
            </c:ext>
          </c:extLst>
        </c:ser>
        <c:dLbls>
          <c:showLegendKey val="0"/>
          <c:showVal val="0"/>
          <c:showCatName val="0"/>
          <c:showSerName val="0"/>
          <c:showPercent val="0"/>
          <c:showBubbleSize val="0"/>
        </c:dLbls>
        <c:gapWidth val="150"/>
        <c:axId val="89510272"/>
        <c:axId val="895121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330.99</c:v>
                </c:pt>
                <c:pt idx="1">
                  <c:v>324.08999999999997</c:v>
                </c:pt>
                <c:pt idx="2">
                  <c:v>319.82</c:v>
                </c:pt>
                <c:pt idx="3">
                  <c:v>312.02999999999997</c:v>
                </c:pt>
                <c:pt idx="4">
                  <c:v>307.45999999999998</c:v>
                </c:pt>
              </c:numCache>
            </c:numRef>
          </c:val>
          <c:smooth val="0"/>
          <c:extLst>
            <c:ext xmlns:c16="http://schemas.microsoft.com/office/drawing/2014/chart" uri="{C3380CC4-5D6E-409C-BE32-E72D297353CC}">
              <c16:uniqueId val="{00000001-E54D-4C5B-88EB-C708CB6C2DBE}"/>
            </c:ext>
          </c:extLst>
        </c:ser>
        <c:dLbls>
          <c:showLegendKey val="0"/>
          <c:showVal val="0"/>
          <c:showCatName val="0"/>
          <c:showSerName val="0"/>
          <c:showPercent val="0"/>
          <c:showBubbleSize val="0"/>
        </c:dLbls>
        <c:marker val="1"/>
        <c:smooth val="0"/>
        <c:axId val="89510272"/>
        <c:axId val="89512192"/>
      </c:lineChart>
      <c:dateAx>
        <c:axId val="89510272"/>
        <c:scaling>
          <c:orientation val="minMax"/>
        </c:scaling>
        <c:delete val="1"/>
        <c:axPos val="b"/>
        <c:numFmt formatCode="ge" sourceLinked="1"/>
        <c:majorTickMark val="none"/>
        <c:minorTickMark val="none"/>
        <c:tickLblPos val="none"/>
        <c:crossAx val="89512192"/>
        <c:crosses val="autoZero"/>
        <c:auto val="1"/>
        <c:lblOffset val="100"/>
        <c:baseTimeUnit val="years"/>
      </c:dateAx>
      <c:valAx>
        <c:axId val="89512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5102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データ!$BP$6:$BT$6</c:f>
              <c:numCache>
                <c:formatCode>#,##0.00;"△"#,##0.00;"-"</c:formatCode>
                <c:ptCount val="5"/>
                <c:pt idx="0">
                  <c:v>97.93</c:v>
                </c:pt>
                <c:pt idx="1">
                  <c:v>100.4</c:v>
                </c:pt>
                <c:pt idx="2">
                  <c:v>100.57</c:v>
                </c:pt>
                <c:pt idx="3">
                  <c:v>101.84</c:v>
                </c:pt>
                <c:pt idx="4">
                  <c:v>101.92</c:v>
                </c:pt>
              </c:numCache>
            </c:numRef>
          </c:val>
          <c:extLst>
            <c:ext xmlns:c16="http://schemas.microsoft.com/office/drawing/2014/chart" uri="{C3380CC4-5D6E-409C-BE32-E72D297353CC}">
              <c16:uniqueId val="{00000000-7A00-4BDE-8503-25DA692E4E36}"/>
            </c:ext>
          </c:extLst>
        </c:ser>
        <c:dLbls>
          <c:showLegendKey val="0"/>
          <c:showVal val="0"/>
          <c:showCatName val="0"/>
          <c:showSerName val="0"/>
          <c:showPercent val="0"/>
          <c:showBubbleSize val="0"/>
        </c:dLbls>
        <c:gapWidth val="150"/>
        <c:axId val="92114944"/>
        <c:axId val="92116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100.27</c:v>
                </c:pt>
                <c:pt idx="1">
                  <c:v>99.46</c:v>
                </c:pt>
                <c:pt idx="2">
                  <c:v>105.21</c:v>
                </c:pt>
                <c:pt idx="3">
                  <c:v>105.71</c:v>
                </c:pt>
                <c:pt idx="4">
                  <c:v>106.01</c:v>
                </c:pt>
              </c:numCache>
            </c:numRef>
          </c:val>
          <c:smooth val="0"/>
          <c:extLst>
            <c:ext xmlns:c16="http://schemas.microsoft.com/office/drawing/2014/chart" uri="{C3380CC4-5D6E-409C-BE32-E72D297353CC}">
              <c16:uniqueId val="{00000001-7A00-4BDE-8503-25DA692E4E36}"/>
            </c:ext>
          </c:extLst>
        </c:ser>
        <c:dLbls>
          <c:showLegendKey val="0"/>
          <c:showVal val="0"/>
          <c:showCatName val="0"/>
          <c:showSerName val="0"/>
          <c:showPercent val="0"/>
          <c:showBubbleSize val="0"/>
        </c:dLbls>
        <c:marker val="1"/>
        <c:smooth val="0"/>
        <c:axId val="92114944"/>
        <c:axId val="92116864"/>
      </c:lineChart>
      <c:dateAx>
        <c:axId val="92114944"/>
        <c:scaling>
          <c:orientation val="minMax"/>
        </c:scaling>
        <c:delete val="1"/>
        <c:axPos val="b"/>
        <c:numFmt formatCode="ge" sourceLinked="1"/>
        <c:majorTickMark val="none"/>
        <c:minorTickMark val="none"/>
        <c:tickLblPos val="none"/>
        <c:crossAx val="92116864"/>
        <c:crosses val="autoZero"/>
        <c:auto val="1"/>
        <c:lblOffset val="100"/>
        <c:baseTimeUnit val="years"/>
      </c:dateAx>
      <c:valAx>
        <c:axId val="9211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114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データ!$CA$6:$CE$6</c:f>
              <c:numCache>
                <c:formatCode>#,##0.00;"△"#,##0.00;"-"</c:formatCode>
                <c:ptCount val="5"/>
                <c:pt idx="0">
                  <c:v>170.31</c:v>
                </c:pt>
                <c:pt idx="1">
                  <c:v>166.5</c:v>
                </c:pt>
                <c:pt idx="2">
                  <c:v>165.27</c:v>
                </c:pt>
                <c:pt idx="3">
                  <c:v>162.59</c:v>
                </c:pt>
                <c:pt idx="4">
                  <c:v>162.49</c:v>
                </c:pt>
              </c:numCache>
            </c:numRef>
          </c:val>
          <c:extLst>
            <c:ext xmlns:c16="http://schemas.microsoft.com/office/drawing/2014/chart" uri="{C3380CC4-5D6E-409C-BE32-E72D297353CC}">
              <c16:uniqueId val="{00000000-C379-44CF-9301-544E2D6DA1BC}"/>
            </c:ext>
          </c:extLst>
        </c:ser>
        <c:dLbls>
          <c:showLegendKey val="0"/>
          <c:showVal val="0"/>
          <c:showCatName val="0"/>
          <c:showSerName val="0"/>
          <c:showPercent val="0"/>
          <c:showBubbleSize val="0"/>
        </c:dLbls>
        <c:gapWidth val="150"/>
        <c:axId val="92134784"/>
        <c:axId val="92136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169.62</c:v>
                </c:pt>
                <c:pt idx="1">
                  <c:v>171.78</c:v>
                </c:pt>
                <c:pt idx="2">
                  <c:v>162.59</c:v>
                </c:pt>
                <c:pt idx="3">
                  <c:v>162.15</c:v>
                </c:pt>
                <c:pt idx="4">
                  <c:v>162.24</c:v>
                </c:pt>
              </c:numCache>
            </c:numRef>
          </c:val>
          <c:smooth val="0"/>
          <c:extLst>
            <c:ext xmlns:c16="http://schemas.microsoft.com/office/drawing/2014/chart" uri="{C3380CC4-5D6E-409C-BE32-E72D297353CC}">
              <c16:uniqueId val="{00000001-C379-44CF-9301-544E2D6DA1BC}"/>
            </c:ext>
          </c:extLst>
        </c:ser>
        <c:dLbls>
          <c:showLegendKey val="0"/>
          <c:showVal val="0"/>
          <c:showCatName val="0"/>
          <c:showSerName val="0"/>
          <c:showPercent val="0"/>
          <c:showBubbleSize val="0"/>
        </c:dLbls>
        <c:marker val="1"/>
        <c:smooth val="0"/>
        <c:axId val="92134784"/>
        <c:axId val="92136960"/>
      </c:lineChart>
      <c:dateAx>
        <c:axId val="92134784"/>
        <c:scaling>
          <c:orientation val="minMax"/>
        </c:scaling>
        <c:delete val="1"/>
        <c:axPos val="b"/>
        <c:numFmt formatCode="ge" sourceLinked="1"/>
        <c:majorTickMark val="none"/>
        <c:minorTickMark val="none"/>
        <c:tickLblPos val="none"/>
        <c:crossAx val="92136960"/>
        <c:crosses val="autoZero"/>
        <c:auto val="1"/>
        <c:lblOffset val="100"/>
        <c:baseTimeUnit val="years"/>
      </c:dateAx>
      <c:valAx>
        <c:axId val="9213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2134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【114.35】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【262.87】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【270.87】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【163.27】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【47.91】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K1" zoomScaleNormal="100" workbookViewId="0">
      <selection activeCell="CC11" sqref="CC11"/>
    </sheetView>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15">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15">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45" t="str">
        <f>データ!H6</f>
        <v>滋賀県　近江八幡市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5"/>
      <c r="AI6" s="5"/>
      <c r="AJ6" s="5"/>
      <c r="AK6" s="5"/>
      <c r="AL6" s="5"/>
      <c r="AM6" s="5"/>
      <c r="AN6" s="5"/>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5"/>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4"/>
      <c r="BK7" s="4"/>
      <c r="BL7" s="6" t="s">
        <v>9</v>
      </c>
      <c r="BM7" s="7"/>
      <c r="BN7" s="7"/>
      <c r="BO7" s="7"/>
      <c r="BP7" s="7"/>
      <c r="BQ7" s="7"/>
      <c r="BR7" s="7"/>
      <c r="BS7" s="7"/>
      <c r="BT7" s="7"/>
      <c r="BU7" s="7"/>
      <c r="BV7" s="7"/>
      <c r="BW7" s="7"/>
      <c r="BX7" s="7"/>
      <c r="BY7" s="8"/>
    </row>
    <row r="8" spans="1:78" ht="18.75" customHeight="1" x14ac:dyDescent="0.15">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A4</v>
      </c>
      <c r="X8" s="59"/>
      <c r="Y8" s="59"/>
      <c r="Z8" s="59"/>
      <c r="AA8" s="59"/>
      <c r="AB8" s="59"/>
      <c r="AC8" s="59"/>
      <c r="AD8" s="60" t="s">
        <v>117</v>
      </c>
      <c r="AE8" s="61"/>
      <c r="AF8" s="61"/>
      <c r="AG8" s="61"/>
      <c r="AH8" s="61"/>
      <c r="AI8" s="61"/>
      <c r="AJ8" s="62"/>
      <c r="AK8" s="5"/>
      <c r="AL8" s="63">
        <f>データ!$R$6</f>
        <v>82144</v>
      </c>
      <c r="AM8" s="63"/>
      <c r="AN8" s="63"/>
      <c r="AO8" s="63"/>
      <c r="AP8" s="63"/>
      <c r="AQ8" s="63"/>
      <c r="AR8" s="63"/>
      <c r="AS8" s="63"/>
      <c r="AT8" s="51">
        <f>データ!$S$6</f>
        <v>177.45</v>
      </c>
      <c r="AU8" s="52"/>
      <c r="AV8" s="52"/>
      <c r="AW8" s="52"/>
      <c r="AX8" s="52"/>
      <c r="AY8" s="52"/>
      <c r="AZ8" s="52"/>
      <c r="BA8" s="52"/>
      <c r="BB8" s="53">
        <f>データ!$T$6</f>
        <v>462.91</v>
      </c>
      <c r="BC8" s="53"/>
      <c r="BD8" s="53"/>
      <c r="BE8" s="53"/>
      <c r="BF8" s="53"/>
      <c r="BG8" s="53"/>
      <c r="BH8" s="53"/>
      <c r="BI8" s="53"/>
      <c r="BJ8" s="4"/>
      <c r="BK8" s="4"/>
      <c r="BL8" s="54" t="s">
        <v>10</v>
      </c>
      <c r="BM8" s="55"/>
      <c r="BN8" s="9" t="s">
        <v>11</v>
      </c>
      <c r="BO8" s="10"/>
      <c r="BP8" s="10"/>
      <c r="BQ8" s="10"/>
      <c r="BR8" s="10"/>
      <c r="BS8" s="10"/>
      <c r="BT8" s="10"/>
      <c r="BU8" s="10"/>
      <c r="BV8" s="10"/>
      <c r="BW8" s="10"/>
      <c r="BX8" s="10"/>
      <c r="BY8" s="11"/>
    </row>
    <row r="9" spans="1:78" ht="18.75" customHeight="1" x14ac:dyDescent="0.15">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5"/>
      <c r="AI9" s="5"/>
      <c r="AJ9" s="5"/>
      <c r="AK9" s="5"/>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4"/>
      <c r="BK9" s="4"/>
      <c r="BL9" s="64" t="s">
        <v>19</v>
      </c>
      <c r="BM9" s="65"/>
      <c r="BN9" s="12" t="s">
        <v>20</v>
      </c>
      <c r="BO9" s="13"/>
      <c r="BP9" s="13"/>
      <c r="BQ9" s="13"/>
      <c r="BR9" s="13"/>
      <c r="BS9" s="13"/>
      <c r="BT9" s="13"/>
      <c r="BU9" s="13"/>
      <c r="BV9" s="13"/>
      <c r="BW9" s="13"/>
      <c r="BX9" s="13"/>
      <c r="BY9" s="14"/>
    </row>
    <row r="10" spans="1:78" ht="18.75" customHeight="1" x14ac:dyDescent="0.15">
      <c r="A10" s="2"/>
      <c r="B10" s="51" t="str">
        <f>データ!$N$6</f>
        <v>-</v>
      </c>
      <c r="C10" s="52"/>
      <c r="D10" s="52"/>
      <c r="E10" s="52"/>
      <c r="F10" s="52"/>
      <c r="G10" s="52"/>
      <c r="H10" s="52"/>
      <c r="I10" s="51">
        <f>データ!$O$6</f>
        <v>67.92</v>
      </c>
      <c r="J10" s="52"/>
      <c r="K10" s="52"/>
      <c r="L10" s="52"/>
      <c r="M10" s="52"/>
      <c r="N10" s="52"/>
      <c r="O10" s="66"/>
      <c r="P10" s="53">
        <f>データ!$P$6</f>
        <v>99.69</v>
      </c>
      <c r="Q10" s="53"/>
      <c r="R10" s="53"/>
      <c r="S10" s="53"/>
      <c r="T10" s="53"/>
      <c r="U10" s="53"/>
      <c r="V10" s="53"/>
      <c r="W10" s="63">
        <f>データ!$Q$6</f>
        <v>2991</v>
      </c>
      <c r="X10" s="63"/>
      <c r="Y10" s="63"/>
      <c r="Z10" s="63"/>
      <c r="AA10" s="63"/>
      <c r="AB10" s="63"/>
      <c r="AC10" s="63"/>
      <c r="AD10" s="2"/>
      <c r="AE10" s="2"/>
      <c r="AF10" s="2"/>
      <c r="AG10" s="2"/>
      <c r="AH10" s="5"/>
      <c r="AI10" s="5"/>
      <c r="AJ10" s="5"/>
      <c r="AK10" s="5"/>
      <c r="AL10" s="63">
        <f>データ!$U$6</f>
        <v>81828</v>
      </c>
      <c r="AM10" s="63"/>
      <c r="AN10" s="63"/>
      <c r="AO10" s="63"/>
      <c r="AP10" s="63"/>
      <c r="AQ10" s="63"/>
      <c r="AR10" s="63"/>
      <c r="AS10" s="63"/>
      <c r="AT10" s="51">
        <f>データ!$V$6</f>
        <v>92.3</v>
      </c>
      <c r="AU10" s="52"/>
      <c r="AV10" s="52"/>
      <c r="AW10" s="52"/>
      <c r="AX10" s="52"/>
      <c r="AY10" s="52"/>
      <c r="AZ10" s="52"/>
      <c r="BA10" s="52"/>
      <c r="BB10" s="53">
        <f>データ!$W$6</f>
        <v>886.54</v>
      </c>
      <c r="BC10" s="53"/>
      <c r="BD10" s="53"/>
      <c r="BE10" s="53"/>
      <c r="BF10" s="53"/>
      <c r="BG10" s="53"/>
      <c r="BH10" s="53"/>
      <c r="BI10" s="53"/>
      <c r="BJ10" s="2"/>
      <c r="BK10" s="2"/>
      <c r="BL10" s="67" t="s">
        <v>21</v>
      </c>
      <c r="BM10" s="68"/>
      <c r="BN10" s="15" t="s">
        <v>22</v>
      </c>
      <c r="BO10" s="16"/>
      <c r="BP10" s="16"/>
      <c r="BQ10" s="16"/>
      <c r="BR10" s="16"/>
      <c r="BS10" s="16"/>
      <c r="BT10" s="16"/>
      <c r="BU10" s="16"/>
      <c r="BV10" s="16"/>
      <c r="BW10" s="16"/>
      <c r="BX10" s="16"/>
      <c r="BY10" s="17"/>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9" t="s">
        <v>23</v>
      </c>
      <c r="BM11" s="69"/>
      <c r="BN11" s="69"/>
      <c r="BO11" s="69"/>
      <c r="BP11" s="69"/>
      <c r="BQ11" s="69"/>
      <c r="BR11" s="69"/>
      <c r="BS11" s="69"/>
      <c r="BT11" s="69"/>
      <c r="BU11" s="69"/>
      <c r="BV11" s="69"/>
      <c r="BW11" s="69"/>
      <c r="BX11" s="69"/>
      <c r="BY11" s="69"/>
      <c r="BZ11" s="6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9"/>
      <c r="BM12" s="69"/>
      <c r="BN12" s="69"/>
      <c r="BO12" s="69"/>
      <c r="BP12" s="69"/>
      <c r="BQ12" s="69"/>
      <c r="BR12" s="69"/>
      <c r="BS12" s="69"/>
      <c r="BT12" s="69"/>
      <c r="BU12" s="69"/>
      <c r="BV12" s="69"/>
      <c r="BW12" s="69"/>
      <c r="BX12" s="69"/>
      <c r="BY12" s="69"/>
      <c r="BZ12" s="6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0"/>
      <c r="BM13" s="70"/>
      <c r="BN13" s="70"/>
      <c r="BO13" s="70"/>
      <c r="BP13" s="70"/>
      <c r="BQ13" s="70"/>
      <c r="BR13" s="70"/>
      <c r="BS13" s="70"/>
      <c r="BT13" s="70"/>
      <c r="BU13" s="70"/>
      <c r="BV13" s="70"/>
      <c r="BW13" s="70"/>
      <c r="BX13" s="70"/>
      <c r="BY13" s="70"/>
      <c r="BZ13" s="70"/>
    </row>
    <row r="14" spans="1:78" ht="13.5" customHeight="1" x14ac:dyDescent="0.15">
      <c r="A14" s="2"/>
      <c r="B14" s="71" t="s">
        <v>24</v>
      </c>
      <c r="C14" s="72"/>
      <c r="D14" s="72"/>
      <c r="E14" s="72"/>
      <c r="F14" s="72"/>
      <c r="G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3"/>
      <c r="BK14" s="2"/>
      <c r="BL14" s="77" t="s">
        <v>25</v>
      </c>
      <c r="BM14" s="78"/>
      <c r="BN14" s="78"/>
      <c r="BO14" s="78"/>
      <c r="BP14" s="78"/>
      <c r="BQ14" s="78"/>
      <c r="BR14" s="78"/>
      <c r="BS14" s="78"/>
      <c r="BT14" s="78"/>
      <c r="BU14" s="78"/>
      <c r="BV14" s="78"/>
      <c r="BW14" s="78"/>
      <c r="BX14" s="78"/>
      <c r="BY14" s="78"/>
      <c r="BZ14" s="79"/>
    </row>
    <row r="15" spans="1:78" ht="13.5" customHeight="1" x14ac:dyDescent="0.15">
      <c r="A15" s="2"/>
      <c r="B15" s="74"/>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6"/>
      <c r="BK15" s="2"/>
      <c r="BL15" s="80"/>
      <c r="BM15" s="81"/>
      <c r="BN15" s="81"/>
      <c r="BO15" s="81"/>
      <c r="BP15" s="81"/>
      <c r="BQ15" s="81"/>
      <c r="BR15" s="81"/>
      <c r="BS15" s="81"/>
      <c r="BT15" s="81"/>
      <c r="BU15" s="81"/>
      <c r="BV15" s="81"/>
      <c r="BW15" s="81"/>
      <c r="BX15" s="81"/>
      <c r="BY15" s="81"/>
      <c r="BZ15" s="82"/>
    </row>
    <row r="16" spans="1:78" ht="13.5" customHeight="1" x14ac:dyDescent="0.15">
      <c r="A16" s="2"/>
      <c r="B16" s="18"/>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19"/>
      <c r="BK16" s="2"/>
      <c r="BL16" s="84" t="s">
        <v>119</v>
      </c>
      <c r="BM16" s="85"/>
      <c r="BN16" s="85"/>
      <c r="BO16" s="85"/>
      <c r="BP16" s="85"/>
      <c r="BQ16" s="85"/>
      <c r="BR16" s="85"/>
      <c r="BS16" s="85"/>
      <c r="BT16" s="85"/>
      <c r="BU16" s="85"/>
      <c r="BV16" s="85"/>
      <c r="BW16" s="85"/>
      <c r="BX16" s="85"/>
      <c r="BY16" s="85"/>
      <c r="BZ16" s="86"/>
    </row>
    <row r="17" spans="1:78" ht="13.5" customHeight="1" x14ac:dyDescent="0.15">
      <c r="A17" s="2"/>
      <c r="B17" s="18"/>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19"/>
      <c r="BK17" s="2"/>
      <c r="BL17" s="84"/>
      <c r="BM17" s="85"/>
      <c r="BN17" s="85"/>
      <c r="BO17" s="85"/>
      <c r="BP17" s="85"/>
      <c r="BQ17" s="85"/>
      <c r="BR17" s="85"/>
      <c r="BS17" s="85"/>
      <c r="BT17" s="85"/>
      <c r="BU17" s="85"/>
      <c r="BV17" s="85"/>
      <c r="BW17" s="85"/>
      <c r="BX17" s="85"/>
      <c r="BY17" s="85"/>
      <c r="BZ17" s="86"/>
    </row>
    <row r="18" spans="1:78" ht="13.5" customHeight="1" x14ac:dyDescent="0.15">
      <c r="A18" s="2"/>
      <c r="B18" s="18"/>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19"/>
      <c r="BK18" s="2"/>
      <c r="BL18" s="84"/>
      <c r="BM18" s="85"/>
      <c r="BN18" s="85"/>
      <c r="BO18" s="85"/>
      <c r="BP18" s="85"/>
      <c r="BQ18" s="85"/>
      <c r="BR18" s="85"/>
      <c r="BS18" s="85"/>
      <c r="BT18" s="85"/>
      <c r="BU18" s="85"/>
      <c r="BV18" s="85"/>
      <c r="BW18" s="85"/>
      <c r="BX18" s="85"/>
      <c r="BY18" s="85"/>
      <c r="BZ18" s="86"/>
    </row>
    <row r="19" spans="1:78" ht="13.5" customHeight="1" x14ac:dyDescent="0.15">
      <c r="A19" s="2"/>
      <c r="B19" s="18"/>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19"/>
      <c r="BK19" s="2"/>
      <c r="BL19" s="84"/>
      <c r="BM19" s="85"/>
      <c r="BN19" s="85"/>
      <c r="BO19" s="85"/>
      <c r="BP19" s="85"/>
      <c r="BQ19" s="85"/>
      <c r="BR19" s="85"/>
      <c r="BS19" s="85"/>
      <c r="BT19" s="85"/>
      <c r="BU19" s="85"/>
      <c r="BV19" s="85"/>
      <c r="BW19" s="85"/>
      <c r="BX19" s="85"/>
      <c r="BY19" s="85"/>
      <c r="BZ19" s="86"/>
    </row>
    <row r="20" spans="1:78" ht="13.5" customHeight="1" x14ac:dyDescent="0.15">
      <c r="A20" s="2"/>
      <c r="B20" s="18"/>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19"/>
      <c r="BK20" s="2"/>
      <c r="BL20" s="84"/>
      <c r="BM20" s="85"/>
      <c r="BN20" s="85"/>
      <c r="BO20" s="85"/>
      <c r="BP20" s="85"/>
      <c r="BQ20" s="85"/>
      <c r="BR20" s="85"/>
      <c r="BS20" s="85"/>
      <c r="BT20" s="85"/>
      <c r="BU20" s="85"/>
      <c r="BV20" s="85"/>
      <c r="BW20" s="85"/>
      <c r="BX20" s="85"/>
      <c r="BY20" s="85"/>
      <c r="BZ20" s="86"/>
    </row>
    <row r="21" spans="1:78" ht="13.5" customHeight="1" x14ac:dyDescent="0.15">
      <c r="A21" s="2"/>
      <c r="B21" s="18"/>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19"/>
      <c r="BK21" s="2"/>
      <c r="BL21" s="84"/>
      <c r="BM21" s="85"/>
      <c r="BN21" s="85"/>
      <c r="BO21" s="85"/>
      <c r="BP21" s="85"/>
      <c r="BQ21" s="85"/>
      <c r="BR21" s="85"/>
      <c r="BS21" s="85"/>
      <c r="BT21" s="85"/>
      <c r="BU21" s="85"/>
      <c r="BV21" s="85"/>
      <c r="BW21" s="85"/>
      <c r="BX21" s="85"/>
      <c r="BY21" s="85"/>
      <c r="BZ21" s="86"/>
    </row>
    <row r="22" spans="1:78" ht="13.5" customHeight="1" x14ac:dyDescent="0.15">
      <c r="A22" s="2"/>
      <c r="B22" s="18"/>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19"/>
      <c r="BK22" s="2"/>
      <c r="BL22" s="84"/>
      <c r="BM22" s="85"/>
      <c r="BN22" s="85"/>
      <c r="BO22" s="85"/>
      <c r="BP22" s="85"/>
      <c r="BQ22" s="85"/>
      <c r="BR22" s="85"/>
      <c r="BS22" s="85"/>
      <c r="BT22" s="85"/>
      <c r="BU22" s="85"/>
      <c r="BV22" s="85"/>
      <c r="BW22" s="85"/>
      <c r="BX22" s="85"/>
      <c r="BY22" s="85"/>
      <c r="BZ22" s="86"/>
    </row>
    <row r="23" spans="1:78" ht="13.5" customHeight="1" x14ac:dyDescent="0.15">
      <c r="A23" s="2"/>
      <c r="B23" s="18"/>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19"/>
      <c r="BK23" s="2"/>
      <c r="BL23" s="84"/>
      <c r="BM23" s="85"/>
      <c r="BN23" s="85"/>
      <c r="BO23" s="85"/>
      <c r="BP23" s="85"/>
      <c r="BQ23" s="85"/>
      <c r="BR23" s="85"/>
      <c r="BS23" s="85"/>
      <c r="BT23" s="85"/>
      <c r="BU23" s="85"/>
      <c r="BV23" s="85"/>
      <c r="BW23" s="85"/>
      <c r="BX23" s="85"/>
      <c r="BY23" s="85"/>
      <c r="BZ23" s="86"/>
    </row>
    <row r="24" spans="1:78" ht="13.5" customHeight="1" x14ac:dyDescent="0.15">
      <c r="A24" s="2"/>
      <c r="B24" s="18"/>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19"/>
      <c r="BK24" s="2"/>
      <c r="BL24" s="84"/>
      <c r="BM24" s="85"/>
      <c r="BN24" s="85"/>
      <c r="BO24" s="85"/>
      <c r="BP24" s="85"/>
      <c r="BQ24" s="85"/>
      <c r="BR24" s="85"/>
      <c r="BS24" s="85"/>
      <c r="BT24" s="85"/>
      <c r="BU24" s="85"/>
      <c r="BV24" s="85"/>
      <c r="BW24" s="85"/>
      <c r="BX24" s="85"/>
      <c r="BY24" s="85"/>
      <c r="BZ24" s="86"/>
    </row>
    <row r="25" spans="1:78" ht="13.5" customHeight="1" x14ac:dyDescent="0.15">
      <c r="A25" s="2"/>
      <c r="B25" s="18"/>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19"/>
      <c r="BK25" s="2"/>
      <c r="BL25" s="84"/>
      <c r="BM25" s="85"/>
      <c r="BN25" s="85"/>
      <c r="BO25" s="85"/>
      <c r="BP25" s="85"/>
      <c r="BQ25" s="85"/>
      <c r="BR25" s="85"/>
      <c r="BS25" s="85"/>
      <c r="BT25" s="85"/>
      <c r="BU25" s="85"/>
      <c r="BV25" s="85"/>
      <c r="BW25" s="85"/>
      <c r="BX25" s="85"/>
      <c r="BY25" s="85"/>
      <c r="BZ25" s="86"/>
    </row>
    <row r="26" spans="1:78" ht="13.5" customHeight="1" x14ac:dyDescent="0.15">
      <c r="A26" s="2"/>
      <c r="B26" s="18"/>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19"/>
      <c r="BK26" s="2"/>
      <c r="BL26" s="84"/>
      <c r="BM26" s="85"/>
      <c r="BN26" s="85"/>
      <c r="BO26" s="85"/>
      <c r="BP26" s="85"/>
      <c r="BQ26" s="85"/>
      <c r="BR26" s="85"/>
      <c r="BS26" s="85"/>
      <c r="BT26" s="85"/>
      <c r="BU26" s="85"/>
      <c r="BV26" s="85"/>
      <c r="BW26" s="85"/>
      <c r="BX26" s="85"/>
      <c r="BY26" s="85"/>
      <c r="BZ26" s="86"/>
    </row>
    <row r="27" spans="1:78" ht="13.5" customHeight="1" x14ac:dyDescent="0.15">
      <c r="A27" s="2"/>
      <c r="B27" s="18"/>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19"/>
      <c r="BK27" s="2"/>
      <c r="BL27" s="84"/>
      <c r="BM27" s="85"/>
      <c r="BN27" s="85"/>
      <c r="BO27" s="85"/>
      <c r="BP27" s="85"/>
      <c r="BQ27" s="85"/>
      <c r="BR27" s="85"/>
      <c r="BS27" s="85"/>
      <c r="BT27" s="85"/>
      <c r="BU27" s="85"/>
      <c r="BV27" s="85"/>
      <c r="BW27" s="85"/>
      <c r="BX27" s="85"/>
      <c r="BY27" s="85"/>
      <c r="BZ27" s="86"/>
    </row>
    <row r="28" spans="1:78" ht="13.5" customHeight="1" x14ac:dyDescent="0.15">
      <c r="A28" s="2"/>
      <c r="B28" s="18"/>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19"/>
      <c r="BK28" s="2"/>
      <c r="BL28" s="84"/>
      <c r="BM28" s="85"/>
      <c r="BN28" s="85"/>
      <c r="BO28" s="85"/>
      <c r="BP28" s="85"/>
      <c r="BQ28" s="85"/>
      <c r="BR28" s="85"/>
      <c r="BS28" s="85"/>
      <c r="BT28" s="85"/>
      <c r="BU28" s="85"/>
      <c r="BV28" s="85"/>
      <c r="BW28" s="85"/>
      <c r="BX28" s="85"/>
      <c r="BY28" s="85"/>
      <c r="BZ28" s="86"/>
    </row>
    <row r="29" spans="1:78" ht="13.5" customHeight="1" x14ac:dyDescent="0.15">
      <c r="A29" s="2"/>
      <c r="B29" s="18"/>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19"/>
      <c r="BK29" s="2"/>
      <c r="BL29" s="84"/>
      <c r="BM29" s="85"/>
      <c r="BN29" s="85"/>
      <c r="BO29" s="85"/>
      <c r="BP29" s="85"/>
      <c r="BQ29" s="85"/>
      <c r="BR29" s="85"/>
      <c r="BS29" s="85"/>
      <c r="BT29" s="85"/>
      <c r="BU29" s="85"/>
      <c r="BV29" s="85"/>
      <c r="BW29" s="85"/>
      <c r="BX29" s="85"/>
      <c r="BY29" s="85"/>
      <c r="BZ29" s="86"/>
    </row>
    <row r="30" spans="1:78" ht="13.5" customHeight="1" x14ac:dyDescent="0.15">
      <c r="A30" s="2"/>
      <c r="B30" s="18"/>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19"/>
      <c r="BK30" s="2"/>
      <c r="BL30" s="84"/>
      <c r="BM30" s="85"/>
      <c r="BN30" s="85"/>
      <c r="BO30" s="85"/>
      <c r="BP30" s="85"/>
      <c r="BQ30" s="85"/>
      <c r="BR30" s="85"/>
      <c r="BS30" s="85"/>
      <c r="BT30" s="85"/>
      <c r="BU30" s="85"/>
      <c r="BV30" s="85"/>
      <c r="BW30" s="85"/>
      <c r="BX30" s="85"/>
      <c r="BY30" s="85"/>
      <c r="BZ30" s="86"/>
    </row>
    <row r="31" spans="1:78" ht="13.5" customHeight="1" x14ac:dyDescent="0.15">
      <c r="A31" s="2"/>
      <c r="B31" s="18"/>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19"/>
      <c r="BK31" s="2"/>
      <c r="BL31" s="84"/>
      <c r="BM31" s="85"/>
      <c r="BN31" s="85"/>
      <c r="BO31" s="85"/>
      <c r="BP31" s="85"/>
      <c r="BQ31" s="85"/>
      <c r="BR31" s="85"/>
      <c r="BS31" s="85"/>
      <c r="BT31" s="85"/>
      <c r="BU31" s="85"/>
      <c r="BV31" s="85"/>
      <c r="BW31" s="85"/>
      <c r="BX31" s="85"/>
      <c r="BY31" s="85"/>
      <c r="BZ31" s="86"/>
    </row>
    <row r="32" spans="1:78" ht="13.5" customHeight="1" x14ac:dyDescent="0.15">
      <c r="A32" s="2"/>
      <c r="B32" s="18"/>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19"/>
      <c r="BK32" s="2"/>
      <c r="BL32" s="84"/>
      <c r="BM32" s="85"/>
      <c r="BN32" s="85"/>
      <c r="BO32" s="85"/>
      <c r="BP32" s="85"/>
      <c r="BQ32" s="85"/>
      <c r="BR32" s="85"/>
      <c r="BS32" s="85"/>
      <c r="BT32" s="85"/>
      <c r="BU32" s="85"/>
      <c r="BV32" s="85"/>
      <c r="BW32" s="85"/>
      <c r="BX32" s="85"/>
      <c r="BY32" s="85"/>
      <c r="BZ32" s="86"/>
    </row>
    <row r="33" spans="1:78" ht="13.5" customHeight="1" x14ac:dyDescent="0.15">
      <c r="A33" s="2"/>
      <c r="B33" s="18"/>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19"/>
      <c r="BK33" s="2"/>
      <c r="BL33" s="84"/>
      <c r="BM33" s="85"/>
      <c r="BN33" s="85"/>
      <c r="BO33" s="85"/>
      <c r="BP33" s="85"/>
      <c r="BQ33" s="85"/>
      <c r="BR33" s="85"/>
      <c r="BS33" s="85"/>
      <c r="BT33" s="85"/>
      <c r="BU33" s="85"/>
      <c r="BV33" s="85"/>
      <c r="BW33" s="85"/>
      <c r="BX33" s="85"/>
      <c r="BY33" s="85"/>
      <c r="BZ33" s="86"/>
    </row>
    <row r="34" spans="1:78" ht="13.5" customHeight="1" x14ac:dyDescent="0.15">
      <c r="A34" s="2"/>
      <c r="B34" s="18"/>
      <c r="C34" s="83" t="s">
        <v>26</v>
      </c>
      <c r="D34" s="83"/>
      <c r="E34" s="83"/>
      <c r="F34" s="83"/>
      <c r="G34" s="83"/>
      <c r="H34" s="83"/>
      <c r="I34" s="83"/>
      <c r="J34" s="83"/>
      <c r="K34" s="83"/>
      <c r="L34" s="83"/>
      <c r="M34" s="83"/>
      <c r="N34" s="83"/>
      <c r="O34" s="83"/>
      <c r="P34" s="83"/>
      <c r="Q34" s="20"/>
      <c r="R34" s="83" t="s">
        <v>27</v>
      </c>
      <c r="S34" s="83"/>
      <c r="T34" s="83"/>
      <c r="U34" s="83"/>
      <c r="V34" s="83"/>
      <c r="W34" s="83"/>
      <c r="X34" s="83"/>
      <c r="Y34" s="83"/>
      <c r="Z34" s="83"/>
      <c r="AA34" s="83"/>
      <c r="AB34" s="83"/>
      <c r="AC34" s="83"/>
      <c r="AD34" s="83"/>
      <c r="AE34" s="83"/>
      <c r="AF34" s="20"/>
      <c r="AG34" s="83" t="s">
        <v>28</v>
      </c>
      <c r="AH34" s="83"/>
      <c r="AI34" s="83"/>
      <c r="AJ34" s="83"/>
      <c r="AK34" s="83"/>
      <c r="AL34" s="83"/>
      <c r="AM34" s="83"/>
      <c r="AN34" s="83"/>
      <c r="AO34" s="83"/>
      <c r="AP34" s="83"/>
      <c r="AQ34" s="83"/>
      <c r="AR34" s="83"/>
      <c r="AS34" s="83"/>
      <c r="AT34" s="83"/>
      <c r="AU34" s="20"/>
      <c r="AV34" s="83" t="s">
        <v>29</v>
      </c>
      <c r="AW34" s="83"/>
      <c r="AX34" s="83"/>
      <c r="AY34" s="83"/>
      <c r="AZ34" s="83"/>
      <c r="BA34" s="83"/>
      <c r="BB34" s="83"/>
      <c r="BC34" s="83"/>
      <c r="BD34" s="83"/>
      <c r="BE34" s="83"/>
      <c r="BF34" s="83"/>
      <c r="BG34" s="83"/>
      <c r="BH34" s="83"/>
      <c r="BI34" s="83"/>
      <c r="BJ34" s="19"/>
      <c r="BK34" s="2"/>
      <c r="BL34" s="84"/>
      <c r="BM34" s="85"/>
      <c r="BN34" s="85"/>
      <c r="BO34" s="85"/>
      <c r="BP34" s="85"/>
      <c r="BQ34" s="85"/>
      <c r="BR34" s="85"/>
      <c r="BS34" s="85"/>
      <c r="BT34" s="85"/>
      <c r="BU34" s="85"/>
      <c r="BV34" s="85"/>
      <c r="BW34" s="85"/>
      <c r="BX34" s="85"/>
      <c r="BY34" s="85"/>
      <c r="BZ34" s="86"/>
    </row>
    <row r="35" spans="1:78" ht="13.5" customHeight="1" x14ac:dyDescent="0.15">
      <c r="A35" s="2"/>
      <c r="B35" s="18"/>
      <c r="C35" s="83"/>
      <c r="D35" s="83"/>
      <c r="E35" s="83"/>
      <c r="F35" s="83"/>
      <c r="G35" s="83"/>
      <c r="H35" s="83"/>
      <c r="I35" s="83"/>
      <c r="J35" s="83"/>
      <c r="K35" s="83"/>
      <c r="L35" s="83"/>
      <c r="M35" s="83"/>
      <c r="N35" s="83"/>
      <c r="O35" s="83"/>
      <c r="P35" s="83"/>
      <c r="Q35" s="20"/>
      <c r="R35" s="83"/>
      <c r="S35" s="83"/>
      <c r="T35" s="83"/>
      <c r="U35" s="83"/>
      <c r="V35" s="83"/>
      <c r="W35" s="83"/>
      <c r="X35" s="83"/>
      <c r="Y35" s="83"/>
      <c r="Z35" s="83"/>
      <c r="AA35" s="83"/>
      <c r="AB35" s="83"/>
      <c r="AC35" s="83"/>
      <c r="AD35" s="83"/>
      <c r="AE35" s="83"/>
      <c r="AF35" s="20"/>
      <c r="AG35" s="83"/>
      <c r="AH35" s="83"/>
      <c r="AI35" s="83"/>
      <c r="AJ35" s="83"/>
      <c r="AK35" s="83"/>
      <c r="AL35" s="83"/>
      <c r="AM35" s="83"/>
      <c r="AN35" s="83"/>
      <c r="AO35" s="83"/>
      <c r="AP35" s="83"/>
      <c r="AQ35" s="83"/>
      <c r="AR35" s="83"/>
      <c r="AS35" s="83"/>
      <c r="AT35" s="83"/>
      <c r="AU35" s="20"/>
      <c r="AV35" s="83"/>
      <c r="AW35" s="83"/>
      <c r="AX35" s="83"/>
      <c r="AY35" s="83"/>
      <c r="AZ35" s="83"/>
      <c r="BA35" s="83"/>
      <c r="BB35" s="83"/>
      <c r="BC35" s="83"/>
      <c r="BD35" s="83"/>
      <c r="BE35" s="83"/>
      <c r="BF35" s="83"/>
      <c r="BG35" s="83"/>
      <c r="BH35" s="83"/>
      <c r="BI35" s="83"/>
      <c r="BJ35" s="19"/>
      <c r="BK35" s="2"/>
      <c r="BL35" s="84"/>
      <c r="BM35" s="85"/>
      <c r="BN35" s="85"/>
      <c r="BO35" s="85"/>
      <c r="BP35" s="85"/>
      <c r="BQ35" s="85"/>
      <c r="BR35" s="85"/>
      <c r="BS35" s="85"/>
      <c r="BT35" s="85"/>
      <c r="BU35" s="85"/>
      <c r="BV35" s="85"/>
      <c r="BW35" s="85"/>
      <c r="BX35" s="85"/>
      <c r="BY35" s="85"/>
      <c r="BZ35" s="86"/>
    </row>
    <row r="36" spans="1:78" ht="13.5" customHeight="1" x14ac:dyDescent="0.15">
      <c r="A36" s="2"/>
      <c r="B36" s="18"/>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19"/>
      <c r="BK36" s="2"/>
      <c r="BL36" s="84"/>
      <c r="BM36" s="85"/>
      <c r="BN36" s="85"/>
      <c r="BO36" s="85"/>
      <c r="BP36" s="85"/>
      <c r="BQ36" s="85"/>
      <c r="BR36" s="85"/>
      <c r="BS36" s="85"/>
      <c r="BT36" s="85"/>
      <c r="BU36" s="85"/>
      <c r="BV36" s="85"/>
      <c r="BW36" s="85"/>
      <c r="BX36" s="85"/>
      <c r="BY36" s="85"/>
      <c r="BZ36" s="86"/>
    </row>
    <row r="37" spans="1:78" ht="13.5" customHeight="1" x14ac:dyDescent="0.15">
      <c r="A37" s="2"/>
      <c r="B37" s="18"/>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19"/>
      <c r="BK37" s="2"/>
      <c r="BL37" s="84"/>
      <c r="BM37" s="85"/>
      <c r="BN37" s="85"/>
      <c r="BO37" s="85"/>
      <c r="BP37" s="85"/>
      <c r="BQ37" s="85"/>
      <c r="BR37" s="85"/>
      <c r="BS37" s="85"/>
      <c r="BT37" s="85"/>
      <c r="BU37" s="85"/>
      <c r="BV37" s="85"/>
      <c r="BW37" s="85"/>
      <c r="BX37" s="85"/>
      <c r="BY37" s="85"/>
      <c r="BZ37" s="86"/>
    </row>
    <row r="38" spans="1:78" ht="13.5" customHeight="1" x14ac:dyDescent="0.15">
      <c r="A38" s="2"/>
      <c r="B38" s="18"/>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19"/>
      <c r="BK38" s="2"/>
      <c r="BL38" s="84"/>
      <c r="BM38" s="85"/>
      <c r="BN38" s="85"/>
      <c r="BO38" s="85"/>
      <c r="BP38" s="85"/>
      <c r="BQ38" s="85"/>
      <c r="BR38" s="85"/>
      <c r="BS38" s="85"/>
      <c r="BT38" s="85"/>
      <c r="BU38" s="85"/>
      <c r="BV38" s="85"/>
      <c r="BW38" s="85"/>
      <c r="BX38" s="85"/>
      <c r="BY38" s="85"/>
      <c r="BZ38" s="86"/>
    </row>
    <row r="39" spans="1:78" ht="13.5" customHeight="1" x14ac:dyDescent="0.15">
      <c r="A39" s="2"/>
      <c r="B39" s="18"/>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19"/>
      <c r="BK39" s="2"/>
      <c r="BL39" s="84"/>
      <c r="BM39" s="85"/>
      <c r="BN39" s="85"/>
      <c r="BO39" s="85"/>
      <c r="BP39" s="85"/>
      <c r="BQ39" s="85"/>
      <c r="BR39" s="85"/>
      <c r="BS39" s="85"/>
      <c r="BT39" s="85"/>
      <c r="BU39" s="85"/>
      <c r="BV39" s="85"/>
      <c r="BW39" s="85"/>
      <c r="BX39" s="85"/>
      <c r="BY39" s="85"/>
      <c r="BZ39" s="86"/>
    </row>
    <row r="40" spans="1:78" ht="13.5" customHeight="1" x14ac:dyDescent="0.15">
      <c r="A40" s="2"/>
      <c r="B40" s="18"/>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19"/>
      <c r="BK40" s="2"/>
      <c r="BL40" s="84"/>
      <c r="BM40" s="85"/>
      <c r="BN40" s="85"/>
      <c r="BO40" s="85"/>
      <c r="BP40" s="85"/>
      <c r="BQ40" s="85"/>
      <c r="BR40" s="85"/>
      <c r="BS40" s="85"/>
      <c r="BT40" s="85"/>
      <c r="BU40" s="85"/>
      <c r="BV40" s="85"/>
      <c r="BW40" s="85"/>
      <c r="BX40" s="85"/>
      <c r="BY40" s="85"/>
      <c r="BZ40" s="86"/>
    </row>
    <row r="41" spans="1:78" ht="13.5" customHeight="1" x14ac:dyDescent="0.15">
      <c r="A41" s="2"/>
      <c r="B41" s="18"/>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19"/>
      <c r="BK41" s="2"/>
      <c r="BL41" s="84"/>
      <c r="BM41" s="85"/>
      <c r="BN41" s="85"/>
      <c r="BO41" s="85"/>
      <c r="BP41" s="85"/>
      <c r="BQ41" s="85"/>
      <c r="BR41" s="85"/>
      <c r="BS41" s="85"/>
      <c r="BT41" s="85"/>
      <c r="BU41" s="85"/>
      <c r="BV41" s="85"/>
      <c r="BW41" s="85"/>
      <c r="BX41" s="85"/>
      <c r="BY41" s="85"/>
      <c r="BZ41" s="86"/>
    </row>
    <row r="42" spans="1:78" ht="13.5" customHeight="1" x14ac:dyDescent="0.15">
      <c r="A42" s="2"/>
      <c r="B42" s="18"/>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19"/>
      <c r="BK42" s="2"/>
      <c r="BL42" s="84"/>
      <c r="BM42" s="85"/>
      <c r="BN42" s="85"/>
      <c r="BO42" s="85"/>
      <c r="BP42" s="85"/>
      <c r="BQ42" s="85"/>
      <c r="BR42" s="85"/>
      <c r="BS42" s="85"/>
      <c r="BT42" s="85"/>
      <c r="BU42" s="85"/>
      <c r="BV42" s="85"/>
      <c r="BW42" s="85"/>
      <c r="BX42" s="85"/>
      <c r="BY42" s="85"/>
      <c r="BZ42" s="86"/>
    </row>
    <row r="43" spans="1:78" ht="13.5" customHeight="1" x14ac:dyDescent="0.15">
      <c r="A43" s="2"/>
      <c r="B43" s="18"/>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19"/>
      <c r="BK43" s="2"/>
      <c r="BL43" s="84"/>
      <c r="BM43" s="85"/>
      <c r="BN43" s="85"/>
      <c r="BO43" s="85"/>
      <c r="BP43" s="85"/>
      <c r="BQ43" s="85"/>
      <c r="BR43" s="85"/>
      <c r="BS43" s="85"/>
      <c r="BT43" s="85"/>
      <c r="BU43" s="85"/>
      <c r="BV43" s="85"/>
      <c r="BW43" s="85"/>
      <c r="BX43" s="85"/>
      <c r="BY43" s="85"/>
      <c r="BZ43" s="86"/>
    </row>
    <row r="44" spans="1:78" ht="13.5" customHeight="1" x14ac:dyDescent="0.15">
      <c r="A44" s="2"/>
      <c r="B44" s="18"/>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19"/>
      <c r="BK44" s="2"/>
      <c r="BL44" s="84"/>
      <c r="BM44" s="85"/>
      <c r="BN44" s="85"/>
      <c r="BO44" s="85"/>
      <c r="BP44" s="85"/>
      <c r="BQ44" s="85"/>
      <c r="BR44" s="85"/>
      <c r="BS44" s="85"/>
      <c r="BT44" s="85"/>
      <c r="BU44" s="85"/>
      <c r="BV44" s="85"/>
      <c r="BW44" s="85"/>
      <c r="BX44" s="85"/>
      <c r="BY44" s="85"/>
      <c r="BZ44" s="86"/>
    </row>
    <row r="45" spans="1:78" ht="13.5" customHeight="1" x14ac:dyDescent="0.15">
      <c r="A45" s="2"/>
      <c r="B45" s="18"/>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19"/>
      <c r="BK45" s="2"/>
      <c r="BL45" s="77" t="s">
        <v>30</v>
      </c>
      <c r="BM45" s="78"/>
      <c r="BN45" s="78"/>
      <c r="BO45" s="78"/>
      <c r="BP45" s="78"/>
      <c r="BQ45" s="78"/>
      <c r="BR45" s="78"/>
      <c r="BS45" s="78"/>
      <c r="BT45" s="78"/>
      <c r="BU45" s="78"/>
      <c r="BV45" s="78"/>
      <c r="BW45" s="78"/>
      <c r="BX45" s="78"/>
      <c r="BY45" s="78"/>
      <c r="BZ45" s="79"/>
    </row>
    <row r="46" spans="1:78" ht="13.5" customHeight="1" x14ac:dyDescent="0.15">
      <c r="A46" s="2"/>
      <c r="B46" s="18"/>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19"/>
      <c r="BK46" s="2"/>
      <c r="BL46" s="80"/>
      <c r="BM46" s="81"/>
      <c r="BN46" s="81"/>
      <c r="BO46" s="81"/>
      <c r="BP46" s="81"/>
      <c r="BQ46" s="81"/>
      <c r="BR46" s="81"/>
      <c r="BS46" s="81"/>
      <c r="BT46" s="81"/>
      <c r="BU46" s="81"/>
      <c r="BV46" s="81"/>
      <c r="BW46" s="81"/>
      <c r="BX46" s="81"/>
      <c r="BY46" s="81"/>
      <c r="BZ46" s="82"/>
    </row>
    <row r="47" spans="1:78" ht="13.5" customHeight="1" x14ac:dyDescent="0.15">
      <c r="A47" s="2"/>
      <c r="B47" s="18"/>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19"/>
      <c r="BK47" s="2"/>
      <c r="BL47" s="84" t="s">
        <v>118</v>
      </c>
      <c r="BM47" s="85"/>
      <c r="BN47" s="85"/>
      <c r="BO47" s="85"/>
      <c r="BP47" s="85"/>
      <c r="BQ47" s="85"/>
      <c r="BR47" s="85"/>
      <c r="BS47" s="85"/>
      <c r="BT47" s="85"/>
      <c r="BU47" s="85"/>
      <c r="BV47" s="85"/>
      <c r="BW47" s="85"/>
      <c r="BX47" s="85"/>
      <c r="BY47" s="85"/>
      <c r="BZ47" s="86"/>
    </row>
    <row r="48" spans="1:78" ht="13.5" customHeight="1" x14ac:dyDescent="0.15">
      <c r="A48" s="2"/>
      <c r="B48" s="18"/>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19"/>
      <c r="BK48" s="2"/>
      <c r="BL48" s="84"/>
      <c r="BM48" s="85"/>
      <c r="BN48" s="85"/>
      <c r="BO48" s="85"/>
      <c r="BP48" s="85"/>
      <c r="BQ48" s="85"/>
      <c r="BR48" s="85"/>
      <c r="BS48" s="85"/>
      <c r="BT48" s="85"/>
      <c r="BU48" s="85"/>
      <c r="BV48" s="85"/>
      <c r="BW48" s="85"/>
      <c r="BX48" s="85"/>
      <c r="BY48" s="85"/>
      <c r="BZ48" s="86"/>
    </row>
    <row r="49" spans="1:78" ht="13.5" customHeight="1" x14ac:dyDescent="0.15">
      <c r="A49" s="2"/>
      <c r="B49" s="18"/>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19"/>
      <c r="BK49" s="2"/>
      <c r="BL49" s="84"/>
      <c r="BM49" s="85"/>
      <c r="BN49" s="85"/>
      <c r="BO49" s="85"/>
      <c r="BP49" s="85"/>
      <c r="BQ49" s="85"/>
      <c r="BR49" s="85"/>
      <c r="BS49" s="85"/>
      <c r="BT49" s="85"/>
      <c r="BU49" s="85"/>
      <c r="BV49" s="85"/>
      <c r="BW49" s="85"/>
      <c r="BX49" s="85"/>
      <c r="BY49" s="85"/>
      <c r="BZ49" s="86"/>
    </row>
    <row r="50" spans="1:78" ht="13.5" customHeight="1" x14ac:dyDescent="0.15">
      <c r="A50" s="2"/>
      <c r="B50" s="18"/>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19"/>
      <c r="BK50" s="2"/>
      <c r="BL50" s="84"/>
      <c r="BM50" s="85"/>
      <c r="BN50" s="85"/>
      <c r="BO50" s="85"/>
      <c r="BP50" s="85"/>
      <c r="BQ50" s="85"/>
      <c r="BR50" s="85"/>
      <c r="BS50" s="85"/>
      <c r="BT50" s="85"/>
      <c r="BU50" s="85"/>
      <c r="BV50" s="85"/>
      <c r="BW50" s="85"/>
      <c r="BX50" s="85"/>
      <c r="BY50" s="85"/>
      <c r="BZ50" s="86"/>
    </row>
    <row r="51" spans="1:78" ht="13.5" customHeight="1" x14ac:dyDescent="0.15">
      <c r="A51" s="2"/>
      <c r="B51" s="18"/>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19"/>
      <c r="BK51" s="2"/>
      <c r="BL51" s="84"/>
      <c r="BM51" s="85"/>
      <c r="BN51" s="85"/>
      <c r="BO51" s="85"/>
      <c r="BP51" s="85"/>
      <c r="BQ51" s="85"/>
      <c r="BR51" s="85"/>
      <c r="BS51" s="85"/>
      <c r="BT51" s="85"/>
      <c r="BU51" s="85"/>
      <c r="BV51" s="85"/>
      <c r="BW51" s="85"/>
      <c r="BX51" s="85"/>
      <c r="BY51" s="85"/>
      <c r="BZ51" s="86"/>
    </row>
    <row r="52" spans="1:78" ht="13.5" customHeight="1" x14ac:dyDescent="0.15">
      <c r="A52" s="2"/>
      <c r="B52" s="18"/>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19"/>
      <c r="BK52" s="2"/>
      <c r="BL52" s="84"/>
      <c r="BM52" s="85"/>
      <c r="BN52" s="85"/>
      <c r="BO52" s="85"/>
      <c r="BP52" s="85"/>
      <c r="BQ52" s="85"/>
      <c r="BR52" s="85"/>
      <c r="BS52" s="85"/>
      <c r="BT52" s="85"/>
      <c r="BU52" s="85"/>
      <c r="BV52" s="85"/>
      <c r="BW52" s="85"/>
      <c r="BX52" s="85"/>
      <c r="BY52" s="85"/>
      <c r="BZ52" s="86"/>
    </row>
    <row r="53" spans="1:78" ht="13.5" customHeight="1" x14ac:dyDescent="0.15">
      <c r="A53" s="2"/>
      <c r="B53" s="18"/>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19"/>
      <c r="BK53" s="2"/>
      <c r="BL53" s="84"/>
      <c r="BM53" s="85"/>
      <c r="BN53" s="85"/>
      <c r="BO53" s="85"/>
      <c r="BP53" s="85"/>
      <c r="BQ53" s="85"/>
      <c r="BR53" s="85"/>
      <c r="BS53" s="85"/>
      <c r="BT53" s="85"/>
      <c r="BU53" s="85"/>
      <c r="BV53" s="85"/>
      <c r="BW53" s="85"/>
      <c r="BX53" s="85"/>
      <c r="BY53" s="85"/>
      <c r="BZ53" s="86"/>
    </row>
    <row r="54" spans="1:78" ht="13.5" customHeight="1" x14ac:dyDescent="0.15">
      <c r="A54" s="2"/>
      <c r="B54" s="18"/>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19"/>
      <c r="BK54" s="2"/>
      <c r="BL54" s="84"/>
      <c r="BM54" s="85"/>
      <c r="BN54" s="85"/>
      <c r="BO54" s="85"/>
      <c r="BP54" s="85"/>
      <c r="BQ54" s="85"/>
      <c r="BR54" s="85"/>
      <c r="BS54" s="85"/>
      <c r="BT54" s="85"/>
      <c r="BU54" s="85"/>
      <c r="BV54" s="85"/>
      <c r="BW54" s="85"/>
      <c r="BX54" s="85"/>
      <c r="BY54" s="85"/>
      <c r="BZ54" s="86"/>
    </row>
    <row r="55" spans="1:78" ht="13.5" customHeight="1" x14ac:dyDescent="0.15">
      <c r="A55" s="2"/>
      <c r="B55" s="18"/>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19"/>
      <c r="BK55" s="2"/>
      <c r="BL55" s="84"/>
      <c r="BM55" s="85"/>
      <c r="BN55" s="85"/>
      <c r="BO55" s="85"/>
      <c r="BP55" s="85"/>
      <c r="BQ55" s="85"/>
      <c r="BR55" s="85"/>
      <c r="BS55" s="85"/>
      <c r="BT55" s="85"/>
      <c r="BU55" s="85"/>
      <c r="BV55" s="85"/>
      <c r="BW55" s="85"/>
      <c r="BX55" s="85"/>
      <c r="BY55" s="85"/>
      <c r="BZ55" s="86"/>
    </row>
    <row r="56" spans="1:78" ht="13.5" customHeight="1" x14ac:dyDescent="0.15">
      <c r="A56" s="2"/>
      <c r="B56" s="18"/>
      <c r="C56" s="83" t="s">
        <v>31</v>
      </c>
      <c r="D56" s="83"/>
      <c r="E56" s="83"/>
      <c r="F56" s="83"/>
      <c r="G56" s="83"/>
      <c r="H56" s="83"/>
      <c r="I56" s="83"/>
      <c r="J56" s="83"/>
      <c r="K56" s="83"/>
      <c r="L56" s="83"/>
      <c r="M56" s="83"/>
      <c r="N56" s="83"/>
      <c r="O56" s="83"/>
      <c r="P56" s="83"/>
      <c r="Q56" s="20"/>
      <c r="R56" s="83" t="s">
        <v>32</v>
      </c>
      <c r="S56" s="83"/>
      <c r="T56" s="83"/>
      <c r="U56" s="83"/>
      <c r="V56" s="83"/>
      <c r="W56" s="83"/>
      <c r="X56" s="83"/>
      <c r="Y56" s="83"/>
      <c r="Z56" s="83"/>
      <c r="AA56" s="83"/>
      <c r="AB56" s="83"/>
      <c r="AC56" s="83"/>
      <c r="AD56" s="83"/>
      <c r="AE56" s="83"/>
      <c r="AF56" s="20"/>
      <c r="AG56" s="83" t="s">
        <v>33</v>
      </c>
      <c r="AH56" s="83"/>
      <c r="AI56" s="83"/>
      <c r="AJ56" s="83"/>
      <c r="AK56" s="83"/>
      <c r="AL56" s="83"/>
      <c r="AM56" s="83"/>
      <c r="AN56" s="83"/>
      <c r="AO56" s="83"/>
      <c r="AP56" s="83"/>
      <c r="AQ56" s="83"/>
      <c r="AR56" s="83"/>
      <c r="AS56" s="83"/>
      <c r="AT56" s="83"/>
      <c r="AU56" s="20"/>
      <c r="AV56" s="83" t="s">
        <v>34</v>
      </c>
      <c r="AW56" s="83"/>
      <c r="AX56" s="83"/>
      <c r="AY56" s="83"/>
      <c r="AZ56" s="83"/>
      <c r="BA56" s="83"/>
      <c r="BB56" s="83"/>
      <c r="BC56" s="83"/>
      <c r="BD56" s="83"/>
      <c r="BE56" s="83"/>
      <c r="BF56" s="83"/>
      <c r="BG56" s="83"/>
      <c r="BH56" s="83"/>
      <c r="BI56" s="83"/>
      <c r="BJ56" s="19"/>
      <c r="BK56" s="2"/>
      <c r="BL56" s="84"/>
      <c r="BM56" s="85"/>
      <c r="BN56" s="85"/>
      <c r="BO56" s="85"/>
      <c r="BP56" s="85"/>
      <c r="BQ56" s="85"/>
      <c r="BR56" s="85"/>
      <c r="BS56" s="85"/>
      <c r="BT56" s="85"/>
      <c r="BU56" s="85"/>
      <c r="BV56" s="85"/>
      <c r="BW56" s="85"/>
      <c r="BX56" s="85"/>
      <c r="BY56" s="85"/>
      <c r="BZ56" s="86"/>
    </row>
    <row r="57" spans="1:78" ht="13.5" customHeight="1" x14ac:dyDescent="0.15">
      <c r="A57" s="2"/>
      <c r="B57" s="18"/>
      <c r="C57" s="83"/>
      <c r="D57" s="83"/>
      <c r="E57" s="83"/>
      <c r="F57" s="83"/>
      <c r="G57" s="83"/>
      <c r="H57" s="83"/>
      <c r="I57" s="83"/>
      <c r="J57" s="83"/>
      <c r="K57" s="83"/>
      <c r="L57" s="83"/>
      <c r="M57" s="83"/>
      <c r="N57" s="83"/>
      <c r="O57" s="83"/>
      <c r="P57" s="83"/>
      <c r="Q57" s="20"/>
      <c r="R57" s="83"/>
      <c r="S57" s="83"/>
      <c r="T57" s="83"/>
      <c r="U57" s="83"/>
      <c r="V57" s="83"/>
      <c r="W57" s="83"/>
      <c r="X57" s="83"/>
      <c r="Y57" s="83"/>
      <c r="Z57" s="83"/>
      <c r="AA57" s="83"/>
      <c r="AB57" s="83"/>
      <c r="AC57" s="83"/>
      <c r="AD57" s="83"/>
      <c r="AE57" s="83"/>
      <c r="AF57" s="20"/>
      <c r="AG57" s="83"/>
      <c r="AH57" s="83"/>
      <c r="AI57" s="83"/>
      <c r="AJ57" s="83"/>
      <c r="AK57" s="83"/>
      <c r="AL57" s="83"/>
      <c r="AM57" s="83"/>
      <c r="AN57" s="83"/>
      <c r="AO57" s="83"/>
      <c r="AP57" s="83"/>
      <c r="AQ57" s="83"/>
      <c r="AR57" s="83"/>
      <c r="AS57" s="83"/>
      <c r="AT57" s="83"/>
      <c r="AU57" s="20"/>
      <c r="AV57" s="83"/>
      <c r="AW57" s="83"/>
      <c r="AX57" s="83"/>
      <c r="AY57" s="83"/>
      <c r="AZ57" s="83"/>
      <c r="BA57" s="83"/>
      <c r="BB57" s="83"/>
      <c r="BC57" s="83"/>
      <c r="BD57" s="83"/>
      <c r="BE57" s="83"/>
      <c r="BF57" s="83"/>
      <c r="BG57" s="83"/>
      <c r="BH57" s="83"/>
      <c r="BI57" s="83"/>
      <c r="BJ57" s="19"/>
      <c r="BK57" s="2"/>
      <c r="BL57" s="84"/>
      <c r="BM57" s="85"/>
      <c r="BN57" s="85"/>
      <c r="BO57" s="85"/>
      <c r="BP57" s="85"/>
      <c r="BQ57" s="85"/>
      <c r="BR57" s="85"/>
      <c r="BS57" s="85"/>
      <c r="BT57" s="85"/>
      <c r="BU57" s="85"/>
      <c r="BV57" s="85"/>
      <c r="BW57" s="85"/>
      <c r="BX57" s="85"/>
      <c r="BY57" s="85"/>
      <c r="BZ57" s="86"/>
    </row>
    <row r="58" spans="1:78" ht="13.5" customHeight="1" x14ac:dyDescent="0.15">
      <c r="A58" s="2"/>
      <c r="B58" s="18"/>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84"/>
      <c r="BM58" s="85"/>
      <c r="BN58" s="85"/>
      <c r="BO58" s="85"/>
      <c r="BP58" s="85"/>
      <c r="BQ58" s="85"/>
      <c r="BR58" s="85"/>
      <c r="BS58" s="85"/>
      <c r="BT58" s="85"/>
      <c r="BU58" s="85"/>
      <c r="BV58" s="85"/>
      <c r="BW58" s="85"/>
      <c r="BX58" s="85"/>
      <c r="BY58" s="85"/>
      <c r="BZ58" s="8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4"/>
      <c r="BM59" s="85"/>
      <c r="BN59" s="85"/>
      <c r="BO59" s="85"/>
      <c r="BP59" s="85"/>
      <c r="BQ59" s="85"/>
      <c r="BR59" s="85"/>
      <c r="BS59" s="85"/>
      <c r="BT59" s="85"/>
      <c r="BU59" s="85"/>
      <c r="BV59" s="85"/>
      <c r="BW59" s="85"/>
      <c r="BX59" s="85"/>
      <c r="BY59" s="85"/>
      <c r="BZ59" s="86"/>
    </row>
    <row r="60" spans="1:78" ht="13.5" customHeight="1" x14ac:dyDescent="0.15">
      <c r="A60" s="2"/>
      <c r="B60" s="74" t="s">
        <v>35</v>
      </c>
      <c r="C60" s="75"/>
      <c r="D60" s="75"/>
      <c r="E60" s="75"/>
      <c r="F60" s="75"/>
      <c r="G60" s="75"/>
      <c r="H60" s="75"/>
      <c r="I60" s="75"/>
      <c r="J60" s="75"/>
      <c r="K60" s="75"/>
      <c r="L60" s="75"/>
      <c r="M60" s="75"/>
      <c r="N60" s="75"/>
      <c r="O60" s="75"/>
      <c r="P60" s="75"/>
      <c r="Q60" s="75"/>
      <c r="R60" s="75"/>
      <c r="S60" s="75"/>
      <c r="T60" s="75"/>
      <c r="U60" s="75"/>
      <c r="V60" s="75"/>
      <c r="W60" s="75"/>
      <c r="X60" s="75"/>
      <c r="Y60" s="75"/>
      <c r="Z60" s="75"/>
      <c r="AA60" s="75"/>
      <c r="AB60" s="75"/>
      <c r="AC60" s="75"/>
      <c r="AD60" s="75"/>
      <c r="AE60" s="75"/>
      <c r="AF60" s="75"/>
      <c r="AG60" s="75"/>
      <c r="AH60" s="75"/>
      <c r="AI60" s="75"/>
      <c r="AJ60" s="75"/>
      <c r="AK60" s="75"/>
      <c r="AL60" s="75"/>
      <c r="AM60" s="75"/>
      <c r="AN60" s="75"/>
      <c r="AO60" s="75"/>
      <c r="AP60" s="75"/>
      <c r="AQ60" s="75"/>
      <c r="AR60" s="75"/>
      <c r="AS60" s="75"/>
      <c r="AT60" s="75"/>
      <c r="AU60" s="75"/>
      <c r="AV60" s="75"/>
      <c r="AW60" s="75"/>
      <c r="AX60" s="75"/>
      <c r="AY60" s="75"/>
      <c r="AZ60" s="75"/>
      <c r="BA60" s="75"/>
      <c r="BB60" s="75"/>
      <c r="BC60" s="75"/>
      <c r="BD60" s="75"/>
      <c r="BE60" s="75"/>
      <c r="BF60" s="75"/>
      <c r="BG60" s="75"/>
      <c r="BH60" s="75"/>
      <c r="BI60" s="75"/>
      <c r="BJ60" s="76"/>
      <c r="BK60" s="2"/>
      <c r="BL60" s="84"/>
      <c r="BM60" s="85"/>
      <c r="BN60" s="85"/>
      <c r="BO60" s="85"/>
      <c r="BP60" s="85"/>
      <c r="BQ60" s="85"/>
      <c r="BR60" s="85"/>
      <c r="BS60" s="85"/>
      <c r="BT60" s="85"/>
      <c r="BU60" s="85"/>
      <c r="BV60" s="85"/>
      <c r="BW60" s="85"/>
      <c r="BX60" s="85"/>
      <c r="BY60" s="85"/>
      <c r="BZ60" s="86"/>
    </row>
    <row r="61" spans="1:78" ht="13.5" customHeight="1" x14ac:dyDescent="0.15">
      <c r="A61" s="2"/>
      <c r="B61" s="74"/>
      <c r="C61" s="75"/>
      <c r="D61" s="75"/>
      <c r="E61" s="75"/>
      <c r="F61" s="75"/>
      <c r="G61" s="75"/>
      <c r="H61" s="75"/>
      <c r="I61" s="75"/>
      <c r="J61" s="75"/>
      <c r="K61" s="75"/>
      <c r="L61" s="75"/>
      <c r="M61" s="75"/>
      <c r="N61" s="75"/>
      <c r="O61" s="75"/>
      <c r="P61" s="75"/>
      <c r="Q61" s="75"/>
      <c r="R61" s="75"/>
      <c r="S61" s="75"/>
      <c r="T61" s="75"/>
      <c r="U61" s="75"/>
      <c r="V61" s="75"/>
      <c r="W61" s="75"/>
      <c r="X61" s="75"/>
      <c r="Y61" s="75"/>
      <c r="Z61" s="75"/>
      <c r="AA61" s="75"/>
      <c r="AB61" s="75"/>
      <c r="AC61" s="75"/>
      <c r="AD61" s="75"/>
      <c r="AE61" s="75"/>
      <c r="AF61" s="75"/>
      <c r="AG61" s="75"/>
      <c r="AH61" s="75"/>
      <c r="AI61" s="75"/>
      <c r="AJ61" s="75"/>
      <c r="AK61" s="75"/>
      <c r="AL61" s="75"/>
      <c r="AM61" s="75"/>
      <c r="AN61" s="75"/>
      <c r="AO61" s="75"/>
      <c r="AP61" s="75"/>
      <c r="AQ61" s="75"/>
      <c r="AR61" s="75"/>
      <c r="AS61" s="75"/>
      <c r="AT61" s="75"/>
      <c r="AU61" s="75"/>
      <c r="AV61" s="75"/>
      <c r="AW61" s="75"/>
      <c r="AX61" s="75"/>
      <c r="AY61" s="75"/>
      <c r="AZ61" s="75"/>
      <c r="BA61" s="75"/>
      <c r="BB61" s="75"/>
      <c r="BC61" s="75"/>
      <c r="BD61" s="75"/>
      <c r="BE61" s="75"/>
      <c r="BF61" s="75"/>
      <c r="BG61" s="75"/>
      <c r="BH61" s="75"/>
      <c r="BI61" s="75"/>
      <c r="BJ61" s="76"/>
      <c r="BK61" s="2"/>
      <c r="BL61" s="84"/>
      <c r="BM61" s="85"/>
      <c r="BN61" s="85"/>
      <c r="BO61" s="85"/>
      <c r="BP61" s="85"/>
      <c r="BQ61" s="85"/>
      <c r="BR61" s="85"/>
      <c r="BS61" s="85"/>
      <c r="BT61" s="85"/>
      <c r="BU61" s="85"/>
      <c r="BV61" s="85"/>
      <c r="BW61" s="85"/>
      <c r="BX61" s="85"/>
      <c r="BY61" s="85"/>
      <c r="BZ61" s="86"/>
    </row>
    <row r="62" spans="1:78" ht="13.5" customHeight="1" x14ac:dyDescent="0.15">
      <c r="A62" s="2"/>
      <c r="B62" s="18"/>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19"/>
      <c r="BK62" s="2"/>
      <c r="BL62" s="84"/>
      <c r="BM62" s="85"/>
      <c r="BN62" s="85"/>
      <c r="BO62" s="85"/>
      <c r="BP62" s="85"/>
      <c r="BQ62" s="85"/>
      <c r="BR62" s="85"/>
      <c r="BS62" s="85"/>
      <c r="BT62" s="85"/>
      <c r="BU62" s="85"/>
      <c r="BV62" s="85"/>
      <c r="BW62" s="85"/>
      <c r="BX62" s="85"/>
      <c r="BY62" s="85"/>
      <c r="BZ62" s="86"/>
    </row>
    <row r="63" spans="1:78" ht="13.5" customHeight="1" x14ac:dyDescent="0.15">
      <c r="A63" s="2"/>
      <c r="B63" s="18"/>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19"/>
      <c r="BK63" s="2"/>
      <c r="BL63" s="84"/>
      <c r="BM63" s="85"/>
      <c r="BN63" s="85"/>
      <c r="BO63" s="85"/>
      <c r="BP63" s="85"/>
      <c r="BQ63" s="85"/>
      <c r="BR63" s="85"/>
      <c r="BS63" s="85"/>
      <c r="BT63" s="85"/>
      <c r="BU63" s="85"/>
      <c r="BV63" s="85"/>
      <c r="BW63" s="85"/>
      <c r="BX63" s="85"/>
      <c r="BY63" s="85"/>
      <c r="BZ63" s="86"/>
    </row>
    <row r="64" spans="1:78" ht="13.5" customHeight="1" x14ac:dyDescent="0.15">
      <c r="A64" s="2"/>
      <c r="B64" s="18"/>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19"/>
      <c r="BK64" s="2"/>
      <c r="BL64" s="77" t="s">
        <v>36</v>
      </c>
      <c r="BM64" s="78"/>
      <c r="BN64" s="78"/>
      <c r="BO64" s="78"/>
      <c r="BP64" s="78"/>
      <c r="BQ64" s="78"/>
      <c r="BR64" s="78"/>
      <c r="BS64" s="78"/>
      <c r="BT64" s="78"/>
      <c r="BU64" s="78"/>
      <c r="BV64" s="78"/>
      <c r="BW64" s="78"/>
      <c r="BX64" s="78"/>
      <c r="BY64" s="78"/>
      <c r="BZ64" s="79"/>
    </row>
    <row r="65" spans="1:78" ht="13.5" customHeight="1" x14ac:dyDescent="0.15">
      <c r="A65" s="2"/>
      <c r="B65" s="18"/>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19"/>
      <c r="BK65" s="2"/>
      <c r="BL65" s="80"/>
      <c r="BM65" s="81"/>
      <c r="BN65" s="81"/>
      <c r="BO65" s="81"/>
      <c r="BP65" s="81"/>
      <c r="BQ65" s="81"/>
      <c r="BR65" s="81"/>
      <c r="BS65" s="81"/>
      <c r="BT65" s="81"/>
      <c r="BU65" s="81"/>
      <c r="BV65" s="81"/>
      <c r="BW65" s="81"/>
      <c r="BX65" s="81"/>
      <c r="BY65" s="81"/>
      <c r="BZ65" s="82"/>
    </row>
    <row r="66" spans="1:78" ht="13.5" customHeight="1" x14ac:dyDescent="0.15">
      <c r="A66" s="2"/>
      <c r="B66" s="18"/>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19"/>
      <c r="BK66" s="2"/>
      <c r="BL66" s="84" t="s">
        <v>116</v>
      </c>
      <c r="BM66" s="85"/>
      <c r="BN66" s="85"/>
      <c r="BO66" s="85"/>
      <c r="BP66" s="85"/>
      <c r="BQ66" s="85"/>
      <c r="BR66" s="85"/>
      <c r="BS66" s="85"/>
      <c r="BT66" s="85"/>
      <c r="BU66" s="85"/>
      <c r="BV66" s="85"/>
      <c r="BW66" s="85"/>
      <c r="BX66" s="85"/>
      <c r="BY66" s="85"/>
      <c r="BZ66" s="86"/>
    </row>
    <row r="67" spans="1:78" ht="13.5" customHeight="1" x14ac:dyDescent="0.15">
      <c r="A67" s="2"/>
      <c r="B67" s="18"/>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19"/>
      <c r="BK67" s="2"/>
      <c r="BL67" s="84"/>
      <c r="BM67" s="85"/>
      <c r="BN67" s="85"/>
      <c r="BO67" s="85"/>
      <c r="BP67" s="85"/>
      <c r="BQ67" s="85"/>
      <c r="BR67" s="85"/>
      <c r="BS67" s="85"/>
      <c r="BT67" s="85"/>
      <c r="BU67" s="85"/>
      <c r="BV67" s="85"/>
      <c r="BW67" s="85"/>
      <c r="BX67" s="85"/>
      <c r="BY67" s="85"/>
      <c r="BZ67" s="86"/>
    </row>
    <row r="68" spans="1:78" ht="13.5" customHeight="1" x14ac:dyDescent="0.15">
      <c r="A68" s="2"/>
      <c r="B68" s="18"/>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19"/>
      <c r="BK68" s="2"/>
      <c r="BL68" s="84"/>
      <c r="BM68" s="85"/>
      <c r="BN68" s="85"/>
      <c r="BO68" s="85"/>
      <c r="BP68" s="85"/>
      <c r="BQ68" s="85"/>
      <c r="BR68" s="85"/>
      <c r="BS68" s="85"/>
      <c r="BT68" s="85"/>
      <c r="BU68" s="85"/>
      <c r="BV68" s="85"/>
      <c r="BW68" s="85"/>
      <c r="BX68" s="85"/>
      <c r="BY68" s="85"/>
      <c r="BZ68" s="86"/>
    </row>
    <row r="69" spans="1:78" ht="13.5" customHeight="1" x14ac:dyDescent="0.15">
      <c r="A69" s="2"/>
      <c r="B69" s="18"/>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19"/>
      <c r="BK69" s="2"/>
      <c r="BL69" s="84"/>
      <c r="BM69" s="85"/>
      <c r="BN69" s="85"/>
      <c r="BO69" s="85"/>
      <c r="BP69" s="85"/>
      <c r="BQ69" s="85"/>
      <c r="BR69" s="85"/>
      <c r="BS69" s="85"/>
      <c r="BT69" s="85"/>
      <c r="BU69" s="85"/>
      <c r="BV69" s="85"/>
      <c r="BW69" s="85"/>
      <c r="BX69" s="85"/>
      <c r="BY69" s="85"/>
      <c r="BZ69" s="86"/>
    </row>
    <row r="70" spans="1:78" ht="13.5" customHeight="1" x14ac:dyDescent="0.15">
      <c r="A70" s="2"/>
      <c r="B70" s="18"/>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19"/>
      <c r="BK70" s="2"/>
      <c r="BL70" s="84"/>
      <c r="BM70" s="85"/>
      <c r="BN70" s="85"/>
      <c r="BO70" s="85"/>
      <c r="BP70" s="85"/>
      <c r="BQ70" s="85"/>
      <c r="BR70" s="85"/>
      <c r="BS70" s="85"/>
      <c r="BT70" s="85"/>
      <c r="BU70" s="85"/>
      <c r="BV70" s="85"/>
      <c r="BW70" s="85"/>
      <c r="BX70" s="85"/>
      <c r="BY70" s="85"/>
      <c r="BZ70" s="86"/>
    </row>
    <row r="71" spans="1:78" ht="13.5" customHeight="1" x14ac:dyDescent="0.15">
      <c r="A71" s="2"/>
      <c r="B71" s="18"/>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19"/>
      <c r="BK71" s="2"/>
      <c r="BL71" s="84"/>
      <c r="BM71" s="85"/>
      <c r="BN71" s="85"/>
      <c r="BO71" s="85"/>
      <c r="BP71" s="85"/>
      <c r="BQ71" s="85"/>
      <c r="BR71" s="85"/>
      <c r="BS71" s="85"/>
      <c r="BT71" s="85"/>
      <c r="BU71" s="85"/>
      <c r="BV71" s="85"/>
      <c r="BW71" s="85"/>
      <c r="BX71" s="85"/>
      <c r="BY71" s="85"/>
      <c r="BZ71" s="86"/>
    </row>
    <row r="72" spans="1:78" ht="13.5" customHeight="1" x14ac:dyDescent="0.15">
      <c r="A72" s="2"/>
      <c r="B72" s="18"/>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19"/>
      <c r="BK72" s="2"/>
      <c r="BL72" s="84"/>
      <c r="BM72" s="85"/>
      <c r="BN72" s="85"/>
      <c r="BO72" s="85"/>
      <c r="BP72" s="85"/>
      <c r="BQ72" s="85"/>
      <c r="BR72" s="85"/>
      <c r="BS72" s="85"/>
      <c r="BT72" s="85"/>
      <c r="BU72" s="85"/>
      <c r="BV72" s="85"/>
      <c r="BW72" s="85"/>
      <c r="BX72" s="85"/>
      <c r="BY72" s="85"/>
      <c r="BZ72" s="86"/>
    </row>
    <row r="73" spans="1:78" ht="13.5" customHeight="1" x14ac:dyDescent="0.15">
      <c r="A73" s="2"/>
      <c r="B73" s="18"/>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19"/>
      <c r="BK73" s="2"/>
      <c r="BL73" s="84"/>
      <c r="BM73" s="85"/>
      <c r="BN73" s="85"/>
      <c r="BO73" s="85"/>
      <c r="BP73" s="85"/>
      <c r="BQ73" s="85"/>
      <c r="BR73" s="85"/>
      <c r="BS73" s="85"/>
      <c r="BT73" s="85"/>
      <c r="BU73" s="85"/>
      <c r="BV73" s="85"/>
      <c r="BW73" s="85"/>
      <c r="BX73" s="85"/>
      <c r="BY73" s="85"/>
      <c r="BZ73" s="86"/>
    </row>
    <row r="74" spans="1:78" ht="13.5" customHeight="1" x14ac:dyDescent="0.15">
      <c r="A74" s="2"/>
      <c r="B74" s="18"/>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19"/>
      <c r="BK74" s="2"/>
      <c r="BL74" s="84"/>
      <c r="BM74" s="85"/>
      <c r="BN74" s="85"/>
      <c r="BO74" s="85"/>
      <c r="BP74" s="85"/>
      <c r="BQ74" s="85"/>
      <c r="BR74" s="85"/>
      <c r="BS74" s="85"/>
      <c r="BT74" s="85"/>
      <c r="BU74" s="85"/>
      <c r="BV74" s="85"/>
      <c r="BW74" s="85"/>
      <c r="BX74" s="85"/>
      <c r="BY74" s="85"/>
      <c r="BZ74" s="86"/>
    </row>
    <row r="75" spans="1:78" ht="13.5" customHeight="1" x14ac:dyDescent="0.15">
      <c r="A75" s="2"/>
      <c r="B75" s="18"/>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19"/>
      <c r="BK75" s="2"/>
      <c r="BL75" s="84"/>
      <c r="BM75" s="85"/>
      <c r="BN75" s="85"/>
      <c r="BO75" s="85"/>
      <c r="BP75" s="85"/>
      <c r="BQ75" s="85"/>
      <c r="BR75" s="85"/>
      <c r="BS75" s="85"/>
      <c r="BT75" s="85"/>
      <c r="BU75" s="85"/>
      <c r="BV75" s="85"/>
      <c r="BW75" s="85"/>
      <c r="BX75" s="85"/>
      <c r="BY75" s="85"/>
      <c r="BZ75" s="86"/>
    </row>
    <row r="76" spans="1:78" ht="13.5" customHeight="1" x14ac:dyDescent="0.15">
      <c r="A76" s="2"/>
      <c r="B76" s="18"/>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19"/>
      <c r="BK76" s="2"/>
      <c r="BL76" s="84"/>
      <c r="BM76" s="85"/>
      <c r="BN76" s="85"/>
      <c r="BO76" s="85"/>
      <c r="BP76" s="85"/>
      <c r="BQ76" s="85"/>
      <c r="BR76" s="85"/>
      <c r="BS76" s="85"/>
      <c r="BT76" s="85"/>
      <c r="BU76" s="85"/>
      <c r="BV76" s="85"/>
      <c r="BW76" s="85"/>
      <c r="BX76" s="85"/>
      <c r="BY76" s="85"/>
      <c r="BZ76" s="86"/>
    </row>
    <row r="77" spans="1:78" ht="13.5" customHeight="1" x14ac:dyDescent="0.15">
      <c r="A77" s="2"/>
      <c r="B77" s="18"/>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19"/>
      <c r="BK77" s="2"/>
      <c r="BL77" s="84"/>
      <c r="BM77" s="85"/>
      <c r="BN77" s="85"/>
      <c r="BO77" s="85"/>
      <c r="BP77" s="85"/>
      <c r="BQ77" s="85"/>
      <c r="BR77" s="85"/>
      <c r="BS77" s="85"/>
      <c r="BT77" s="85"/>
      <c r="BU77" s="85"/>
      <c r="BV77" s="85"/>
      <c r="BW77" s="85"/>
      <c r="BX77" s="85"/>
      <c r="BY77" s="85"/>
      <c r="BZ77" s="86"/>
    </row>
    <row r="78" spans="1:78" ht="13.5" customHeight="1" x14ac:dyDescent="0.15">
      <c r="A78" s="2"/>
      <c r="B78" s="18"/>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19"/>
      <c r="BK78" s="2"/>
      <c r="BL78" s="84"/>
      <c r="BM78" s="85"/>
      <c r="BN78" s="85"/>
      <c r="BO78" s="85"/>
      <c r="BP78" s="85"/>
      <c r="BQ78" s="85"/>
      <c r="BR78" s="85"/>
      <c r="BS78" s="85"/>
      <c r="BT78" s="85"/>
      <c r="BU78" s="85"/>
      <c r="BV78" s="85"/>
      <c r="BW78" s="85"/>
      <c r="BX78" s="85"/>
      <c r="BY78" s="85"/>
      <c r="BZ78" s="86"/>
    </row>
    <row r="79" spans="1:78" ht="13.5" customHeight="1" x14ac:dyDescent="0.15">
      <c r="A79" s="2"/>
      <c r="B79" s="18"/>
      <c r="C79" s="83" t="s">
        <v>37</v>
      </c>
      <c r="D79" s="83"/>
      <c r="E79" s="83"/>
      <c r="F79" s="83"/>
      <c r="G79" s="83"/>
      <c r="H79" s="83"/>
      <c r="I79" s="83"/>
      <c r="J79" s="83"/>
      <c r="K79" s="83"/>
      <c r="L79" s="83"/>
      <c r="M79" s="83"/>
      <c r="N79" s="83"/>
      <c r="O79" s="83"/>
      <c r="P79" s="83"/>
      <c r="Q79" s="83"/>
      <c r="R79" s="83"/>
      <c r="S79" s="83"/>
      <c r="T79" s="83"/>
      <c r="U79" s="20"/>
      <c r="V79" s="20"/>
      <c r="W79" s="83" t="s">
        <v>38</v>
      </c>
      <c r="X79" s="83"/>
      <c r="Y79" s="83"/>
      <c r="Z79" s="83"/>
      <c r="AA79" s="83"/>
      <c r="AB79" s="83"/>
      <c r="AC79" s="83"/>
      <c r="AD79" s="83"/>
      <c r="AE79" s="83"/>
      <c r="AF79" s="83"/>
      <c r="AG79" s="83"/>
      <c r="AH79" s="83"/>
      <c r="AI79" s="83"/>
      <c r="AJ79" s="83"/>
      <c r="AK79" s="83"/>
      <c r="AL79" s="83"/>
      <c r="AM79" s="83"/>
      <c r="AN79" s="83"/>
      <c r="AO79" s="20"/>
      <c r="AP79" s="20"/>
      <c r="AQ79" s="83" t="s">
        <v>39</v>
      </c>
      <c r="AR79" s="83"/>
      <c r="AS79" s="83"/>
      <c r="AT79" s="83"/>
      <c r="AU79" s="83"/>
      <c r="AV79" s="83"/>
      <c r="AW79" s="83"/>
      <c r="AX79" s="83"/>
      <c r="AY79" s="83"/>
      <c r="AZ79" s="83"/>
      <c r="BA79" s="83"/>
      <c r="BB79" s="83"/>
      <c r="BC79" s="83"/>
      <c r="BD79" s="83"/>
      <c r="BE79" s="83"/>
      <c r="BF79" s="83"/>
      <c r="BG79" s="83"/>
      <c r="BH79" s="83"/>
      <c r="BI79" s="5"/>
      <c r="BJ79" s="19"/>
      <c r="BK79" s="2"/>
      <c r="BL79" s="84"/>
      <c r="BM79" s="85"/>
      <c r="BN79" s="85"/>
      <c r="BO79" s="85"/>
      <c r="BP79" s="85"/>
      <c r="BQ79" s="85"/>
      <c r="BR79" s="85"/>
      <c r="BS79" s="85"/>
      <c r="BT79" s="85"/>
      <c r="BU79" s="85"/>
      <c r="BV79" s="85"/>
      <c r="BW79" s="85"/>
      <c r="BX79" s="85"/>
      <c r="BY79" s="85"/>
      <c r="BZ79" s="86"/>
    </row>
    <row r="80" spans="1:78" ht="13.5" customHeight="1" x14ac:dyDescent="0.15">
      <c r="A80" s="2"/>
      <c r="B80" s="18"/>
      <c r="C80" s="83"/>
      <c r="D80" s="83"/>
      <c r="E80" s="83"/>
      <c r="F80" s="83"/>
      <c r="G80" s="83"/>
      <c r="H80" s="83"/>
      <c r="I80" s="83"/>
      <c r="J80" s="83"/>
      <c r="K80" s="83"/>
      <c r="L80" s="83"/>
      <c r="M80" s="83"/>
      <c r="N80" s="83"/>
      <c r="O80" s="83"/>
      <c r="P80" s="83"/>
      <c r="Q80" s="83"/>
      <c r="R80" s="83"/>
      <c r="S80" s="83"/>
      <c r="T80" s="83"/>
      <c r="U80" s="20"/>
      <c r="V80" s="20"/>
      <c r="W80" s="83"/>
      <c r="X80" s="83"/>
      <c r="Y80" s="83"/>
      <c r="Z80" s="83"/>
      <c r="AA80" s="83"/>
      <c r="AB80" s="83"/>
      <c r="AC80" s="83"/>
      <c r="AD80" s="83"/>
      <c r="AE80" s="83"/>
      <c r="AF80" s="83"/>
      <c r="AG80" s="83"/>
      <c r="AH80" s="83"/>
      <c r="AI80" s="83"/>
      <c r="AJ80" s="83"/>
      <c r="AK80" s="83"/>
      <c r="AL80" s="83"/>
      <c r="AM80" s="83"/>
      <c r="AN80" s="83"/>
      <c r="AO80" s="20"/>
      <c r="AP80" s="20"/>
      <c r="AQ80" s="83"/>
      <c r="AR80" s="83"/>
      <c r="AS80" s="83"/>
      <c r="AT80" s="83"/>
      <c r="AU80" s="83"/>
      <c r="AV80" s="83"/>
      <c r="AW80" s="83"/>
      <c r="AX80" s="83"/>
      <c r="AY80" s="83"/>
      <c r="AZ80" s="83"/>
      <c r="BA80" s="83"/>
      <c r="BB80" s="83"/>
      <c r="BC80" s="83"/>
      <c r="BD80" s="83"/>
      <c r="BE80" s="83"/>
      <c r="BF80" s="83"/>
      <c r="BG80" s="83"/>
      <c r="BH80" s="83"/>
      <c r="BI80" s="5"/>
      <c r="BJ80" s="19"/>
      <c r="BK80" s="2"/>
      <c r="BL80" s="84"/>
      <c r="BM80" s="85"/>
      <c r="BN80" s="85"/>
      <c r="BO80" s="85"/>
      <c r="BP80" s="85"/>
      <c r="BQ80" s="85"/>
      <c r="BR80" s="85"/>
      <c r="BS80" s="85"/>
      <c r="BT80" s="85"/>
      <c r="BU80" s="85"/>
      <c r="BV80" s="85"/>
      <c r="BW80" s="85"/>
      <c r="BX80" s="85"/>
      <c r="BY80" s="85"/>
      <c r="BZ80" s="86"/>
    </row>
    <row r="81" spans="1:78" ht="13.5" customHeight="1" x14ac:dyDescent="0.15">
      <c r="A81" s="2"/>
      <c r="B81" s="18"/>
      <c r="C81" s="25"/>
      <c r="D81" s="25"/>
      <c r="E81" s="25"/>
      <c r="F81" s="25"/>
      <c r="G81" s="25"/>
      <c r="H81" s="25"/>
      <c r="I81" s="25"/>
      <c r="J81" s="25"/>
      <c r="K81" s="25"/>
      <c r="L81" s="25"/>
      <c r="M81" s="25"/>
      <c r="N81" s="25"/>
      <c r="O81" s="25"/>
      <c r="P81" s="25"/>
      <c r="Q81" s="25"/>
      <c r="R81" s="25"/>
      <c r="S81" s="25"/>
      <c r="T81" s="25"/>
      <c r="U81" s="5"/>
      <c r="V81" s="5"/>
      <c r="W81" s="25"/>
      <c r="X81" s="25"/>
      <c r="Y81" s="25"/>
      <c r="Z81" s="25"/>
      <c r="AA81" s="25"/>
      <c r="AB81" s="25"/>
      <c r="AC81" s="25"/>
      <c r="AD81" s="25"/>
      <c r="AE81" s="25"/>
      <c r="AF81" s="25"/>
      <c r="AG81" s="25"/>
      <c r="AH81" s="25"/>
      <c r="AI81" s="25"/>
      <c r="AJ81" s="25"/>
      <c r="AK81" s="25"/>
      <c r="AL81" s="25"/>
      <c r="AM81" s="25"/>
      <c r="AN81" s="25"/>
      <c r="AO81" s="5"/>
      <c r="AP81" s="5"/>
      <c r="AQ81" s="25"/>
      <c r="AR81" s="25"/>
      <c r="AS81" s="25"/>
      <c r="AT81" s="25"/>
      <c r="AU81" s="25"/>
      <c r="AV81" s="25"/>
      <c r="AW81" s="25"/>
      <c r="AX81" s="25"/>
      <c r="AY81" s="25"/>
      <c r="AZ81" s="25"/>
      <c r="BA81" s="25"/>
      <c r="BB81" s="25"/>
      <c r="BC81" s="25"/>
      <c r="BD81" s="25"/>
      <c r="BE81" s="25"/>
      <c r="BF81" s="25"/>
      <c r="BG81" s="25"/>
      <c r="BH81" s="25"/>
      <c r="BI81" s="5"/>
      <c r="BJ81" s="19"/>
      <c r="BK81" s="2"/>
      <c r="BL81" s="84"/>
      <c r="BM81" s="85"/>
      <c r="BN81" s="85"/>
      <c r="BO81" s="85"/>
      <c r="BP81" s="85"/>
      <c r="BQ81" s="85"/>
      <c r="BR81" s="85"/>
      <c r="BS81" s="85"/>
      <c r="BT81" s="85"/>
      <c r="BU81" s="85"/>
      <c r="BV81" s="85"/>
      <c r="BW81" s="85"/>
      <c r="BX81" s="85"/>
      <c r="BY81" s="85"/>
      <c r="BZ81" s="8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7"/>
      <c r="BM82" s="88"/>
      <c r="BN82" s="88"/>
      <c r="BO82" s="88"/>
      <c r="BP82" s="88"/>
      <c r="BQ82" s="88"/>
      <c r="BR82" s="88"/>
      <c r="BS82" s="88"/>
      <c r="BT82" s="88"/>
      <c r="BU82" s="88"/>
      <c r="BV82" s="88"/>
      <c r="BW82" s="88"/>
      <c r="BX82" s="88"/>
      <c r="BY82" s="88"/>
      <c r="BZ82" s="89"/>
    </row>
    <row r="83" spans="1:78" x14ac:dyDescent="0.15">
      <c r="C83" s="26" t="s">
        <v>40</v>
      </c>
    </row>
    <row r="84" spans="1:78" hidden="1" x14ac:dyDescent="0.15">
      <c r="B84" s="27" t="s">
        <v>41</v>
      </c>
      <c r="C84" s="27"/>
      <c r="D84" s="27"/>
      <c r="E84" s="27" t="s">
        <v>42</v>
      </c>
      <c r="F84" s="27" t="s">
        <v>43</v>
      </c>
      <c r="G84" s="27" t="s">
        <v>44</v>
      </c>
      <c r="H84" s="27" t="s">
        <v>45</v>
      </c>
      <c r="I84" s="27" t="s">
        <v>46</v>
      </c>
      <c r="J84" s="27" t="s">
        <v>47</v>
      </c>
      <c r="K84" s="27" t="s">
        <v>48</v>
      </c>
      <c r="L84" s="27" t="s">
        <v>49</v>
      </c>
      <c r="M84" s="27" t="s">
        <v>50</v>
      </c>
      <c r="N84" s="27" t="s">
        <v>51</v>
      </c>
      <c r="O84" s="27" t="s">
        <v>52</v>
      </c>
    </row>
    <row r="85" spans="1:78" hidden="1" x14ac:dyDescent="0.15">
      <c r="B85" s="27"/>
      <c r="C85" s="27"/>
      <c r="D85" s="27"/>
      <c r="E85" s="27" t="str">
        <f>データ!AH6</f>
        <v>【114.35】</v>
      </c>
      <c r="F85" s="27" t="str">
        <f>データ!AS6</f>
        <v>【0.79】</v>
      </c>
      <c r="G85" s="27" t="str">
        <f>データ!BD6</f>
        <v>【262.87】</v>
      </c>
      <c r="H85" s="27" t="str">
        <f>データ!BO6</f>
        <v>【270.87】</v>
      </c>
      <c r="I85" s="27" t="str">
        <f>データ!BZ6</f>
        <v>【105.59】</v>
      </c>
      <c r="J85" s="27" t="str">
        <f>データ!CK6</f>
        <v>【163.27】</v>
      </c>
      <c r="K85" s="27" t="str">
        <f>データ!CV6</f>
        <v>【59.94】</v>
      </c>
      <c r="L85" s="27" t="str">
        <f>データ!DG6</f>
        <v>【90.22】</v>
      </c>
      <c r="M85" s="27" t="str">
        <f>データ!DR6</f>
        <v>【47.91】</v>
      </c>
      <c r="N85" s="27" t="str">
        <f>データ!EC6</f>
        <v>【15.00】</v>
      </c>
      <c r="O85" s="27" t="str">
        <f>データ!EN6</f>
        <v>【0.76】</v>
      </c>
    </row>
  </sheetData>
  <sheetProtection password="B319" sheet="1" objects="1" scenarios="1" formatCells="0" formatColumns="0" formatRows="0"/>
  <mergeCells count="55">
    <mergeCell ref="B60:BJ61"/>
    <mergeCell ref="BL47:BZ63"/>
    <mergeCell ref="BL64:BZ65"/>
    <mergeCell ref="C79:T80"/>
    <mergeCell ref="W79:AN80"/>
    <mergeCell ref="AQ79:BH80"/>
    <mergeCell ref="BL66:BZ82"/>
    <mergeCell ref="BL45:BZ46"/>
    <mergeCell ref="C56:P57"/>
    <mergeCell ref="R56:AE57"/>
    <mergeCell ref="AG56:AT57"/>
    <mergeCell ref="AV56:BI57"/>
    <mergeCell ref="BL11:BZ13"/>
    <mergeCell ref="B14:BJ15"/>
    <mergeCell ref="BL14:BZ15"/>
    <mergeCell ref="C34:P35"/>
    <mergeCell ref="R34:AE35"/>
    <mergeCell ref="AG34:AT35"/>
    <mergeCell ref="AV34:BI35"/>
    <mergeCell ref="BL16:BZ44"/>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V1" workbookViewId="0">
      <selection activeCell="X4" sqref="X4:AH4"/>
    </sheetView>
  </sheetViews>
  <sheetFormatPr defaultRowHeight="13.5" x14ac:dyDescent="0.15"/>
  <cols>
    <col min="1" max="1" width="9" style="3"/>
    <col min="2" max="144" width="11.875" style="3" customWidth="1"/>
    <col min="145" max="16384" width="9" style="3"/>
  </cols>
  <sheetData>
    <row r="1" spans="1:144" x14ac:dyDescent="0.15">
      <c r="A1" s="3" t="s">
        <v>53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54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55</v>
      </c>
      <c r="B3" s="30" t="s">
        <v>56</v>
      </c>
      <c r="C3" s="30" t="s">
        <v>57</v>
      </c>
      <c r="D3" s="30" t="s">
        <v>58</v>
      </c>
      <c r="E3" s="30" t="s">
        <v>59</v>
      </c>
      <c r="F3" s="30" t="s">
        <v>60</v>
      </c>
      <c r="G3" s="30" t="s">
        <v>61</v>
      </c>
      <c r="H3" s="91" t="s">
        <v>62</v>
      </c>
      <c r="I3" s="92"/>
      <c r="J3" s="92"/>
      <c r="K3" s="92"/>
      <c r="L3" s="92"/>
      <c r="M3" s="92"/>
      <c r="N3" s="92"/>
      <c r="O3" s="92"/>
      <c r="P3" s="92"/>
      <c r="Q3" s="92"/>
      <c r="R3" s="92"/>
      <c r="S3" s="92"/>
      <c r="T3" s="92"/>
      <c r="U3" s="92"/>
      <c r="V3" s="92"/>
      <c r="W3" s="93"/>
      <c r="X3" s="97" t="s">
        <v>63</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64</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65</v>
      </c>
      <c r="B4" s="31"/>
      <c r="C4" s="31"/>
      <c r="D4" s="31"/>
      <c r="E4" s="31"/>
      <c r="F4" s="31"/>
      <c r="G4" s="31"/>
      <c r="H4" s="94"/>
      <c r="I4" s="95"/>
      <c r="J4" s="95"/>
      <c r="K4" s="95"/>
      <c r="L4" s="95"/>
      <c r="M4" s="95"/>
      <c r="N4" s="95"/>
      <c r="O4" s="95"/>
      <c r="P4" s="95"/>
      <c r="Q4" s="95"/>
      <c r="R4" s="95"/>
      <c r="S4" s="95"/>
      <c r="T4" s="95"/>
      <c r="U4" s="95"/>
      <c r="V4" s="95"/>
      <c r="W4" s="96"/>
      <c r="X4" s="90" t="s">
        <v>66</v>
      </c>
      <c r="Y4" s="90"/>
      <c r="Z4" s="90"/>
      <c r="AA4" s="90"/>
      <c r="AB4" s="90"/>
      <c r="AC4" s="90"/>
      <c r="AD4" s="90"/>
      <c r="AE4" s="90"/>
      <c r="AF4" s="90"/>
      <c r="AG4" s="90"/>
      <c r="AH4" s="90"/>
      <c r="AI4" s="90" t="s">
        <v>67</v>
      </c>
      <c r="AJ4" s="90"/>
      <c r="AK4" s="90"/>
      <c r="AL4" s="90"/>
      <c r="AM4" s="90"/>
      <c r="AN4" s="90"/>
      <c r="AO4" s="90"/>
      <c r="AP4" s="90"/>
      <c r="AQ4" s="90"/>
      <c r="AR4" s="90"/>
      <c r="AS4" s="90"/>
      <c r="AT4" s="90" t="s">
        <v>68</v>
      </c>
      <c r="AU4" s="90"/>
      <c r="AV4" s="90"/>
      <c r="AW4" s="90"/>
      <c r="AX4" s="90"/>
      <c r="AY4" s="90"/>
      <c r="AZ4" s="90"/>
      <c r="BA4" s="90"/>
      <c r="BB4" s="90"/>
      <c r="BC4" s="90"/>
      <c r="BD4" s="90"/>
      <c r="BE4" s="90" t="s">
        <v>69</v>
      </c>
      <c r="BF4" s="90"/>
      <c r="BG4" s="90"/>
      <c r="BH4" s="90"/>
      <c r="BI4" s="90"/>
      <c r="BJ4" s="90"/>
      <c r="BK4" s="90"/>
      <c r="BL4" s="90"/>
      <c r="BM4" s="90"/>
      <c r="BN4" s="90"/>
      <c r="BO4" s="90"/>
      <c r="BP4" s="90" t="s">
        <v>70</v>
      </c>
      <c r="BQ4" s="90"/>
      <c r="BR4" s="90"/>
      <c r="BS4" s="90"/>
      <c r="BT4" s="90"/>
      <c r="BU4" s="90"/>
      <c r="BV4" s="90"/>
      <c r="BW4" s="90"/>
      <c r="BX4" s="90"/>
      <c r="BY4" s="90"/>
      <c r="BZ4" s="90"/>
      <c r="CA4" s="90" t="s">
        <v>71</v>
      </c>
      <c r="CB4" s="90"/>
      <c r="CC4" s="90"/>
      <c r="CD4" s="90"/>
      <c r="CE4" s="90"/>
      <c r="CF4" s="90"/>
      <c r="CG4" s="90"/>
      <c r="CH4" s="90"/>
      <c r="CI4" s="90"/>
      <c r="CJ4" s="90"/>
      <c r="CK4" s="90"/>
      <c r="CL4" s="90" t="s">
        <v>72</v>
      </c>
      <c r="CM4" s="90"/>
      <c r="CN4" s="90"/>
      <c r="CO4" s="90"/>
      <c r="CP4" s="90"/>
      <c r="CQ4" s="90"/>
      <c r="CR4" s="90"/>
      <c r="CS4" s="90"/>
      <c r="CT4" s="90"/>
      <c r="CU4" s="90"/>
      <c r="CV4" s="90"/>
      <c r="CW4" s="90" t="s">
        <v>73</v>
      </c>
      <c r="CX4" s="90"/>
      <c r="CY4" s="90"/>
      <c r="CZ4" s="90"/>
      <c r="DA4" s="90"/>
      <c r="DB4" s="90"/>
      <c r="DC4" s="90"/>
      <c r="DD4" s="90"/>
      <c r="DE4" s="90"/>
      <c r="DF4" s="90"/>
      <c r="DG4" s="90"/>
      <c r="DH4" s="90" t="s">
        <v>74</v>
      </c>
      <c r="DI4" s="90"/>
      <c r="DJ4" s="90"/>
      <c r="DK4" s="90"/>
      <c r="DL4" s="90"/>
      <c r="DM4" s="90"/>
      <c r="DN4" s="90"/>
      <c r="DO4" s="90"/>
      <c r="DP4" s="90"/>
      <c r="DQ4" s="90"/>
      <c r="DR4" s="90"/>
      <c r="DS4" s="90" t="s">
        <v>75</v>
      </c>
      <c r="DT4" s="90"/>
      <c r="DU4" s="90"/>
      <c r="DV4" s="90"/>
      <c r="DW4" s="90"/>
      <c r="DX4" s="90"/>
      <c r="DY4" s="90"/>
      <c r="DZ4" s="90"/>
      <c r="EA4" s="90"/>
      <c r="EB4" s="90"/>
      <c r="EC4" s="90"/>
      <c r="ED4" s="90" t="s">
        <v>76</v>
      </c>
      <c r="EE4" s="90"/>
      <c r="EF4" s="90"/>
      <c r="EG4" s="90"/>
      <c r="EH4" s="90"/>
      <c r="EI4" s="90"/>
      <c r="EJ4" s="90"/>
      <c r="EK4" s="90"/>
      <c r="EL4" s="90"/>
      <c r="EM4" s="90"/>
      <c r="EN4" s="90"/>
    </row>
    <row r="5" spans="1:144" x14ac:dyDescent="0.15">
      <c r="A5" s="29" t="s">
        <v>77</v>
      </c>
      <c r="B5" s="32"/>
      <c r="C5" s="32"/>
      <c r="D5" s="32"/>
      <c r="E5" s="32"/>
      <c r="F5" s="32"/>
      <c r="G5" s="32"/>
      <c r="H5" s="33" t="s">
        <v>78</v>
      </c>
      <c r="I5" s="33" t="s">
        <v>79</v>
      </c>
      <c r="J5" s="33" t="s">
        <v>80</v>
      </c>
      <c r="K5" s="33" t="s">
        <v>81</v>
      </c>
      <c r="L5" s="33" t="s">
        <v>82</v>
      </c>
      <c r="M5" s="33" t="s">
        <v>5</v>
      </c>
      <c r="N5" s="33" t="s">
        <v>83</v>
      </c>
      <c r="O5" s="33" t="s">
        <v>84</v>
      </c>
      <c r="P5" s="33" t="s">
        <v>85</v>
      </c>
      <c r="Q5" s="33" t="s">
        <v>86</v>
      </c>
      <c r="R5" s="33" t="s">
        <v>87</v>
      </c>
      <c r="S5" s="33" t="s">
        <v>88</v>
      </c>
      <c r="T5" s="33" t="s">
        <v>89</v>
      </c>
      <c r="U5" s="33" t="s">
        <v>90</v>
      </c>
      <c r="V5" s="33" t="s">
        <v>91</v>
      </c>
      <c r="W5" s="33" t="s">
        <v>92</v>
      </c>
      <c r="X5" s="33" t="s">
        <v>93</v>
      </c>
      <c r="Y5" s="33" t="s">
        <v>94</v>
      </c>
      <c r="Z5" s="33" t="s">
        <v>95</v>
      </c>
      <c r="AA5" s="33" t="s">
        <v>96</v>
      </c>
      <c r="AB5" s="33" t="s">
        <v>97</v>
      </c>
      <c r="AC5" s="33" t="s">
        <v>98</v>
      </c>
      <c r="AD5" s="33" t="s">
        <v>99</v>
      </c>
      <c r="AE5" s="33" t="s">
        <v>100</v>
      </c>
      <c r="AF5" s="33" t="s">
        <v>101</v>
      </c>
      <c r="AG5" s="33" t="s">
        <v>102</v>
      </c>
      <c r="AH5" s="33" t="s">
        <v>41</v>
      </c>
      <c r="AI5" s="33" t="s">
        <v>93</v>
      </c>
      <c r="AJ5" s="33" t="s">
        <v>94</v>
      </c>
      <c r="AK5" s="33" t="s">
        <v>95</v>
      </c>
      <c r="AL5" s="33" t="s">
        <v>96</v>
      </c>
      <c r="AM5" s="33" t="s">
        <v>97</v>
      </c>
      <c r="AN5" s="33" t="s">
        <v>98</v>
      </c>
      <c r="AO5" s="33" t="s">
        <v>99</v>
      </c>
      <c r="AP5" s="33" t="s">
        <v>100</v>
      </c>
      <c r="AQ5" s="33" t="s">
        <v>101</v>
      </c>
      <c r="AR5" s="33" t="s">
        <v>102</v>
      </c>
      <c r="AS5" s="33" t="s">
        <v>103</v>
      </c>
      <c r="AT5" s="33" t="s">
        <v>93</v>
      </c>
      <c r="AU5" s="33" t="s">
        <v>94</v>
      </c>
      <c r="AV5" s="33" t="s">
        <v>95</v>
      </c>
      <c r="AW5" s="33" t="s">
        <v>96</v>
      </c>
      <c r="AX5" s="33" t="s">
        <v>97</v>
      </c>
      <c r="AY5" s="33" t="s">
        <v>98</v>
      </c>
      <c r="AZ5" s="33" t="s">
        <v>99</v>
      </c>
      <c r="BA5" s="33" t="s">
        <v>100</v>
      </c>
      <c r="BB5" s="33" t="s">
        <v>101</v>
      </c>
      <c r="BC5" s="33" t="s">
        <v>102</v>
      </c>
      <c r="BD5" s="33" t="s">
        <v>103</v>
      </c>
      <c r="BE5" s="33" t="s">
        <v>93</v>
      </c>
      <c r="BF5" s="33" t="s">
        <v>94</v>
      </c>
      <c r="BG5" s="33" t="s">
        <v>95</v>
      </c>
      <c r="BH5" s="33" t="s">
        <v>96</v>
      </c>
      <c r="BI5" s="33" t="s">
        <v>97</v>
      </c>
      <c r="BJ5" s="33" t="s">
        <v>98</v>
      </c>
      <c r="BK5" s="33" t="s">
        <v>99</v>
      </c>
      <c r="BL5" s="33" t="s">
        <v>100</v>
      </c>
      <c r="BM5" s="33" t="s">
        <v>101</v>
      </c>
      <c r="BN5" s="33" t="s">
        <v>102</v>
      </c>
      <c r="BO5" s="33" t="s">
        <v>103</v>
      </c>
      <c r="BP5" s="33" t="s">
        <v>93</v>
      </c>
      <c r="BQ5" s="33" t="s">
        <v>94</v>
      </c>
      <c r="BR5" s="33" t="s">
        <v>95</v>
      </c>
      <c r="BS5" s="33" t="s">
        <v>96</v>
      </c>
      <c r="BT5" s="33" t="s">
        <v>97</v>
      </c>
      <c r="BU5" s="33" t="s">
        <v>98</v>
      </c>
      <c r="BV5" s="33" t="s">
        <v>99</v>
      </c>
      <c r="BW5" s="33" t="s">
        <v>100</v>
      </c>
      <c r="BX5" s="33" t="s">
        <v>101</v>
      </c>
      <c r="BY5" s="33" t="s">
        <v>102</v>
      </c>
      <c r="BZ5" s="33" t="s">
        <v>103</v>
      </c>
      <c r="CA5" s="33" t="s">
        <v>93</v>
      </c>
      <c r="CB5" s="33" t="s">
        <v>94</v>
      </c>
      <c r="CC5" s="33" t="s">
        <v>95</v>
      </c>
      <c r="CD5" s="33" t="s">
        <v>96</v>
      </c>
      <c r="CE5" s="33" t="s">
        <v>97</v>
      </c>
      <c r="CF5" s="33" t="s">
        <v>98</v>
      </c>
      <c r="CG5" s="33" t="s">
        <v>99</v>
      </c>
      <c r="CH5" s="33" t="s">
        <v>100</v>
      </c>
      <c r="CI5" s="33" t="s">
        <v>101</v>
      </c>
      <c r="CJ5" s="33" t="s">
        <v>102</v>
      </c>
      <c r="CK5" s="33" t="s">
        <v>103</v>
      </c>
      <c r="CL5" s="33" t="s">
        <v>93</v>
      </c>
      <c r="CM5" s="33" t="s">
        <v>94</v>
      </c>
      <c r="CN5" s="33" t="s">
        <v>95</v>
      </c>
      <c r="CO5" s="33" t="s">
        <v>96</v>
      </c>
      <c r="CP5" s="33" t="s">
        <v>97</v>
      </c>
      <c r="CQ5" s="33" t="s">
        <v>98</v>
      </c>
      <c r="CR5" s="33" t="s">
        <v>99</v>
      </c>
      <c r="CS5" s="33" t="s">
        <v>100</v>
      </c>
      <c r="CT5" s="33" t="s">
        <v>101</v>
      </c>
      <c r="CU5" s="33" t="s">
        <v>102</v>
      </c>
      <c r="CV5" s="33" t="s">
        <v>103</v>
      </c>
      <c r="CW5" s="33" t="s">
        <v>93</v>
      </c>
      <c r="CX5" s="33" t="s">
        <v>94</v>
      </c>
      <c r="CY5" s="33" t="s">
        <v>95</v>
      </c>
      <c r="CZ5" s="33" t="s">
        <v>96</v>
      </c>
      <c r="DA5" s="33" t="s">
        <v>97</v>
      </c>
      <c r="DB5" s="33" t="s">
        <v>98</v>
      </c>
      <c r="DC5" s="33" t="s">
        <v>99</v>
      </c>
      <c r="DD5" s="33" t="s">
        <v>100</v>
      </c>
      <c r="DE5" s="33" t="s">
        <v>101</v>
      </c>
      <c r="DF5" s="33" t="s">
        <v>102</v>
      </c>
      <c r="DG5" s="33" t="s">
        <v>103</v>
      </c>
      <c r="DH5" s="33" t="s">
        <v>93</v>
      </c>
      <c r="DI5" s="33" t="s">
        <v>94</v>
      </c>
      <c r="DJ5" s="33" t="s">
        <v>95</v>
      </c>
      <c r="DK5" s="33" t="s">
        <v>96</v>
      </c>
      <c r="DL5" s="33" t="s">
        <v>97</v>
      </c>
      <c r="DM5" s="33" t="s">
        <v>98</v>
      </c>
      <c r="DN5" s="33" t="s">
        <v>99</v>
      </c>
      <c r="DO5" s="33" t="s">
        <v>100</v>
      </c>
      <c r="DP5" s="33" t="s">
        <v>101</v>
      </c>
      <c r="DQ5" s="33" t="s">
        <v>102</v>
      </c>
      <c r="DR5" s="33" t="s">
        <v>103</v>
      </c>
      <c r="DS5" s="33" t="s">
        <v>93</v>
      </c>
      <c r="DT5" s="33" t="s">
        <v>94</v>
      </c>
      <c r="DU5" s="33" t="s">
        <v>95</v>
      </c>
      <c r="DV5" s="33" t="s">
        <v>96</v>
      </c>
      <c r="DW5" s="33" t="s">
        <v>97</v>
      </c>
      <c r="DX5" s="33" t="s">
        <v>98</v>
      </c>
      <c r="DY5" s="33" t="s">
        <v>99</v>
      </c>
      <c r="DZ5" s="33" t="s">
        <v>100</v>
      </c>
      <c r="EA5" s="33" t="s">
        <v>101</v>
      </c>
      <c r="EB5" s="33" t="s">
        <v>102</v>
      </c>
      <c r="EC5" s="33" t="s">
        <v>103</v>
      </c>
      <c r="ED5" s="33" t="s">
        <v>93</v>
      </c>
      <c r="EE5" s="33" t="s">
        <v>94</v>
      </c>
      <c r="EF5" s="33" t="s">
        <v>95</v>
      </c>
      <c r="EG5" s="33" t="s">
        <v>96</v>
      </c>
      <c r="EH5" s="33" t="s">
        <v>97</v>
      </c>
      <c r="EI5" s="33" t="s">
        <v>98</v>
      </c>
      <c r="EJ5" s="33" t="s">
        <v>99</v>
      </c>
      <c r="EK5" s="33" t="s">
        <v>100</v>
      </c>
      <c r="EL5" s="33" t="s">
        <v>101</v>
      </c>
      <c r="EM5" s="33" t="s">
        <v>102</v>
      </c>
      <c r="EN5" s="33" t="s">
        <v>103</v>
      </c>
    </row>
    <row r="6" spans="1:144" s="37" customFormat="1" x14ac:dyDescent="0.15">
      <c r="A6" s="29" t="s">
        <v>104</v>
      </c>
      <c r="B6" s="34">
        <f>B7</f>
        <v>2016</v>
      </c>
      <c r="C6" s="34">
        <f t="shared" ref="C6:W6" si="3">C7</f>
        <v>252042</v>
      </c>
      <c r="D6" s="34">
        <f t="shared" si="3"/>
        <v>46</v>
      </c>
      <c r="E6" s="34">
        <f t="shared" si="3"/>
        <v>1</v>
      </c>
      <c r="F6" s="34">
        <f t="shared" si="3"/>
        <v>0</v>
      </c>
      <c r="G6" s="34">
        <f t="shared" si="3"/>
        <v>1</v>
      </c>
      <c r="H6" s="34" t="str">
        <f t="shared" si="3"/>
        <v>滋賀県　近江八幡市</v>
      </c>
      <c r="I6" s="34" t="str">
        <f t="shared" si="3"/>
        <v>法適用</v>
      </c>
      <c r="J6" s="34" t="str">
        <f t="shared" si="3"/>
        <v>水道事業</v>
      </c>
      <c r="K6" s="34" t="str">
        <f t="shared" si="3"/>
        <v>末端給水事業</v>
      </c>
      <c r="L6" s="34" t="str">
        <f t="shared" si="3"/>
        <v>A4</v>
      </c>
      <c r="M6" s="34">
        <f t="shared" si="3"/>
        <v>0</v>
      </c>
      <c r="N6" s="35" t="str">
        <f t="shared" si="3"/>
        <v>-</v>
      </c>
      <c r="O6" s="35">
        <f t="shared" si="3"/>
        <v>67.92</v>
      </c>
      <c r="P6" s="35">
        <f t="shared" si="3"/>
        <v>99.69</v>
      </c>
      <c r="Q6" s="35">
        <f t="shared" si="3"/>
        <v>2991</v>
      </c>
      <c r="R6" s="35">
        <f t="shared" si="3"/>
        <v>82144</v>
      </c>
      <c r="S6" s="35">
        <f t="shared" si="3"/>
        <v>177.45</v>
      </c>
      <c r="T6" s="35">
        <f t="shared" si="3"/>
        <v>462.91</v>
      </c>
      <c r="U6" s="35">
        <f t="shared" si="3"/>
        <v>81828</v>
      </c>
      <c r="V6" s="35">
        <f t="shared" si="3"/>
        <v>92.3</v>
      </c>
      <c r="W6" s="35">
        <f t="shared" si="3"/>
        <v>886.54</v>
      </c>
      <c r="X6" s="36">
        <f>IF(X7="",NA(),X7)</f>
        <v>103.58</v>
      </c>
      <c r="Y6" s="36">
        <f t="shared" ref="Y6:AG6" si="4">IF(Y7="",NA(),Y7)</f>
        <v>106.19</v>
      </c>
      <c r="Z6" s="36">
        <f t="shared" si="4"/>
        <v>105.59</v>
      </c>
      <c r="AA6" s="36">
        <f t="shared" si="4"/>
        <v>106.47</v>
      </c>
      <c r="AB6" s="36">
        <f t="shared" si="4"/>
        <v>106.98</v>
      </c>
      <c r="AC6" s="36">
        <f t="shared" si="4"/>
        <v>108.24</v>
      </c>
      <c r="AD6" s="36">
        <f t="shared" si="4"/>
        <v>107.8</v>
      </c>
      <c r="AE6" s="36">
        <f t="shared" si="4"/>
        <v>111.96</v>
      </c>
      <c r="AF6" s="36">
        <f t="shared" si="4"/>
        <v>112.69</v>
      </c>
      <c r="AG6" s="36">
        <f t="shared" si="4"/>
        <v>113.16</v>
      </c>
      <c r="AH6" s="35" t="str">
        <f>IF(AH7="","",IF(AH7="-","【-】","【"&amp;SUBSTITUTE(TEXT(AH7,"#,##0.00"),"-","△")&amp;"】"))</f>
        <v>【114.35】</v>
      </c>
      <c r="AI6" s="35">
        <f>IF(AI7="",NA(),AI7)</f>
        <v>0</v>
      </c>
      <c r="AJ6" s="35">
        <f t="shared" ref="AJ6:AR6" si="5">IF(AJ7="",NA(),AJ7)</f>
        <v>0</v>
      </c>
      <c r="AK6" s="35">
        <f t="shared" si="5"/>
        <v>0</v>
      </c>
      <c r="AL6" s="35">
        <f t="shared" si="5"/>
        <v>0</v>
      </c>
      <c r="AM6" s="35">
        <f t="shared" si="5"/>
        <v>0</v>
      </c>
      <c r="AN6" s="36">
        <f t="shared" si="5"/>
        <v>4.46</v>
      </c>
      <c r="AO6" s="36">
        <f t="shared" si="5"/>
        <v>4.3899999999999997</v>
      </c>
      <c r="AP6" s="36">
        <f t="shared" si="5"/>
        <v>0.41</v>
      </c>
      <c r="AQ6" s="36">
        <f t="shared" si="5"/>
        <v>0.54</v>
      </c>
      <c r="AR6" s="36">
        <f t="shared" si="5"/>
        <v>0.68</v>
      </c>
      <c r="AS6" s="35" t="str">
        <f>IF(AS7="","",IF(AS7="-","【-】","【"&amp;SUBSTITUTE(TEXT(AS7,"#,##0.00"),"-","△")&amp;"】"))</f>
        <v>【0.79】</v>
      </c>
      <c r="AT6" s="36">
        <f>IF(AT7="",NA(),AT7)</f>
        <v>534.05999999999995</v>
      </c>
      <c r="AU6" s="36">
        <f t="shared" ref="AU6:BC6" si="6">IF(AU7="",NA(),AU7)</f>
        <v>578.53</v>
      </c>
      <c r="AV6" s="36">
        <f t="shared" si="6"/>
        <v>338.37</v>
      </c>
      <c r="AW6" s="36">
        <f t="shared" si="6"/>
        <v>340.67</v>
      </c>
      <c r="AX6" s="36">
        <f t="shared" si="6"/>
        <v>419.64</v>
      </c>
      <c r="AY6" s="36">
        <f t="shared" si="6"/>
        <v>701</v>
      </c>
      <c r="AZ6" s="36">
        <f t="shared" si="6"/>
        <v>739.59</v>
      </c>
      <c r="BA6" s="36">
        <f t="shared" si="6"/>
        <v>335.95</v>
      </c>
      <c r="BB6" s="36">
        <f t="shared" si="6"/>
        <v>346.59</v>
      </c>
      <c r="BC6" s="36">
        <f t="shared" si="6"/>
        <v>357.82</v>
      </c>
      <c r="BD6" s="35" t="str">
        <f>IF(BD7="","",IF(BD7="-","【-】","【"&amp;SUBSTITUTE(TEXT(BD7,"#,##0.00"),"-","△")&amp;"】"))</f>
        <v>【262.87】</v>
      </c>
      <c r="BE6" s="36">
        <f>IF(BE7="",NA(),BE7)</f>
        <v>329.6</v>
      </c>
      <c r="BF6" s="36">
        <f t="shared" ref="BF6:BN6" si="7">IF(BF7="",NA(),BF7)</f>
        <v>323.60000000000002</v>
      </c>
      <c r="BG6" s="36">
        <f t="shared" si="7"/>
        <v>324.43</v>
      </c>
      <c r="BH6" s="36">
        <f t="shared" si="7"/>
        <v>316.95</v>
      </c>
      <c r="BI6" s="36">
        <f t="shared" si="7"/>
        <v>304.54000000000002</v>
      </c>
      <c r="BJ6" s="36">
        <f t="shared" si="7"/>
        <v>330.99</v>
      </c>
      <c r="BK6" s="36">
        <f t="shared" si="7"/>
        <v>324.08999999999997</v>
      </c>
      <c r="BL6" s="36">
        <f t="shared" si="7"/>
        <v>319.82</v>
      </c>
      <c r="BM6" s="36">
        <f t="shared" si="7"/>
        <v>312.02999999999997</v>
      </c>
      <c r="BN6" s="36">
        <f t="shared" si="7"/>
        <v>307.45999999999998</v>
      </c>
      <c r="BO6" s="35" t="str">
        <f>IF(BO7="","",IF(BO7="-","【-】","【"&amp;SUBSTITUTE(TEXT(BO7,"#,##0.00"),"-","△")&amp;"】"))</f>
        <v>【270.87】</v>
      </c>
      <c r="BP6" s="36">
        <f>IF(BP7="",NA(),BP7)</f>
        <v>97.93</v>
      </c>
      <c r="BQ6" s="36">
        <f t="shared" ref="BQ6:BY6" si="8">IF(BQ7="",NA(),BQ7)</f>
        <v>100.4</v>
      </c>
      <c r="BR6" s="36">
        <f t="shared" si="8"/>
        <v>100.57</v>
      </c>
      <c r="BS6" s="36">
        <f t="shared" si="8"/>
        <v>101.84</v>
      </c>
      <c r="BT6" s="36">
        <f t="shared" si="8"/>
        <v>101.92</v>
      </c>
      <c r="BU6" s="36">
        <f t="shared" si="8"/>
        <v>100.27</v>
      </c>
      <c r="BV6" s="36">
        <f t="shared" si="8"/>
        <v>99.46</v>
      </c>
      <c r="BW6" s="36">
        <f t="shared" si="8"/>
        <v>105.21</v>
      </c>
      <c r="BX6" s="36">
        <f t="shared" si="8"/>
        <v>105.71</v>
      </c>
      <c r="BY6" s="36">
        <f t="shared" si="8"/>
        <v>106.01</v>
      </c>
      <c r="BZ6" s="35" t="str">
        <f>IF(BZ7="","",IF(BZ7="-","【-】","【"&amp;SUBSTITUTE(TEXT(BZ7,"#,##0.00"),"-","△")&amp;"】"))</f>
        <v>【105.59】</v>
      </c>
      <c r="CA6" s="36">
        <f>IF(CA7="",NA(),CA7)</f>
        <v>170.31</v>
      </c>
      <c r="CB6" s="36">
        <f t="shared" ref="CB6:CJ6" si="9">IF(CB7="",NA(),CB7)</f>
        <v>166.5</v>
      </c>
      <c r="CC6" s="36">
        <f t="shared" si="9"/>
        <v>165.27</v>
      </c>
      <c r="CD6" s="36">
        <f t="shared" si="9"/>
        <v>162.59</v>
      </c>
      <c r="CE6" s="36">
        <f t="shared" si="9"/>
        <v>162.49</v>
      </c>
      <c r="CF6" s="36">
        <f t="shared" si="9"/>
        <v>169.62</v>
      </c>
      <c r="CG6" s="36">
        <f t="shared" si="9"/>
        <v>171.78</v>
      </c>
      <c r="CH6" s="36">
        <f t="shared" si="9"/>
        <v>162.59</v>
      </c>
      <c r="CI6" s="36">
        <f t="shared" si="9"/>
        <v>162.15</v>
      </c>
      <c r="CJ6" s="36">
        <f t="shared" si="9"/>
        <v>162.24</v>
      </c>
      <c r="CK6" s="35" t="str">
        <f>IF(CK7="","",IF(CK7="-","【-】","【"&amp;SUBSTITUTE(TEXT(CK7,"#,##0.00"),"-","△")&amp;"】"))</f>
        <v>【163.27】</v>
      </c>
      <c r="CL6" s="36">
        <f>IF(CL7="",NA(),CL7)</f>
        <v>54.83</v>
      </c>
      <c r="CM6" s="36">
        <f t="shared" ref="CM6:CU6" si="10">IF(CM7="",NA(),CM7)</f>
        <v>58.32</v>
      </c>
      <c r="CN6" s="36">
        <f t="shared" si="10"/>
        <v>57.4</v>
      </c>
      <c r="CO6" s="36">
        <f t="shared" si="10"/>
        <v>57.34</v>
      </c>
      <c r="CP6" s="36">
        <f t="shared" si="10"/>
        <v>57.21</v>
      </c>
      <c r="CQ6" s="36">
        <f t="shared" si="10"/>
        <v>59.88</v>
      </c>
      <c r="CR6" s="36">
        <f t="shared" si="10"/>
        <v>59.68</v>
      </c>
      <c r="CS6" s="36">
        <f t="shared" si="10"/>
        <v>59.17</v>
      </c>
      <c r="CT6" s="36">
        <f t="shared" si="10"/>
        <v>59.34</v>
      </c>
      <c r="CU6" s="36">
        <f t="shared" si="10"/>
        <v>59.11</v>
      </c>
      <c r="CV6" s="35" t="str">
        <f>IF(CV7="","",IF(CV7="-","【-】","【"&amp;SUBSTITUTE(TEXT(CV7,"#,##0.00"),"-","△")&amp;"】"))</f>
        <v>【59.94】</v>
      </c>
      <c r="CW6" s="36">
        <f>IF(CW7="",NA(),CW7)</f>
        <v>92.08</v>
      </c>
      <c r="CX6" s="36">
        <f t="shared" ref="CX6:DF6" si="11">IF(CX7="",NA(),CX7)</f>
        <v>93.04</v>
      </c>
      <c r="CY6" s="36">
        <f t="shared" si="11"/>
        <v>93.01</v>
      </c>
      <c r="CZ6" s="36">
        <f t="shared" si="11"/>
        <v>93.38</v>
      </c>
      <c r="DA6" s="36">
        <f t="shared" si="11"/>
        <v>94.1</v>
      </c>
      <c r="DB6" s="36">
        <f t="shared" si="11"/>
        <v>87.65</v>
      </c>
      <c r="DC6" s="36">
        <f t="shared" si="11"/>
        <v>87.63</v>
      </c>
      <c r="DD6" s="36">
        <f t="shared" si="11"/>
        <v>87.6</v>
      </c>
      <c r="DE6" s="36">
        <f t="shared" si="11"/>
        <v>87.74</v>
      </c>
      <c r="DF6" s="36">
        <f t="shared" si="11"/>
        <v>87.91</v>
      </c>
      <c r="DG6" s="35" t="str">
        <f>IF(DG7="","",IF(DG7="-","【-】","【"&amp;SUBSTITUTE(TEXT(DG7,"#,##0.00"),"-","△")&amp;"】"))</f>
        <v>【90.22】</v>
      </c>
      <c r="DH6" s="36">
        <f>IF(DH7="",NA(),DH7)</f>
        <v>26.63</v>
      </c>
      <c r="DI6" s="36">
        <f t="shared" ref="DI6:DQ6" si="12">IF(DI7="",NA(),DI7)</f>
        <v>27.63</v>
      </c>
      <c r="DJ6" s="36">
        <f t="shared" si="12"/>
        <v>39.54</v>
      </c>
      <c r="DK6" s="36">
        <f t="shared" si="12"/>
        <v>40.72</v>
      </c>
      <c r="DL6" s="36">
        <f t="shared" si="12"/>
        <v>42.17</v>
      </c>
      <c r="DM6" s="36">
        <f t="shared" si="12"/>
        <v>38.69</v>
      </c>
      <c r="DN6" s="36">
        <f t="shared" si="12"/>
        <v>39.65</v>
      </c>
      <c r="DO6" s="36">
        <f t="shared" si="12"/>
        <v>45.25</v>
      </c>
      <c r="DP6" s="36">
        <f t="shared" si="12"/>
        <v>46.27</v>
      </c>
      <c r="DQ6" s="36">
        <f t="shared" si="12"/>
        <v>46.88</v>
      </c>
      <c r="DR6" s="35" t="str">
        <f>IF(DR7="","",IF(DR7="-","【-】","【"&amp;SUBSTITUTE(TEXT(DR7,"#,##0.00"),"-","△")&amp;"】"))</f>
        <v>【47.91】</v>
      </c>
      <c r="DS6" s="36">
        <f>IF(DS7="",NA(),DS7)</f>
        <v>3.71</v>
      </c>
      <c r="DT6" s="36">
        <f t="shared" ref="DT6:EB6" si="13">IF(DT7="",NA(),DT7)</f>
        <v>4.67</v>
      </c>
      <c r="DU6" s="36">
        <f t="shared" si="13"/>
        <v>4.5999999999999996</v>
      </c>
      <c r="DV6" s="36">
        <f t="shared" si="13"/>
        <v>7.68</v>
      </c>
      <c r="DW6" s="36">
        <f t="shared" si="13"/>
        <v>10.54</v>
      </c>
      <c r="DX6" s="36">
        <f t="shared" si="13"/>
        <v>8.4</v>
      </c>
      <c r="DY6" s="36">
        <f t="shared" si="13"/>
        <v>9.7100000000000009</v>
      </c>
      <c r="DZ6" s="36">
        <f t="shared" si="13"/>
        <v>10.71</v>
      </c>
      <c r="EA6" s="36">
        <f t="shared" si="13"/>
        <v>10.93</v>
      </c>
      <c r="EB6" s="36">
        <f t="shared" si="13"/>
        <v>13.39</v>
      </c>
      <c r="EC6" s="35" t="str">
        <f>IF(EC7="","",IF(EC7="-","【-】","【"&amp;SUBSTITUTE(TEXT(EC7,"#,##0.00"),"-","△")&amp;"】"))</f>
        <v>【15.00】</v>
      </c>
      <c r="ED6" s="36">
        <f>IF(ED7="",NA(),ED7)</f>
        <v>1.62</v>
      </c>
      <c r="EE6" s="36">
        <f t="shared" ref="EE6:EM6" si="14">IF(EE7="",NA(),EE7)</f>
        <v>1.71</v>
      </c>
      <c r="EF6" s="36">
        <f t="shared" si="14"/>
        <v>1.63</v>
      </c>
      <c r="EG6" s="36">
        <f t="shared" si="14"/>
        <v>0.97</v>
      </c>
      <c r="EH6" s="36">
        <f t="shared" si="14"/>
        <v>1.1599999999999999</v>
      </c>
      <c r="EI6" s="36">
        <f t="shared" si="14"/>
        <v>0.78</v>
      </c>
      <c r="EJ6" s="36">
        <f t="shared" si="14"/>
        <v>0.83</v>
      </c>
      <c r="EK6" s="36">
        <f t="shared" si="14"/>
        <v>0.72</v>
      </c>
      <c r="EL6" s="36">
        <f t="shared" si="14"/>
        <v>0.71</v>
      </c>
      <c r="EM6" s="36">
        <f t="shared" si="14"/>
        <v>0.71</v>
      </c>
      <c r="EN6" s="35" t="str">
        <f>IF(EN7="","",IF(EN7="-","【-】","【"&amp;SUBSTITUTE(TEXT(EN7,"#,##0.00"),"-","△")&amp;"】"))</f>
        <v>【0.76】</v>
      </c>
    </row>
    <row r="7" spans="1:144" s="37" customFormat="1" x14ac:dyDescent="0.15">
      <c r="A7" s="29"/>
      <c r="B7" s="38">
        <v>2016</v>
      </c>
      <c r="C7" s="38">
        <v>252042</v>
      </c>
      <c r="D7" s="38">
        <v>46</v>
      </c>
      <c r="E7" s="38">
        <v>1</v>
      </c>
      <c r="F7" s="38">
        <v>0</v>
      </c>
      <c r="G7" s="38">
        <v>1</v>
      </c>
      <c r="H7" s="38" t="s">
        <v>105</v>
      </c>
      <c r="I7" s="38" t="s">
        <v>106</v>
      </c>
      <c r="J7" s="38" t="s">
        <v>107</v>
      </c>
      <c r="K7" s="38" t="s">
        <v>108</v>
      </c>
      <c r="L7" s="38" t="s">
        <v>109</v>
      </c>
      <c r="M7" s="38"/>
      <c r="N7" s="39" t="s">
        <v>110</v>
      </c>
      <c r="O7" s="39">
        <v>67.92</v>
      </c>
      <c r="P7" s="39">
        <v>99.69</v>
      </c>
      <c r="Q7" s="39">
        <v>2991</v>
      </c>
      <c r="R7" s="39">
        <v>82144</v>
      </c>
      <c r="S7" s="39">
        <v>177.45</v>
      </c>
      <c r="T7" s="39">
        <v>462.91</v>
      </c>
      <c r="U7" s="39">
        <v>81828</v>
      </c>
      <c r="V7" s="39">
        <v>92.3</v>
      </c>
      <c r="W7" s="39">
        <v>886.54</v>
      </c>
      <c r="X7" s="39">
        <v>103.58</v>
      </c>
      <c r="Y7" s="39">
        <v>106.19</v>
      </c>
      <c r="Z7" s="39">
        <v>105.59</v>
      </c>
      <c r="AA7" s="39">
        <v>106.47</v>
      </c>
      <c r="AB7" s="39">
        <v>106.98</v>
      </c>
      <c r="AC7" s="39">
        <v>108.24</v>
      </c>
      <c r="AD7" s="39">
        <v>107.8</v>
      </c>
      <c r="AE7" s="39">
        <v>111.96</v>
      </c>
      <c r="AF7" s="39">
        <v>112.69</v>
      </c>
      <c r="AG7" s="39">
        <v>113.16</v>
      </c>
      <c r="AH7" s="39">
        <v>114.35</v>
      </c>
      <c r="AI7" s="39">
        <v>0</v>
      </c>
      <c r="AJ7" s="39">
        <v>0</v>
      </c>
      <c r="AK7" s="39">
        <v>0</v>
      </c>
      <c r="AL7" s="39">
        <v>0</v>
      </c>
      <c r="AM7" s="39">
        <v>0</v>
      </c>
      <c r="AN7" s="39">
        <v>4.46</v>
      </c>
      <c r="AO7" s="39">
        <v>4.3899999999999997</v>
      </c>
      <c r="AP7" s="39">
        <v>0.41</v>
      </c>
      <c r="AQ7" s="39">
        <v>0.54</v>
      </c>
      <c r="AR7" s="39">
        <v>0.68</v>
      </c>
      <c r="AS7" s="39">
        <v>0.79</v>
      </c>
      <c r="AT7" s="39">
        <v>534.05999999999995</v>
      </c>
      <c r="AU7" s="39">
        <v>578.53</v>
      </c>
      <c r="AV7" s="39">
        <v>338.37</v>
      </c>
      <c r="AW7" s="39">
        <v>340.67</v>
      </c>
      <c r="AX7" s="39">
        <v>419.64</v>
      </c>
      <c r="AY7" s="39">
        <v>701</v>
      </c>
      <c r="AZ7" s="39">
        <v>739.59</v>
      </c>
      <c r="BA7" s="39">
        <v>335.95</v>
      </c>
      <c r="BB7" s="39">
        <v>346.59</v>
      </c>
      <c r="BC7" s="39">
        <v>357.82</v>
      </c>
      <c r="BD7" s="39">
        <v>262.87</v>
      </c>
      <c r="BE7" s="39">
        <v>329.6</v>
      </c>
      <c r="BF7" s="39">
        <v>323.60000000000002</v>
      </c>
      <c r="BG7" s="39">
        <v>324.43</v>
      </c>
      <c r="BH7" s="39">
        <v>316.95</v>
      </c>
      <c r="BI7" s="39">
        <v>304.54000000000002</v>
      </c>
      <c r="BJ7" s="39">
        <v>330.99</v>
      </c>
      <c r="BK7" s="39">
        <v>324.08999999999997</v>
      </c>
      <c r="BL7" s="39">
        <v>319.82</v>
      </c>
      <c r="BM7" s="39">
        <v>312.02999999999997</v>
      </c>
      <c r="BN7" s="39">
        <v>307.45999999999998</v>
      </c>
      <c r="BO7" s="39">
        <v>270.87</v>
      </c>
      <c r="BP7" s="39">
        <v>97.93</v>
      </c>
      <c r="BQ7" s="39">
        <v>100.4</v>
      </c>
      <c r="BR7" s="39">
        <v>100.57</v>
      </c>
      <c r="BS7" s="39">
        <v>101.84</v>
      </c>
      <c r="BT7" s="39">
        <v>101.92</v>
      </c>
      <c r="BU7" s="39">
        <v>100.27</v>
      </c>
      <c r="BV7" s="39">
        <v>99.46</v>
      </c>
      <c r="BW7" s="39">
        <v>105.21</v>
      </c>
      <c r="BX7" s="39">
        <v>105.71</v>
      </c>
      <c r="BY7" s="39">
        <v>106.01</v>
      </c>
      <c r="BZ7" s="39">
        <v>105.59</v>
      </c>
      <c r="CA7" s="39">
        <v>170.31</v>
      </c>
      <c r="CB7" s="39">
        <v>166.5</v>
      </c>
      <c r="CC7" s="39">
        <v>165.27</v>
      </c>
      <c r="CD7" s="39">
        <v>162.59</v>
      </c>
      <c r="CE7" s="39">
        <v>162.49</v>
      </c>
      <c r="CF7" s="39">
        <v>169.62</v>
      </c>
      <c r="CG7" s="39">
        <v>171.78</v>
      </c>
      <c r="CH7" s="39">
        <v>162.59</v>
      </c>
      <c r="CI7" s="39">
        <v>162.15</v>
      </c>
      <c r="CJ7" s="39">
        <v>162.24</v>
      </c>
      <c r="CK7" s="39">
        <v>163.27000000000001</v>
      </c>
      <c r="CL7" s="39">
        <v>54.83</v>
      </c>
      <c r="CM7" s="39">
        <v>58.32</v>
      </c>
      <c r="CN7" s="39">
        <v>57.4</v>
      </c>
      <c r="CO7" s="39">
        <v>57.34</v>
      </c>
      <c r="CP7" s="39">
        <v>57.21</v>
      </c>
      <c r="CQ7" s="39">
        <v>59.88</v>
      </c>
      <c r="CR7" s="39">
        <v>59.68</v>
      </c>
      <c r="CS7" s="39">
        <v>59.17</v>
      </c>
      <c r="CT7" s="39">
        <v>59.34</v>
      </c>
      <c r="CU7" s="39">
        <v>59.11</v>
      </c>
      <c r="CV7" s="39">
        <v>59.94</v>
      </c>
      <c r="CW7" s="39">
        <v>92.08</v>
      </c>
      <c r="CX7" s="39">
        <v>93.04</v>
      </c>
      <c r="CY7" s="39">
        <v>93.01</v>
      </c>
      <c r="CZ7" s="39">
        <v>93.38</v>
      </c>
      <c r="DA7" s="39">
        <v>94.1</v>
      </c>
      <c r="DB7" s="39">
        <v>87.65</v>
      </c>
      <c r="DC7" s="39">
        <v>87.63</v>
      </c>
      <c r="DD7" s="39">
        <v>87.6</v>
      </c>
      <c r="DE7" s="39">
        <v>87.74</v>
      </c>
      <c r="DF7" s="39">
        <v>87.91</v>
      </c>
      <c r="DG7" s="39">
        <v>90.22</v>
      </c>
      <c r="DH7" s="39">
        <v>26.63</v>
      </c>
      <c r="DI7" s="39">
        <v>27.63</v>
      </c>
      <c r="DJ7" s="39">
        <v>39.54</v>
      </c>
      <c r="DK7" s="39">
        <v>40.72</v>
      </c>
      <c r="DL7" s="39">
        <v>42.17</v>
      </c>
      <c r="DM7" s="39">
        <v>38.69</v>
      </c>
      <c r="DN7" s="39">
        <v>39.65</v>
      </c>
      <c r="DO7" s="39">
        <v>45.25</v>
      </c>
      <c r="DP7" s="39">
        <v>46.27</v>
      </c>
      <c r="DQ7" s="39">
        <v>46.88</v>
      </c>
      <c r="DR7" s="39">
        <v>47.91</v>
      </c>
      <c r="DS7" s="39">
        <v>3.71</v>
      </c>
      <c r="DT7" s="39">
        <v>4.67</v>
      </c>
      <c r="DU7" s="39">
        <v>4.5999999999999996</v>
      </c>
      <c r="DV7" s="39">
        <v>7.68</v>
      </c>
      <c r="DW7" s="39">
        <v>10.54</v>
      </c>
      <c r="DX7" s="39">
        <v>8.4</v>
      </c>
      <c r="DY7" s="39">
        <v>9.7100000000000009</v>
      </c>
      <c r="DZ7" s="39">
        <v>10.71</v>
      </c>
      <c r="EA7" s="39">
        <v>10.93</v>
      </c>
      <c r="EB7" s="39">
        <v>13.39</v>
      </c>
      <c r="EC7" s="39">
        <v>15</v>
      </c>
      <c r="ED7" s="39">
        <v>1.62</v>
      </c>
      <c r="EE7" s="39">
        <v>1.71</v>
      </c>
      <c r="EF7" s="39">
        <v>1.63</v>
      </c>
      <c r="EG7" s="39">
        <v>0.97</v>
      </c>
      <c r="EH7" s="39">
        <v>1.1599999999999999</v>
      </c>
      <c r="EI7" s="39">
        <v>0.78</v>
      </c>
      <c r="EJ7" s="39">
        <v>0.83</v>
      </c>
      <c r="EK7" s="39">
        <v>0.72</v>
      </c>
      <c r="EL7" s="39">
        <v>0.71</v>
      </c>
      <c r="EM7" s="39">
        <v>0.71</v>
      </c>
      <c r="EN7" s="39">
        <v>0.76</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111</v>
      </c>
      <c r="C9" s="42" t="s">
        <v>112</v>
      </c>
      <c r="D9" s="42" t="s">
        <v>113</v>
      </c>
      <c r="E9" s="42" t="s">
        <v>114</v>
      </c>
      <c r="F9" s="42" t="s">
        <v>115</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56</v>
      </c>
      <c r="B10" s="43">
        <f>DATEVALUE($B$6-4&amp;"年1月1日")</f>
        <v>40909</v>
      </c>
      <c r="C10" s="43">
        <f>DATEVALUE($B$6-3&amp;"年1月1日")</f>
        <v>41275</v>
      </c>
      <c r="D10" s="43">
        <f>DATEVALUE($B$6-2&amp;"年1月1日")</f>
        <v>41640</v>
      </c>
      <c r="E10" s="43">
        <f>DATEVALUE($B$6-1&amp;"年1月1日")</f>
        <v>42005</v>
      </c>
      <c r="F10" s="43">
        <f>DATEVALUE($B$6&amp;"年1月1日")</f>
        <v>42370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8man66057</cp:lastModifiedBy>
  <cp:lastPrinted>2018-02-09T09:10:28Z</cp:lastPrinted>
  <dcterms:created xsi:type="dcterms:W3CDTF">2017-12-25T01:31:01Z</dcterms:created>
  <dcterms:modified xsi:type="dcterms:W3CDTF">2018-02-09T09:10:30Z</dcterms:modified>
  <cp:category/>
</cp:coreProperties>
</file>