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defaultThemeVersion="164011"/>
  <mc:AlternateContent xmlns:mc="http://schemas.openxmlformats.org/markup-compatibility/2006">
    <mc:Choice Requires="x15">
      <x15ac:absPath xmlns:x15ac="http://schemas.microsoft.com/office/spreadsheetml/2010/11/ac" url="C:\Users\uh29021\Desktop\H30 比較分析表\"/>
    </mc:Choice>
  </mc:AlternateContent>
  <workbookProtection workbookAlgorithmName="SHA-512" workbookHashValue="I3WwDHEAWz7ML5BQK7/mdavUicKRDp6+lYzdgvFB6DEyL3nnaIsKFvblA369BTtQqGOPWQ9DdK2HsLCybixJ3g==" workbookSaltValue="rpKDWIAllDlhp4Wx98vaNQ==" workbookSpinCount="100000" lockStructure="1"/>
  <bookViews>
    <workbookView xWindow="0" yWindow="0" windowWidth="20490" windowHeight="6960"/>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 i="5" l="1"/>
  <c r="C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T6" i="5"/>
  <c r="AT8" i="4" s="1"/>
  <c r="S6" i="5"/>
  <c r="AL8" i="4" s="1"/>
  <c r="R6" i="5"/>
  <c r="Q6" i="5"/>
  <c r="P6" i="5"/>
  <c r="P10" i="4" s="1"/>
  <c r="O6" i="5"/>
  <c r="I10" i="4" s="1"/>
  <c r="N6" i="5"/>
  <c r="M6" i="5"/>
  <c r="L6" i="5"/>
  <c r="W8" i="4" s="1"/>
  <c r="K6" i="5"/>
  <c r="P8" i="4" s="1"/>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H86" i="4"/>
  <c r="E86" i="4"/>
  <c r="AL10" i="4"/>
  <c r="AD10" i="4"/>
  <c r="W10" i="4"/>
  <c r="B10" i="4"/>
  <c r="BB8" i="4"/>
  <c r="AD8" i="4"/>
  <c r="I8" i="4"/>
  <c r="B8" i="4"/>
  <c r="E10" i="5" l="1"/>
  <c r="B10" i="5"/>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<sst xmlns="http://schemas.openxmlformats.org/spreadsheetml/2006/main" count="240" uniqueCount="126">
  <si>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</si>
  <si>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</si>
  <si>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</si>
  <si>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</si>
  <si>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</si>
  <si>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</si>
  <si>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</si>
  <si>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</si>
  <si>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</si>
  <si>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</si>
  <si>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</si>
  <si>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</si>
  <si>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</si>
  <si>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</si>
  <si>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</si>
  <si>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</si>
  <si>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</si>
  <si>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</si>
  <si>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</si>
  <si>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</si>
  <si>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</si>
  <si>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</si>
  <si>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</si>
  <si>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</si>
  <si>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</si>
  <si>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</si>
  <si>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</si>
  <si>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</si>
  <si>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</si>
  <si>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</si>
  <si>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</si>
  <si>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</si>
  <si>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</si>
  <si>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</si>
  <si>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</si>
  <si>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</si>
  <si>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</si>
  <si>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</si>
  <si>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</si>
  <si>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</si>
  <si>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</si>
  <si>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</si>
  <si>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</si>
  <si>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</si>
  <si>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</si>
  <si>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</si>
  <si>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</si>
  <si>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</si>
  <si>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</si>
  <si>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</si>
  <si>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</si>
  <si>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</si>
  <si>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</si>
  <si>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</si>
  <si>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</si>
  <si>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</si>
  <si>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</si>
  <si>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</si>
  <si>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</si>
  <si>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</si>
  <si>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</si>
  <si>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</si>
  <si>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</si>
  <si>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</si>
  <si>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</si>
  <si>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</si>
  <si>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</si>
  <si>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</si>
  <si>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</si>
  <si>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</si>
  <si>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</si>
  <si>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</si>
  <si>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</si>
  <si>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</si>
  <si>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</si>
  <si>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</si>
  <si>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</si>
  <si>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</si>
  <si>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</si>
  <si>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</si>
  <si>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</si>
  <si>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</si>
  <si>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</si>
  <si>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</si>
  <si>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</si>
  <si>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</si>
  <si>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</si>
  <si>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</si>
  <si>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</si>
  <si>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</si>
  <si>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</si>
  <si>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</si>
  <si>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</si>
  <si>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</si>
  <si>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</si>
  <si>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</si>
  <si>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</si>
  <si>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</si>
  <si>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</si>
  <si>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</si>
  <si>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</si>
  <si>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</si>
  <si>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</si>
  <si>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</si>
  <si>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</si>
  <si>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</si>
  <si>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</si>
  <si>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</si>
  <si>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</si>
  <si>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</si>
  <si>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</si>
  <si>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法非適用</t>
  </si>
  <si>
    <t>下水道事業</t>
  </si>
  <si>
    <t>公共下水道</t>
  </si>
  <si>
    <t>Cd2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</si>
  <si>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</si>
  <si>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</si>
  <si>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</si>
  <si>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</si>
  <si>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</si>
  <si>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</si>
  <si>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</si>
  <si>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</si>
  <si>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①収益的収支比率
　料金収入が前年度よりさらに減少し、起債償還金の増により比率が落ち込んだ形になったが、住宅開発による人口増や維持管理の削減に努めており今後上昇傾向になると考えている。しかし、依然100％を割り込んでいることから更なる取り組みが必要である。
④企業債残高対事業規模比率
　類似団体と比較すると低水準であるが、据え置き分の償還が始まり例年に比べ突出した形となった。今後将来的な経営の健全化のため留意が必要。
⑤経費回収率
　収益的収支比率に比例し、類似団体の平均を大幅に減少した。計画的な維持管理に努めるとともに、料金設定だけの問題か否かの分析と将来的に使用料の増額改定を視野に入れた企業運営の必要がある。
⑥汚水処理原価
　平成29年度で類似団体の平均を大きく上回り、有収水量１㎥あたりの処理コストが高いと考えられ、投資の効率化等経営改善に努める。
⑦施設利用率および⑧水洗化率
　類似団体と比較しても高水準であり普及が進んでいると考えられるが、高齢者宅への接続普及促進が課題である。
　</t>
    <rPh sb="1" eb="4">
      <t>シュウエキテキ</t>
    </rPh>
    <rPh sb="4" eb="6">
      <t>シュウシ</t>
    </rPh>
    <rPh sb="6" eb="8">
      <t>ヒリツ</t>
    </rPh>
    <rPh sb="10" eb="12">
      <t>リョウキン</t>
    </rPh>
    <rPh sb="12" eb="14">
      <t>シュウニュウ</t>
    </rPh>
    <rPh sb="23" eb="25">
      <t>ゲンショウ</t>
    </rPh>
    <rPh sb="27" eb="29">
      <t>キサイ</t>
    </rPh>
    <rPh sb="29" eb="31">
      <t>ショウカン</t>
    </rPh>
    <rPh sb="31" eb="32">
      <t>キン</t>
    </rPh>
    <rPh sb="33" eb="34">
      <t>ゾウ</t>
    </rPh>
    <rPh sb="37" eb="39">
      <t>ヒリツ</t>
    </rPh>
    <rPh sb="40" eb="41">
      <t>オ</t>
    </rPh>
    <rPh sb="42" eb="43">
      <t>コ</t>
    </rPh>
    <rPh sb="45" eb="46">
      <t>カタチ</t>
    </rPh>
    <rPh sb="52" eb="54">
      <t>ジュウタク</t>
    </rPh>
    <rPh sb="54" eb="56">
      <t>カイハツ</t>
    </rPh>
    <rPh sb="59" eb="62">
      <t>ジンコウゾウ</t>
    </rPh>
    <rPh sb="63" eb="65">
      <t>イジ</t>
    </rPh>
    <rPh sb="65" eb="67">
      <t>カンリ</t>
    </rPh>
    <rPh sb="68" eb="70">
      <t>サクゲン</t>
    </rPh>
    <rPh sb="71" eb="72">
      <t>ツト</t>
    </rPh>
    <rPh sb="76" eb="78">
      <t>コンゴ</t>
    </rPh>
    <rPh sb="86" eb="87">
      <t>カンガ</t>
    </rPh>
    <rPh sb="96" eb="98">
      <t>イゼン</t>
    </rPh>
    <rPh sb="103" eb="104">
      <t>ワ</t>
    </rPh>
    <rPh sb="105" eb="106">
      <t>コ</t>
    </rPh>
    <rPh sb="114" eb="115">
      <t>サラ</t>
    </rPh>
    <rPh sb="117" eb="118">
      <t>ト</t>
    </rPh>
    <rPh sb="119" eb="120">
      <t>ク</t>
    </rPh>
    <rPh sb="122" eb="124">
      <t>ヒツヨウ</t>
    </rPh>
    <rPh sb="130" eb="132">
      <t>キギョウ</t>
    </rPh>
    <rPh sb="132" eb="133">
      <t>サイ</t>
    </rPh>
    <rPh sb="133" eb="135">
      <t>ザンダカ</t>
    </rPh>
    <rPh sb="135" eb="136">
      <t>タイ</t>
    </rPh>
    <rPh sb="136" eb="138">
      <t>ジギョウ</t>
    </rPh>
    <rPh sb="138" eb="140">
      <t>キボ</t>
    </rPh>
    <rPh sb="140" eb="142">
      <t>ヒリツ</t>
    </rPh>
    <rPh sb="144" eb="146">
      <t>ルイジ</t>
    </rPh>
    <rPh sb="146" eb="148">
      <t>ダンタイ</t>
    </rPh>
    <rPh sb="149" eb="151">
      <t>ヒカク</t>
    </rPh>
    <rPh sb="162" eb="163">
      <t>ス</t>
    </rPh>
    <rPh sb="164" eb="165">
      <t>オ</t>
    </rPh>
    <rPh sb="166" eb="167">
      <t>フン</t>
    </rPh>
    <rPh sb="168" eb="170">
      <t>ショウカン</t>
    </rPh>
    <rPh sb="171" eb="172">
      <t>ハジ</t>
    </rPh>
    <rPh sb="174" eb="176">
      <t>レイネン</t>
    </rPh>
    <rPh sb="177" eb="178">
      <t>クラ</t>
    </rPh>
    <rPh sb="179" eb="181">
      <t>トッシュツ</t>
    </rPh>
    <rPh sb="183" eb="184">
      <t>カタチ</t>
    </rPh>
    <rPh sb="189" eb="191">
      <t>コンゴ</t>
    </rPh>
    <rPh sb="191" eb="194">
      <t>ショウライテキ</t>
    </rPh>
    <rPh sb="195" eb="197">
      <t>ケイエイ</t>
    </rPh>
    <rPh sb="198" eb="201">
      <t>ケンゼンカ</t>
    </rPh>
    <rPh sb="204" eb="206">
      <t>リュウイ</t>
    </rPh>
    <rPh sb="207" eb="209">
      <t>ヒツヨウ</t>
    </rPh>
    <rPh sb="212" eb="214">
      <t>ケイヒ</t>
    </rPh>
    <rPh sb="214" eb="216">
      <t>カイシュウ</t>
    </rPh>
    <rPh sb="216" eb="217">
      <t>リツ</t>
    </rPh>
    <rPh sb="219" eb="222">
      <t>シュウエキテキ</t>
    </rPh>
    <rPh sb="222" eb="224">
      <t>シュウシ</t>
    </rPh>
    <rPh sb="224" eb="226">
      <t>ヒリツ</t>
    </rPh>
    <rPh sb="227" eb="229">
      <t>ヒレイ</t>
    </rPh>
    <rPh sb="231" eb="233">
      <t>ルイジ</t>
    </rPh>
    <rPh sb="233" eb="235">
      <t>ダンタイ</t>
    </rPh>
    <rPh sb="236" eb="238">
      <t>ヘイキン</t>
    </rPh>
    <rPh sb="239" eb="241">
      <t>オオハバ</t>
    </rPh>
    <rPh sb="242" eb="244">
      <t>ゲンショウ</t>
    </rPh>
    <rPh sb="247" eb="250">
      <t>ケイカクテキ</t>
    </rPh>
    <rPh sb="251" eb="253">
      <t>イジ</t>
    </rPh>
    <rPh sb="253" eb="255">
      <t>カンリ</t>
    </rPh>
    <rPh sb="256" eb="257">
      <t>ツト</t>
    </rPh>
    <rPh sb="264" eb="266">
      <t>リョウキン</t>
    </rPh>
    <rPh sb="266" eb="268">
      <t>セッテイ</t>
    </rPh>
    <rPh sb="271" eb="273">
      <t>モンダイ</t>
    </rPh>
    <rPh sb="274" eb="275">
      <t>イナ</t>
    </rPh>
    <rPh sb="277" eb="279">
      <t>ブンセキ</t>
    </rPh>
    <rPh sb="280" eb="283">
      <t>ショウライテキ</t>
    </rPh>
    <rPh sb="284" eb="287">
      <t>シヨウリョウ</t>
    </rPh>
    <rPh sb="288" eb="290">
      <t>ゾウガク</t>
    </rPh>
    <rPh sb="290" eb="292">
      <t>カイテイ</t>
    </rPh>
    <rPh sb="293" eb="295">
      <t>シヤ</t>
    </rPh>
    <rPh sb="296" eb="297">
      <t>イ</t>
    </rPh>
    <rPh sb="299" eb="301">
      <t>キギョウ</t>
    </rPh>
    <rPh sb="301" eb="303">
      <t>ウンエイ</t>
    </rPh>
    <rPh sb="304" eb="306">
      <t>ヒツヨウ</t>
    </rPh>
    <rPh sb="312" eb="314">
      <t>オスイ</t>
    </rPh>
    <rPh sb="314" eb="316">
      <t>ショリ</t>
    </rPh>
    <rPh sb="316" eb="318">
      <t>ゲンカ</t>
    </rPh>
    <rPh sb="320" eb="322">
      <t>ヘイセイ</t>
    </rPh>
    <rPh sb="324" eb="326">
      <t>ネンド</t>
    </rPh>
    <rPh sb="327" eb="329">
      <t>ルイジ</t>
    </rPh>
    <rPh sb="329" eb="331">
      <t>ダンタイ</t>
    </rPh>
    <rPh sb="384" eb="386">
      <t>シセツ</t>
    </rPh>
    <rPh sb="386" eb="388">
      <t>リヨウ</t>
    </rPh>
    <rPh sb="388" eb="389">
      <t>リツ</t>
    </rPh>
    <rPh sb="393" eb="396">
      <t>スイセンカ</t>
    </rPh>
    <rPh sb="396" eb="397">
      <t>リツ</t>
    </rPh>
    <rPh sb="399" eb="401">
      <t>ルイジ</t>
    </rPh>
    <rPh sb="401" eb="403">
      <t>ダンタイ</t>
    </rPh>
    <rPh sb="404" eb="406">
      <t>ヒカク</t>
    </rPh>
    <rPh sb="409" eb="412">
      <t>コウスイジュン</t>
    </rPh>
    <rPh sb="415" eb="417">
      <t>フキュウ</t>
    </rPh>
    <rPh sb="418" eb="419">
      <t>スス</t>
    </rPh>
    <rPh sb="424" eb="425">
      <t>カンガ</t>
    </rPh>
    <rPh sb="431" eb="434">
      <t>コウレイシャ</t>
    </rPh>
    <rPh sb="434" eb="435">
      <t>タク</t>
    </rPh>
    <rPh sb="437" eb="439">
      <t>セツゾク</t>
    </rPh>
    <rPh sb="439" eb="441">
      <t>フキュウ</t>
    </rPh>
    <rPh sb="441" eb="443">
      <t>ソクシン</t>
    </rPh>
    <rPh sb="444" eb="446">
      <t>カダイ</t>
    </rPh>
    <phoneticPr fontId="15"/>
  </si>
  <si>
    <t>　マンホールポンプ場について、平成27年度に長寿命化計画、平成28年度に実施設計を完了し、順次計画的に改修を実施している。</t>
    <rPh sb="9" eb="10">
      <t>ジョウ</t>
    </rPh>
    <phoneticPr fontId="15"/>
  </si>
  <si>
    <t>　運営については料金収入だけでは賄えず一般会計からの繰入に頼っているのが実情である。高齢者世帯の接続は望めないことから概ね接続は完了したとも言える。また近年、開発による世帯増による期待もあるが、節水型機器の設置が主流であることにより繰入が不要になるほどの大幅な収入増には繋がらないと予想される。
　今後、地方公営企業会計の適用を予定する中で、経営戦略やストックマネジメントを活用し、適切な維持管理・改築修繕を実施するとともに使用料の増額改定の検討を行うなど、健全な経営努力を必要とする。</t>
    <rPh sb="1" eb="3">
      <t>ウンエイ</t>
    </rPh>
    <rPh sb="8" eb="10">
      <t>リョウキン</t>
    </rPh>
    <rPh sb="10" eb="12">
      <t>シュウニュウ</t>
    </rPh>
    <rPh sb="16" eb="17">
      <t>マカナ</t>
    </rPh>
    <rPh sb="19" eb="21">
      <t>イッパン</t>
    </rPh>
    <rPh sb="21" eb="23">
      <t>カイケイ</t>
    </rPh>
    <rPh sb="26" eb="28">
      <t>クリイレ</t>
    </rPh>
    <rPh sb="29" eb="30">
      <t>タヨ</t>
    </rPh>
    <rPh sb="36" eb="38">
      <t>ジツジョウ</t>
    </rPh>
    <rPh sb="42" eb="45">
      <t>コウレイシャ</t>
    </rPh>
    <rPh sb="45" eb="47">
      <t>セタイ</t>
    </rPh>
    <rPh sb="48" eb="50">
      <t>セツゾク</t>
    </rPh>
    <rPh sb="51" eb="52">
      <t>ノゾ</t>
    </rPh>
    <rPh sb="59" eb="60">
      <t>オオム</t>
    </rPh>
    <rPh sb="61" eb="63">
      <t>セツゾク</t>
    </rPh>
    <rPh sb="64" eb="66">
      <t>カンリョウ</t>
    </rPh>
    <rPh sb="70" eb="71">
      <t>イ</t>
    </rPh>
    <rPh sb="76" eb="78">
      <t>キンネン</t>
    </rPh>
    <rPh sb="79" eb="81">
      <t>カイハツ</t>
    </rPh>
    <rPh sb="84" eb="86">
      <t>セタイ</t>
    </rPh>
    <rPh sb="86" eb="87">
      <t>ゾウ</t>
    </rPh>
    <rPh sb="90" eb="92">
      <t>キタイ</t>
    </rPh>
    <rPh sb="97" eb="100">
      <t>セッスイガタ</t>
    </rPh>
    <rPh sb="100" eb="102">
      <t>キキ</t>
    </rPh>
    <rPh sb="103" eb="105">
      <t>セッチ</t>
    </rPh>
    <rPh sb="106" eb="108">
      <t>シュリュウ</t>
    </rPh>
    <rPh sb="116" eb="118">
      <t>クリイレ</t>
    </rPh>
    <rPh sb="119" eb="121">
      <t>フヨウ</t>
    </rPh>
    <rPh sb="127" eb="129">
      <t>オオハバ</t>
    </rPh>
    <rPh sb="130" eb="132">
      <t>シュウニュウ</t>
    </rPh>
    <rPh sb="132" eb="133">
      <t>ゾウ</t>
    </rPh>
    <rPh sb="135" eb="136">
      <t>ツナ</t>
    </rPh>
    <rPh sb="141" eb="143">
      <t>ヨソウ</t>
    </rPh>
    <rPh sb="149" eb="151">
      <t>コンゴ</t>
    </rPh>
    <rPh sb="152" eb="154">
      <t>チホウ</t>
    </rPh>
    <rPh sb="154" eb="156">
      <t>コウエイ</t>
    </rPh>
    <rPh sb="156" eb="158">
      <t>キギョウ</t>
    </rPh>
    <rPh sb="158" eb="160">
      <t>カイケイ</t>
    </rPh>
    <rPh sb="161" eb="163">
      <t>テキヨウ</t>
    </rPh>
    <rPh sb="164" eb="166">
      <t>ヨテイ</t>
    </rPh>
    <rPh sb="168" eb="169">
      <t>ナカ</t>
    </rPh>
    <rPh sb="171" eb="173">
      <t>ケイエイ</t>
    </rPh>
    <rPh sb="173" eb="175">
      <t>センリャク</t>
    </rPh>
    <rPh sb="187" eb="189">
      <t>カツヨウ</t>
    </rPh>
    <rPh sb="191" eb="193">
      <t>テキセツ</t>
    </rPh>
    <rPh sb="194" eb="196">
      <t>イジ</t>
    </rPh>
    <rPh sb="196" eb="198">
      <t>カンリ</t>
    </rPh>
    <rPh sb="199" eb="201">
      <t>カイチク</t>
    </rPh>
    <rPh sb="201" eb="203">
      <t>シュウゼン</t>
    </rPh>
    <rPh sb="204" eb="206">
      <t>ジッシ</t>
    </rPh>
    <rPh sb="212" eb="215">
      <t>シヨウリョウ</t>
    </rPh>
    <rPh sb="216" eb="218">
      <t>ゾウガク</t>
    </rPh>
    <rPh sb="218" eb="220">
      <t>カイテイ</t>
    </rPh>
    <rPh sb="221" eb="223">
      <t>ケントウ</t>
    </rPh>
    <rPh sb="224" eb="225">
      <t>オコナ</t>
    </rPh>
    <rPh sb="229" eb="231">
      <t>ケンゼン</t>
    </rPh>
    <rPh sb="232" eb="234">
      <t>ケイエイ</t>
    </rPh>
    <rPh sb="234" eb="236">
      <t>ドリョク</t>
    </rPh>
    <rPh sb="237" eb="239">
      <t>ヒツヨウ</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</si>
</sst>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F31-470E-A163-F96A20006405}"/>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0.14000000000000001</c:v>
                </c:pt>
                <c:pt idx="1">
                  <c:v>0.03</c:v>
                </c:pt>
                <c:pt idx="2">
                  <c:v>0.15</c:v>
                </c:pt>
                <c:pt idx="3">
                  <c:v>0.1</c:v>
                </c:pt>
                <c:pt idx="4">
                  <c:v>0.13</c:v>
                </c:pt>
              </c:numCache>
            </c:numRef>
          </c:val>
          <c:smooth val="0"/>
          <c:extLst>
            <c:ext xmlns:c16="http://schemas.microsoft.com/office/drawing/2014/chart" uri="{C3380CC4-5D6E-409C-BE32-E72D297353CC}">
              <c16:uniqueId val="{00000001-9F31-470E-A163-F96A20006405}"/>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73.58</c:v>
                </c:pt>
                <c:pt idx="1">
                  <c:v>76.83</c:v>
                </c:pt>
                <c:pt idx="2">
                  <c:v>76.83</c:v>
                </c:pt>
                <c:pt idx="3">
                  <c:v>77.040000000000006</c:v>
                </c:pt>
                <c:pt idx="4">
                  <c:v>76.790000000000006</c:v>
                </c:pt>
              </c:numCache>
            </c:numRef>
          </c:val>
          <c:extLst>
            <c:ext xmlns:c16="http://schemas.microsoft.com/office/drawing/2014/chart" uri="{C3380CC4-5D6E-409C-BE32-E72D297353CC}">
              <c16:uniqueId val="{00000000-CBA4-4BEB-8300-B80C6BEFFE99}"/>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50.32</c:v>
                </c:pt>
                <c:pt idx="1">
                  <c:v>49.89</c:v>
                </c:pt>
                <c:pt idx="2">
                  <c:v>49.39</c:v>
                </c:pt>
                <c:pt idx="3">
                  <c:v>49.25</c:v>
                </c:pt>
                <c:pt idx="4">
                  <c:v>50.24</c:v>
                </c:pt>
              </c:numCache>
            </c:numRef>
          </c:val>
          <c:smooth val="0"/>
          <c:extLst>
            <c:ext xmlns:c16="http://schemas.microsoft.com/office/drawing/2014/chart" uri="{C3380CC4-5D6E-409C-BE32-E72D297353CC}">
              <c16:uniqueId val="{00000001-CBA4-4BEB-8300-B80C6BEFFE99}"/>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94.64</c:v>
                </c:pt>
                <c:pt idx="1">
                  <c:v>94.65</c:v>
                </c:pt>
                <c:pt idx="2">
                  <c:v>94.78</c:v>
                </c:pt>
                <c:pt idx="3">
                  <c:v>94.74</c:v>
                </c:pt>
                <c:pt idx="4">
                  <c:v>95.86</c:v>
                </c:pt>
              </c:numCache>
            </c:numRef>
          </c:val>
          <c:extLst>
            <c:ext xmlns:c16="http://schemas.microsoft.com/office/drawing/2014/chart" uri="{C3380CC4-5D6E-409C-BE32-E72D297353CC}">
              <c16:uniqueId val="{00000000-8373-4E1C-891D-EAA5A8BD5243}"/>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84.57</c:v>
                </c:pt>
                <c:pt idx="1">
                  <c:v>84.73</c:v>
                </c:pt>
                <c:pt idx="2">
                  <c:v>83.96</c:v>
                </c:pt>
                <c:pt idx="3">
                  <c:v>84.12</c:v>
                </c:pt>
                <c:pt idx="4">
                  <c:v>84.17</c:v>
                </c:pt>
              </c:numCache>
            </c:numRef>
          </c:val>
          <c:smooth val="0"/>
          <c:extLst>
            <c:ext xmlns:c16="http://schemas.microsoft.com/office/drawing/2014/chart" uri="{C3380CC4-5D6E-409C-BE32-E72D297353CC}">
              <c16:uniqueId val="{00000001-8373-4E1C-891D-EAA5A8BD5243}"/>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66.069999999999993</c:v>
                </c:pt>
                <c:pt idx="1">
                  <c:v>79.959999999999994</c:v>
                </c:pt>
                <c:pt idx="2">
                  <c:v>89.92</c:v>
                </c:pt>
                <c:pt idx="3">
                  <c:v>82.9</c:v>
                </c:pt>
                <c:pt idx="4">
                  <c:v>81.900000000000006</c:v>
                </c:pt>
              </c:numCache>
            </c:numRef>
          </c:val>
          <c:extLst>
            <c:ext xmlns:c16="http://schemas.microsoft.com/office/drawing/2014/chart" uri="{C3380CC4-5D6E-409C-BE32-E72D297353CC}">
              <c16:uniqueId val="{00000000-28CF-487F-A3A7-0B9C67FEF675}"/>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8CF-487F-A3A7-0B9C67FEF675}"/>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56B-4AB0-BD4D-EBBA91B27C4E}"/>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56B-4AB0-BD4D-EBBA91B27C4E}"/>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7CF-4054-A26F-5A97BF668AD2}"/>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7CF-4054-A26F-5A97BF668AD2}"/>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F97-44F7-A7D4-732EE22ECE9A}"/>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F97-44F7-A7D4-732EE22ECE9A}"/>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444-4B14-8F90-FF0DA1F31222}"/>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444-4B14-8F90-FF0DA1F31222}"/>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899.65</c:v>
                </c:pt>
                <c:pt idx="1">
                  <c:v>832.47</c:v>
                </c:pt>
                <c:pt idx="2">
                  <c:v>723.55</c:v>
                </c:pt>
                <c:pt idx="3">
                  <c:v>617.57000000000005</c:v>
                </c:pt>
                <c:pt idx="4">
                  <c:v>921.76</c:v>
                </c:pt>
              </c:numCache>
            </c:numRef>
          </c:val>
          <c:extLst>
            <c:ext xmlns:c16="http://schemas.microsoft.com/office/drawing/2014/chart" uri="{C3380CC4-5D6E-409C-BE32-E72D297353CC}">
              <c16:uniqueId val="{00000000-0FE1-4F70-8AD6-ADCD23345DF2}"/>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1306.92</c:v>
                </c:pt>
                <c:pt idx="1">
                  <c:v>1203.71</c:v>
                </c:pt>
                <c:pt idx="2">
                  <c:v>1162.3599999999999</c:v>
                </c:pt>
                <c:pt idx="3">
                  <c:v>1047.6500000000001</c:v>
                </c:pt>
                <c:pt idx="4">
                  <c:v>1124.26</c:v>
                </c:pt>
              </c:numCache>
            </c:numRef>
          </c:val>
          <c:smooth val="0"/>
          <c:extLst>
            <c:ext xmlns:c16="http://schemas.microsoft.com/office/drawing/2014/chart" uri="{C3380CC4-5D6E-409C-BE32-E72D297353CC}">
              <c16:uniqueId val="{00000001-0FE1-4F70-8AD6-ADCD23345DF2}"/>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75.25</c:v>
                </c:pt>
                <c:pt idx="1">
                  <c:v>78.73</c:v>
                </c:pt>
                <c:pt idx="2">
                  <c:v>75.44</c:v>
                </c:pt>
                <c:pt idx="3">
                  <c:v>75.59</c:v>
                </c:pt>
                <c:pt idx="4">
                  <c:v>77.89</c:v>
                </c:pt>
              </c:numCache>
            </c:numRef>
          </c:val>
          <c:extLst>
            <c:ext xmlns:c16="http://schemas.microsoft.com/office/drawing/2014/chart" uri="{C3380CC4-5D6E-409C-BE32-E72D297353CC}">
              <c16:uniqueId val="{00000000-9B9B-41B3-9776-28D39D7E7DA2}"/>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68.510000000000005</c:v>
                </c:pt>
                <c:pt idx="1">
                  <c:v>69.739999999999995</c:v>
                </c:pt>
                <c:pt idx="2">
                  <c:v>68.209999999999994</c:v>
                </c:pt>
                <c:pt idx="3">
                  <c:v>74.040000000000006</c:v>
                </c:pt>
                <c:pt idx="4">
                  <c:v>80.58</c:v>
                </c:pt>
              </c:numCache>
            </c:numRef>
          </c:val>
          <c:smooth val="0"/>
          <c:extLst>
            <c:ext xmlns:c16="http://schemas.microsoft.com/office/drawing/2014/chart" uri="{C3380CC4-5D6E-409C-BE32-E72D297353CC}">
              <c16:uniqueId val="{00000001-9B9B-41B3-9776-28D39D7E7DA2}"/>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235.14</c:v>
                </c:pt>
                <c:pt idx="1">
                  <c:v>230.81</c:v>
                </c:pt>
                <c:pt idx="2">
                  <c:v>243.78</c:v>
                </c:pt>
                <c:pt idx="3">
                  <c:v>241.97</c:v>
                </c:pt>
                <c:pt idx="4">
                  <c:v>238.65</c:v>
                </c:pt>
              </c:numCache>
            </c:numRef>
          </c:val>
          <c:extLst>
            <c:ext xmlns:c16="http://schemas.microsoft.com/office/drawing/2014/chart" uri="{C3380CC4-5D6E-409C-BE32-E72D297353CC}">
              <c16:uniqueId val="{00000000-0ED3-4756-B352-BE24052A7048}"/>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247.43</c:v>
                </c:pt>
                <c:pt idx="1">
                  <c:v>248.89</c:v>
                </c:pt>
                <c:pt idx="2">
                  <c:v>250.84</c:v>
                </c:pt>
                <c:pt idx="3">
                  <c:v>235.61</c:v>
                </c:pt>
                <c:pt idx="4">
                  <c:v>216.21</c:v>
                </c:pt>
              </c:numCache>
            </c:numRef>
          </c:val>
          <c:smooth val="0"/>
          <c:extLst>
            <c:ext xmlns:c16="http://schemas.microsoft.com/office/drawing/2014/chart" uri="{C3380CC4-5D6E-409C-BE32-E72D297353CC}">
              <c16:uniqueId val="{00000001-0ED3-4756-B352-BE24052A7048}"/>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多賀町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2" t="s">
        <v>1</v>
      </c>
      <c r="C7" s="62"/>
      <c r="D7" s="62"/>
      <c r="E7" s="62"/>
      <c r="F7" s="62"/>
      <c r="G7" s="62"/>
      <c r="H7" s="62"/>
      <c r="I7" s="62" t="s">
        <v>2</v>
      </c>
      <c r="J7" s="62"/>
      <c r="K7" s="62"/>
      <c r="L7" s="62"/>
      <c r="M7" s="62"/>
      <c r="N7" s="62"/>
      <c r="O7" s="62"/>
      <c r="P7" s="62" t="s">
        <v>3</v>
      </c>
      <c r="Q7" s="62"/>
      <c r="R7" s="62"/>
      <c r="S7" s="62"/>
      <c r="T7" s="62"/>
      <c r="U7" s="62"/>
      <c r="V7" s="62"/>
      <c r="W7" s="62" t="s">
        <v>4</v>
      </c>
      <c r="X7" s="62"/>
      <c r="Y7" s="62"/>
      <c r="Z7" s="62"/>
      <c r="AA7" s="62"/>
      <c r="AB7" s="62"/>
      <c r="AC7" s="62"/>
      <c r="AD7" s="62" t="s">
        <v>5</v>
      </c>
      <c r="AE7" s="62"/>
      <c r="AF7" s="62"/>
      <c r="AG7" s="62"/>
      <c r="AH7" s="62"/>
      <c r="AI7" s="62"/>
      <c r="AJ7" s="62"/>
      <c r="AK7" s="3"/>
      <c r="AL7" s="62" t="s">
        <v>6</v>
      </c>
      <c r="AM7" s="62"/>
      <c r="AN7" s="62"/>
      <c r="AO7" s="62"/>
      <c r="AP7" s="62"/>
      <c r="AQ7" s="62"/>
      <c r="AR7" s="62"/>
      <c r="AS7" s="62"/>
      <c r="AT7" s="62" t="s">
        <v>7</v>
      </c>
      <c r="AU7" s="62"/>
      <c r="AV7" s="62"/>
      <c r="AW7" s="62"/>
      <c r="AX7" s="62"/>
      <c r="AY7" s="62"/>
      <c r="AZ7" s="62"/>
      <c r="BA7" s="62"/>
      <c r="BB7" s="62" t="s">
        <v>8</v>
      </c>
      <c r="BC7" s="62"/>
      <c r="BD7" s="62"/>
      <c r="BE7" s="62"/>
      <c r="BF7" s="62"/>
      <c r="BG7" s="62"/>
      <c r="BH7" s="62"/>
      <c r="BI7" s="62"/>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Cd2</v>
      </c>
      <c r="X8" s="71"/>
      <c r="Y8" s="71"/>
      <c r="Z8" s="71"/>
      <c r="AA8" s="71"/>
      <c r="AB8" s="71"/>
      <c r="AC8" s="71"/>
      <c r="AD8" s="72" t="str">
        <f>データ!$M$6</f>
        <v>非設置</v>
      </c>
      <c r="AE8" s="72"/>
      <c r="AF8" s="72"/>
      <c r="AG8" s="72"/>
      <c r="AH8" s="72"/>
      <c r="AI8" s="72"/>
      <c r="AJ8" s="72"/>
      <c r="AK8" s="3"/>
      <c r="AL8" s="66">
        <f>データ!S6</f>
        <v>7555</v>
      </c>
      <c r="AM8" s="66"/>
      <c r="AN8" s="66"/>
      <c r="AO8" s="66"/>
      <c r="AP8" s="66"/>
      <c r="AQ8" s="66"/>
      <c r="AR8" s="66"/>
      <c r="AS8" s="66"/>
      <c r="AT8" s="65">
        <f>データ!T6</f>
        <v>135.77000000000001</v>
      </c>
      <c r="AU8" s="65"/>
      <c r="AV8" s="65"/>
      <c r="AW8" s="65"/>
      <c r="AX8" s="65"/>
      <c r="AY8" s="65"/>
      <c r="AZ8" s="65"/>
      <c r="BA8" s="65"/>
      <c r="BB8" s="65">
        <f>データ!U6</f>
        <v>55.65</v>
      </c>
      <c r="BC8" s="65"/>
      <c r="BD8" s="65"/>
      <c r="BE8" s="65"/>
      <c r="BF8" s="65"/>
      <c r="BG8" s="65"/>
      <c r="BH8" s="65"/>
      <c r="BI8" s="65"/>
      <c r="BJ8" s="3"/>
      <c r="BK8" s="3"/>
      <c r="BL8" s="69" t="s">
        <v>10</v>
      </c>
      <c r="BM8" s="70"/>
      <c r="BN8" s="7" t="s">
        <v>11</v>
      </c>
      <c r="BO8" s="8"/>
      <c r="BP8" s="8"/>
      <c r="BQ8" s="8"/>
      <c r="BR8" s="8"/>
      <c r="BS8" s="8"/>
      <c r="BT8" s="8"/>
      <c r="BU8" s="8"/>
      <c r="BV8" s="8"/>
      <c r="BW8" s="8"/>
      <c r="BX8" s="8"/>
      <c r="BY8" s="9"/>
    </row>
    <row r="9" spans="1:78" ht="18.75" customHeight="1" x14ac:dyDescent="0.15">
      <c r="A9" s="2"/>
      <c r="B9" s="62" t="s">
        <v>12</v>
      </c>
      <c r="C9" s="62"/>
      <c r="D9" s="62"/>
      <c r="E9" s="62"/>
      <c r="F9" s="62"/>
      <c r="G9" s="62"/>
      <c r="H9" s="62"/>
      <c r="I9" s="62" t="s">
        <v>13</v>
      </c>
      <c r="J9" s="62"/>
      <c r="K9" s="62"/>
      <c r="L9" s="62"/>
      <c r="M9" s="62"/>
      <c r="N9" s="62"/>
      <c r="O9" s="62"/>
      <c r="P9" s="62" t="s">
        <v>14</v>
      </c>
      <c r="Q9" s="62"/>
      <c r="R9" s="62"/>
      <c r="S9" s="62"/>
      <c r="T9" s="62"/>
      <c r="U9" s="62"/>
      <c r="V9" s="62"/>
      <c r="W9" s="62" t="s">
        <v>15</v>
      </c>
      <c r="X9" s="62"/>
      <c r="Y9" s="62"/>
      <c r="Z9" s="62"/>
      <c r="AA9" s="62"/>
      <c r="AB9" s="62"/>
      <c r="AC9" s="62"/>
      <c r="AD9" s="62" t="s">
        <v>16</v>
      </c>
      <c r="AE9" s="62"/>
      <c r="AF9" s="62"/>
      <c r="AG9" s="62"/>
      <c r="AH9" s="62"/>
      <c r="AI9" s="62"/>
      <c r="AJ9" s="62"/>
      <c r="AK9" s="3"/>
      <c r="AL9" s="62" t="s">
        <v>17</v>
      </c>
      <c r="AM9" s="62"/>
      <c r="AN9" s="62"/>
      <c r="AO9" s="62"/>
      <c r="AP9" s="62"/>
      <c r="AQ9" s="62"/>
      <c r="AR9" s="62"/>
      <c r="AS9" s="62"/>
      <c r="AT9" s="62" t="s">
        <v>18</v>
      </c>
      <c r="AU9" s="62"/>
      <c r="AV9" s="62"/>
      <c r="AW9" s="62"/>
      <c r="AX9" s="62"/>
      <c r="AY9" s="62"/>
      <c r="AZ9" s="62"/>
      <c r="BA9" s="62"/>
      <c r="BB9" s="62" t="s">
        <v>19</v>
      </c>
      <c r="BC9" s="62"/>
      <c r="BD9" s="62"/>
      <c r="BE9" s="62"/>
      <c r="BF9" s="62"/>
      <c r="BG9" s="62"/>
      <c r="BH9" s="62"/>
      <c r="BI9" s="62"/>
      <c r="BJ9" s="3"/>
      <c r="BK9" s="3"/>
      <c r="BL9" s="63" t="s">
        <v>20</v>
      </c>
      <c r="BM9" s="64"/>
      <c r="BN9" s="10" t="s">
        <v>21</v>
      </c>
      <c r="BO9" s="11"/>
      <c r="BP9" s="11"/>
      <c r="BQ9" s="11"/>
      <c r="BR9" s="11"/>
      <c r="BS9" s="11"/>
      <c r="BT9" s="11"/>
      <c r="BU9" s="11"/>
      <c r="BV9" s="11"/>
      <c r="BW9" s="11"/>
      <c r="BX9" s="11"/>
      <c r="BY9" s="12"/>
    </row>
    <row r="10" spans="1:78" ht="18.75" customHeight="1" x14ac:dyDescent="0.15">
      <c r="A10" s="2"/>
      <c r="B10" s="65" t="str">
        <f>データ!N6</f>
        <v>-</v>
      </c>
      <c r="C10" s="65"/>
      <c r="D10" s="65"/>
      <c r="E10" s="65"/>
      <c r="F10" s="65"/>
      <c r="G10" s="65"/>
      <c r="H10" s="65"/>
      <c r="I10" s="65" t="str">
        <f>データ!O6</f>
        <v>該当数値なし</v>
      </c>
      <c r="J10" s="65"/>
      <c r="K10" s="65"/>
      <c r="L10" s="65"/>
      <c r="M10" s="65"/>
      <c r="N10" s="65"/>
      <c r="O10" s="65"/>
      <c r="P10" s="65">
        <f>データ!P6</f>
        <v>64.010000000000005</v>
      </c>
      <c r="Q10" s="65"/>
      <c r="R10" s="65"/>
      <c r="S10" s="65"/>
      <c r="T10" s="65"/>
      <c r="U10" s="65"/>
      <c r="V10" s="65"/>
      <c r="W10" s="65">
        <f>データ!Q6</f>
        <v>78.45</v>
      </c>
      <c r="X10" s="65"/>
      <c r="Y10" s="65"/>
      <c r="Z10" s="65"/>
      <c r="AA10" s="65"/>
      <c r="AB10" s="65"/>
      <c r="AC10" s="65"/>
      <c r="AD10" s="66">
        <f>データ!R6</f>
        <v>2700</v>
      </c>
      <c r="AE10" s="66"/>
      <c r="AF10" s="66"/>
      <c r="AG10" s="66"/>
      <c r="AH10" s="66"/>
      <c r="AI10" s="66"/>
      <c r="AJ10" s="66"/>
      <c r="AK10" s="2"/>
      <c r="AL10" s="66">
        <f>データ!V6</f>
        <v>4830</v>
      </c>
      <c r="AM10" s="66"/>
      <c r="AN10" s="66"/>
      <c r="AO10" s="66"/>
      <c r="AP10" s="66"/>
      <c r="AQ10" s="66"/>
      <c r="AR10" s="66"/>
      <c r="AS10" s="66"/>
      <c r="AT10" s="65">
        <f>データ!W6</f>
        <v>2.14</v>
      </c>
      <c r="AU10" s="65"/>
      <c r="AV10" s="65"/>
      <c r="AW10" s="65"/>
      <c r="AX10" s="65"/>
      <c r="AY10" s="65"/>
      <c r="AZ10" s="65"/>
      <c r="BA10" s="65"/>
      <c r="BB10" s="65">
        <f>データ!X6</f>
        <v>2257.0100000000002</v>
      </c>
      <c r="BC10" s="65"/>
      <c r="BD10" s="65"/>
      <c r="BE10" s="65"/>
      <c r="BF10" s="65"/>
      <c r="BG10" s="65"/>
      <c r="BH10" s="65"/>
      <c r="BI10" s="65"/>
      <c r="BJ10" s="2"/>
      <c r="BK10" s="2"/>
      <c r="BL10" s="67" t="s">
        <v>22</v>
      </c>
      <c r="BM10" s="6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1" t="s">
        <v>26</v>
      </c>
      <c r="BM14" s="42"/>
      <c r="BN14" s="42"/>
      <c r="BO14" s="42"/>
      <c r="BP14" s="42"/>
      <c r="BQ14" s="42"/>
      <c r="BR14" s="42"/>
      <c r="BS14" s="42"/>
      <c r="BT14" s="42"/>
      <c r="BU14" s="42"/>
      <c r="BV14" s="42"/>
      <c r="BW14" s="42"/>
      <c r="BX14" s="42"/>
      <c r="BY14" s="42"/>
      <c r="BZ14" s="43"/>
    </row>
    <row r="15" spans="1:78" ht="13.5" customHeight="1" x14ac:dyDescent="0.15">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123</v>
      </c>
      <c r="BM16" s="48"/>
      <c r="BN16" s="48"/>
      <c r="BO16" s="48"/>
      <c r="BP16" s="48"/>
      <c r="BQ16" s="48"/>
      <c r="BR16" s="48"/>
      <c r="BS16" s="48"/>
      <c r="BT16" s="48"/>
      <c r="BU16" s="48"/>
      <c r="BV16" s="48"/>
      <c r="BW16" s="48"/>
      <c r="BX16" s="48"/>
      <c r="BY16" s="48"/>
      <c r="BZ16" s="49"/>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x14ac:dyDescent="0.15">
      <c r="A34" s="2"/>
      <c r="B34" s="16"/>
      <c r="C34" s="53" t="s">
        <v>27</v>
      </c>
      <c r="D34" s="53"/>
      <c r="E34" s="53"/>
      <c r="F34" s="53"/>
      <c r="G34" s="53"/>
      <c r="H34" s="53"/>
      <c r="I34" s="53"/>
      <c r="J34" s="53"/>
      <c r="K34" s="53"/>
      <c r="L34" s="53"/>
      <c r="M34" s="53"/>
      <c r="N34" s="53"/>
      <c r="O34" s="53"/>
      <c r="P34" s="53"/>
      <c r="Q34" s="19"/>
      <c r="R34" s="53" t="s">
        <v>28</v>
      </c>
      <c r="S34" s="53"/>
      <c r="T34" s="53"/>
      <c r="U34" s="53"/>
      <c r="V34" s="53"/>
      <c r="W34" s="53"/>
      <c r="X34" s="53"/>
      <c r="Y34" s="53"/>
      <c r="Z34" s="53"/>
      <c r="AA34" s="53"/>
      <c r="AB34" s="53"/>
      <c r="AC34" s="53"/>
      <c r="AD34" s="53"/>
      <c r="AE34" s="53"/>
      <c r="AF34" s="19"/>
      <c r="AG34" s="53" t="s">
        <v>29</v>
      </c>
      <c r="AH34" s="53"/>
      <c r="AI34" s="53"/>
      <c r="AJ34" s="53"/>
      <c r="AK34" s="53"/>
      <c r="AL34" s="53"/>
      <c r="AM34" s="53"/>
      <c r="AN34" s="53"/>
      <c r="AO34" s="53"/>
      <c r="AP34" s="53"/>
      <c r="AQ34" s="53"/>
      <c r="AR34" s="53"/>
      <c r="AS34" s="53"/>
      <c r="AT34" s="53"/>
      <c r="AU34" s="19"/>
      <c r="AV34" s="53" t="s">
        <v>30</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x14ac:dyDescent="0.15">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31</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124</v>
      </c>
      <c r="BM47" s="48"/>
      <c r="BN47" s="48"/>
      <c r="BO47" s="48"/>
      <c r="BP47" s="48"/>
      <c r="BQ47" s="48"/>
      <c r="BR47" s="48"/>
      <c r="BS47" s="48"/>
      <c r="BT47" s="48"/>
      <c r="BU47" s="48"/>
      <c r="BV47" s="48"/>
      <c r="BW47" s="48"/>
      <c r="BX47" s="48"/>
      <c r="BY47" s="48"/>
      <c r="BZ47" s="4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15">
      <c r="A56" s="2"/>
      <c r="B56" s="16"/>
      <c r="C56" s="53" t="s">
        <v>32</v>
      </c>
      <c r="D56" s="53"/>
      <c r="E56" s="53"/>
      <c r="F56" s="53"/>
      <c r="G56" s="53"/>
      <c r="H56" s="53"/>
      <c r="I56" s="53"/>
      <c r="J56" s="53"/>
      <c r="K56" s="53"/>
      <c r="L56" s="53"/>
      <c r="M56" s="53"/>
      <c r="N56" s="53"/>
      <c r="O56" s="53"/>
      <c r="P56" s="53"/>
      <c r="Q56" s="19"/>
      <c r="R56" s="53" t="s">
        <v>33</v>
      </c>
      <c r="S56" s="53"/>
      <c r="T56" s="53"/>
      <c r="U56" s="53"/>
      <c r="V56" s="53"/>
      <c r="W56" s="53"/>
      <c r="X56" s="53"/>
      <c r="Y56" s="53"/>
      <c r="Z56" s="53"/>
      <c r="AA56" s="53"/>
      <c r="AB56" s="53"/>
      <c r="AC56" s="53"/>
      <c r="AD56" s="53"/>
      <c r="AE56" s="53"/>
      <c r="AF56" s="19"/>
      <c r="AG56" s="53" t="s">
        <v>34</v>
      </c>
      <c r="AH56" s="53"/>
      <c r="AI56" s="53"/>
      <c r="AJ56" s="53"/>
      <c r="AK56" s="53"/>
      <c r="AL56" s="53"/>
      <c r="AM56" s="53"/>
      <c r="AN56" s="53"/>
      <c r="AO56" s="53"/>
      <c r="AP56" s="53"/>
      <c r="AQ56" s="53"/>
      <c r="AR56" s="53"/>
      <c r="AS56" s="53"/>
      <c r="AT56" s="53"/>
      <c r="AU56" s="19"/>
      <c r="AV56" s="53" t="s">
        <v>35</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15">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15">
      <c r="A60" s="2"/>
      <c r="B60" s="54" t="s">
        <v>36</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15">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37</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125</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15">
      <c r="A79" s="2"/>
      <c r="B79" s="16"/>
      <c r="C79" s="53" t="s">
        <v>38</v>
      </c>
      <c r="D79" s="53"/>
      <c r="E79" s="53"/>
      <c r="F79" s="53"/>
      <c r="G79" s="53"/>
      <c r="H79" s="53"/>
      <c r="I79" s="53"/>
      <c r="J79" s="53"/>
      <c r="K79" s="53"/>
      <c r="L79" s="53"/>
      <c r="M79" s="53"/>
      <c r="N79" s="53"/>
      <c r="O79" s="53"/>
      <c r="P79" s="53"/>
      <c r="Q79" s="53"/>
      <c r="R79" s="53"/>
      <c r="S79" s="53"/>
      <c r="T79" s="53"/>
      <c r="U79" s="19"/>
      <c r="V79" s="19"/>
      <c r="W79" s="53" t="s">
        <v>39</v>
      </c>
      <c r="X79" s="53"/>
      <c r="Y79" s="53"/>
      <c r="Z79" s="53"/>
      <c r="AA79" s="53"/>
      <c r="AB79" s="53"/>
      <c r="AC79" s="53"/>
      <c r="AD79" s="53"/>
      <c r="AE79" s="53"/>
      <c r="AF79" s="53"/>
      <c r="AG79" s="53"/>
      <c r="AH79" s="53"/>
      <c r="AI79" s="53"/>
      <c r="AJ79" s="53"/>
      <c r="AK79" s="53"/>
      <c r="AL79" s="53"/>
      <c r="AM79" s="53"/>
      <c r="AN79" s="53"/>
      <c r="AO79" s="19"/>
      <c r="AP79" s="19"/>
      <c r="AQ79" s="53" t="s">
        <v>40</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15">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56</v>
      </c>
      <c r="H86" s="25" t="str">
        <f>データ!BP6</f>
        <v>【707.33】</v>
      </c>
      <c r="I86" s="25" t="str">
        <f>データ!CA6</f>
        <v>【101.26】</v>
      </c>
      <c r="J86" s="25" t="str">
        <f>データ!CL6</f>
        <v>【136.39】</v>
      </c>
      <c r="K86" s="25" t="str">
        <f>データ!CW6</f>
        <v>【60.13】</v>
      </c>
      <c r="L86" s="25" t="str">
        <f>データ!DH6</f>
        <v>【95.06】</v>
      </c>
      <c r="M86" s="25" t="s">
        <v>56</v>
      </c>
      <c r="N86" s="25" t="s">
        <v>55</v>
      </c>
      <c r="O86" s="25" t="str">
        <f>データ!EO6</f>
        <v>【0.23】</v>
      </c>
    </row>
  </sheetData>
  <sheetProtection algorithmName="SHA-512" hashValue="6DVbuHJrZ0P+rQ2tb6mzJJTTp/o/CGgTzdSK7lfaKRbUFMCnDjqIuoGm8XEn9Z5cPM9kc70zJEF1N7AS1DDLBA==" saltValue="vGD9GbJpSmk85AQ7uGO6Sg=="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15">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15">
      <c r="A6" s="27" t="s">
        <v>109</v>
      </c>
      <c r="B6" s="32">
        <f>B7</f>
        <v>2017</v>
      </c>
      <c r="C6" s="32">
        <f t="shared" ref="C6:X6" si="3">C7</f>
        <v>254436</v>
      </c>
      <c r="D6" s="32">
        <f t="shared" si="3"/>
        <v>47</v>
      </c>
      <c r="E6" s="32">
        <f t="shared" si="3"/>
        <v>17</v>
      </c>
      <c r="F6" s="32">
        <f t="shared" si="3"/>
        <v>1</v>
      </c>
      <c r="G6" s="32">
        <f t="shared" si="3"/>
        <v>0</v>
      </c>
      <c r="H6" s="32" t="str">
        <f t="shared" si="3"/>
        <v>滋賀県　多賀町</v>
      </c>
      <c r="I6" s="32" t="str">
        <f t="shared" si="3"/>
        <v>法非適用</v>
      </c>
      <c r="J6" s="32" t="str">
        <f t="shared" si="3"/>
        <v>下水道事業</v>
      </c>
      <c r="K6" s="32" t="str">
        <f t="shared" si="3"/>
        <v>公共下水道</v>
      </c>
      <c r="L6" s="32" t="str">
        <f t="shared" si="3"/>
        <v>Cd2</v>
      </c>
      <c r="M6" s="32" t="str">
        <f t="shared" si="3"/>
        <v>非設置</v>
      </c>
      <c r="N6" s="33" t="str">
        <f t="shared" si="3"/>
        <v>-</v>
      </c>
      <c r="O6" s="33" t="str">
        <f t="shared" si="3"/>
        <v>該当数値なし</v>
      </c>
      <c r="P6" s="33">
        <f t="shared" si="3"/>
        <v>64.010000000000005</v>
      </c>
      <c r="Q6" s="33">
        <f t="shared" si="3"/>
        <v>78.45</v>
      </c>
      <c r="R6" s="33">
        <f t="shared" si="3"/>
        <v>2700</v>
      </c>
      <c r="S6" s="33">
        <f t="shared" si="3"/>
        <v>7555</v>
      </c>
      <c r="T6" s="33">
        <f t="shared" si="3"/>
        <v>135.77000000000001</v>
      </c>
      <c r="U6" s="33">
        <f t="shared" si="3"/>
        <v>55.65</v>
      </c>
      <c r="V6" s="33">
        <f t="shared" si="3"/>
        <v>4830</v>
      </c>
      <c r="W6" s="33">
        <f t="shared" si="3"/>
        <v>2.14</v>
      </c>
      <c r="X6" s="33">
        <f t="shared" si="3"/>
        <v>2257.0100000000002</v>
      </c>
      <c r="Y6" s="34">
        <f>IF(Y7="",NA(),Y7)</f>
        <v>66.069999999999993</v>
      </c>
      <c r="Z6" s="34">
        <f t="shared" ref="Z6:AH6" si="4">IF(Z7="",NA(),Z7)</f>
        <v>79.959999999999994</v>
      </c>
      <c r="AA6" s="34">
        <f t="shared" si="4"/>
        <v>89.92</v>
      </c>
      <c r="AB6" s="34">
        <f t="shared" si="4"/>
        <v>82.9</v>
      </c>
      <c r="AC6" s="34">
        <f t="shared" si="4"/>
        <v>81.900000000000006</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899.65</v>
      </c>
      <c r="BG6" s="34">
        <f t="shared" ref="BG6:BO6" si="7">IF(BG7="",NA(),BG7)</f>
        <v>832.47</v>
      </c>
      <c r="BH6" s="34">
        <f t="shared" si="7"/>
        <v>723.55</v>
      </c>
      <c r="BI6" s="34">
        <f t="shared" si="7"/>
        <v>617.57000000000005</v>
      </c>
      <c r="BJ6" s="34">
        <f t="shared" si="7"/>
        <v>921.76</v>
      </c>
      <c r="BK6" s="34">
        <f t="shared" si="7"/>
        <v>1306.92</v>
      </c>
      <c r="BL6" s="34">
        <f t="shared" si="7"/>
        <v>1203.71</v>
      </c>
      <c r="BM6" s="34">
        <f t="shared" si="7"/>
        <v>1162.3599999999999</v>
      </c>
      <c r="BN6" s="34">
        <f t="shared" si="7"/>
        <v>1047.6500000000001</v>
      </c>
      <c r="BO6" s="34">
        <f t="shared" si="7"/>
        <v>1124.26</v>
      </c>
      <c r="BP6" s="33" t="str">
        <f>IF(BP7="","",IF(BP7="-","【-】","【"&amp;SUBSTITUTE(TEXT(BP7,"#,##0.00"),"-","△")&amp;"】"))</f>
        <v>【707.33】</v>
      </c>
      <c r="BQ6" s="34">
        <f>IF(BQ7="",NA(),BQ7)</f>
        <v>75.25</v>
      </c>
      <c r="BR6" s="34">
        <f t="shared" ref="BR6:BZ6" si="8">IF(BR7="",NA(),BR7)</f>
        <v>78.73</v>
      </c>
      <c r="BS6" s="34">
        <f t="shared" si="8"/>
        <v>75.44</v>
      </c>
      <c r="BT6" s="34">
        <f t="shared" si="8"/>
        <v>75.59</v>
      </c>
      <c r="BU6" s="34">
        <f t="shared" si="8"/>
        <v>77.89</v>
      </c>
      <c r="BV6" s="34">
        <f t="shared" si="8"/>
        <v>68.510000000000005</v>
      </c>
      <c r="BW6" s="34">
        <f t="shared" si="8"/>
        <v>69.739999999999995</v>
      </c>
      <c r="BX6" s="34">
        <f t="shared" si="8"/>
        <v>68.209999999999994</v>
      </c>
      <c r="BY6" s="34">
        <f t="shared" si="8"/>
        <v>74.040000000000006</v>
      </c>
      <c r="BZ6" s="34">
        <f t="shared" si="8"/>
        <v>80.58</v>
      </c>
      <c r="CA6" s="33" t="str">
        <f>IF(CA7="","",IF(CA7="-","【-】","【"&amp;SUBSTITUTE(TEXT(CA7,"#,##0.00"),"-","△")&amp;"】"))</f>
        <v>【101.26】</v>
      </c>
      <c r="CB6" s="34">
        <f>IF(CB7="",NA(),CB7)</f>
        <v>235.14</v>
      </c>
      <c r="CC6" s="34">
        <f t="shared" ref="CC6:CK6" si="9">IF(CC7="",NA(),CC7)</f>
        <v>230.81</v>
      </c>
      <c r="CD6" s="34">
        <f t="shared" si="9"/>
        <v>243.78</v>
      </c>
      <c r="CE6" s="34">
        <f t="shared" si="9"/>
        <v>241.97</v>
      </c>
      <c r="CF6" s="34">
        <f t="shared" si="9"/>
        <v>238.65</v>
      </c>
      <c r="CG6" s="34">
        <f t="shared" si="9"/>
        <v>247.43</v>
      </c>
      <c r="CH6" s="34">
        <f t="shared" si="9"/>
        <v>248.89</v>
      </c>
      <c r="CI6" s="34">
        <f t="shared" si="9"/>
        <v>250.84</v>
      </c>
      <c r="CJ6" s="34">
        <f t="shared" si="9"/>
        <v>235.61</v>
      </c>
      <c r="CK6" s="34">
        <f t="shared" si="9"/>
        <v>216.21</v>
      </c>
      <c r="CL6" s="33" t="str">
        <f>IF(CL7="","",IF(CL7="-","【-】","【"&amp;SUBSTITUTE(TEXT(CL7,"#,##0.00"),"-","△")&amp;"】"))</f>
        <v>【136.39】</v>
      </c>
      <c r="CM6" s="34">
        <f>IF(CM7="",NA(),CM7)</f>
        <v>73.58</v>
      </c>
      <c r="CN6" s="34">
        <f t="shared" ref="CN6:CV6" si="10">IF(CN7="",NA(),CN7)</f>
        <v>76.83</v>
      </c>
      <c r="CO6" s="34">
        <f t="shared" si="10"/>
        <v>76.83</v>
      </c>
      <c r="CP6" s="34">
        <f t="shared" si="10"/>
        <v>77.040000000000006</v>
      </c>
      <c r="CQ6" s="34">
        <f t="shared" si="10"/>
        <v>76.790000000000006</v>
      </c>
      <c r="CR6" s="34">
        <f t="shared" si="10"/>
        <v>50.32</v>
      </c>
      <c r="CS6" s="34">
        <f t="shared" si="10"/>
        <v>49.89</v>
      </c>
      <c r="CT6" s="34">
        <f t="shared" si="10"/>
        <v>49.39</v>
      </c>
      <c r="CU6" s="34">
        <f t="shared" si="10"/>
        <v>49.25</v>
      </c>
      <c r="CV6" s="34">
        <f t="shared" si="10"/>
        <v>50.24</v>
      </c>
      <c r="CW6" s="33" t="str">
        <f>IF(CW7="","",IF(CW7="-","【-】","【"&amp;SUBSTITUTE(TEXT(CW7,"#,##0.00"),"-","△")&amp;"】"))</f>
        <v>【60.13】</v>
      </c>
      <c r="CX6" s="34">
        <f>IF(CX7="",NA(),CX7)</f>
        <v>94.64</v>
      </c>
      <c r="CY6" s="34">
        <f t="shared" ref="CY6:DG6" si="11">IF(CY7="",NA(),CY7)</f>
        <v>94.65</v>
      </c>
      <c r="CZ6" s="34">
        <f t="shared" si="11"/>
        <v>94.78</v>
      </c>
      <c r="DA6" s="34">
        <f t="shared" si="11"/>
        <v>94.74</v>
      </c>
      <c r="DB6" s="34">
        <f t="shared" si="11"/>
        <v>95.86</v>
      </c>
      <c r="DC6" s="34">
        <f t="shared" si="11"/>
        <v>84.57</v>
      </c>
      <c r="DD6" s="34">
        <f t="shared" si="11"/>
        <v>84.73</v>
      </c>
      <c r="DE6" s="34">
        <f t="shared" si="11"/>
        <v>83.96</v>
      </c>
      <c r="DF6" s="34">
        <f t="shared" si="11"/>
        <v>84.12</v>
      </c>
      <c r="DG6" s="34">
        <f t="shared" si="11"/>
        <v>84.17</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0.14000000000000001</v>
      </c>
      <c r="EK6" s="34">
        <f t="shared" si="14"/>
        <v>0.03</v>
      </c>
      <c r="EL6" s="34">
        <f t="shared" si="14"/>
        <v>0.15</v>
      </c>
      <c r="EM6" s="34">
        <f t="shared" si="14"/>
        <v>0.1</v>
      </c>
      <c r="EN6" s="34">
        <f t="shared" si="14"/>
        <v>0.13</v>
      </c>
      <c r="EO6" s="33" t="str">
        <f>IF(EO7="","",IF(EO7="-","【-】","【"&amp;SUBSTITUTE(TEXT(EO7,"#,##0.00"),"-","△")&amp;"】"))</f>
        <v>【0.23】</v>
      </c>
    </row>
    <row r="7" spans="1:145" s="35" customFormat="1" x14ac:dyDescent="0.15">
      <c r="A7" s="27"/>
      <c r="B7" s="36">
        <v>2017</v>
      </c>
      <c r="C7" s="36">
        <v>254436</v>
      </c>
      <c r="D7" s="36">
        <v>47</v>
      </c>
      <c r="E7" s="36">
        <v>17</v>
      </c>
      <c r="F7" s="36">
        <v>1</v>
      </c>
      <c r="G7" s="36">
        <v>0</v>
      </c>
      <c r="H7" s="36" t="s">
        <v>110</v>
      </c>
      <c r="I7" s="36" t="s">
        <v>111</v>
      </c>
      <c r="J7" s="36" t="s">
        <v>112</v>
      </c>
      <c r="K7" s="36" t="s">
        <v>113</v>
      </c>
      <c r="L7" s="36" t="s">
        <v>114</v>
      </c>
      <c r="M7" s="36" t="s">
        <v>115</v>
      </c>
      <c r="N7" s="37" t="s">
        <v>116</v>
      </c>
      <c r="O7" s="37" t="s">
        <v>117</v>
      </c>
      <c r="P7" s="37">
        <v>64.010000000000005</v>
      </c>
      <c r="Q7" s="37">
        <v>78.45</v>
      </c>
      <c r="R7" s="37">
        <v>2700</v>
      </c>
      <c r="S7" s="37">
        <v>7555</v>
      </c>
      <c r="T7" s="37">
        <v>135.77000000000001</v>
      </c>
      <c r="U7" s="37">
        <v>55.65</v>
      </c>
      <c r="V7" s="37">
        <v>4830</v>
      </c>
      <c r="W7" s="37">
        <v>2.14</v>
      </c>
      <c r="X7" s="37">
        <v>2257.0100000000002</v>
      </c>
      <c r="Y7" s="37">
        <v>66.069999999999993</v>
      </c>
      <c r="Z7" s="37">
        <v>79.959999999999994</v>
      </c>
      <c r="AA7" s="37">
        <v>89.92</v>
      </c>
      <c r="AB7" s="37">
        <v>82.9</v>
      </c>
      <c r="AC7" s="37">
        <v>81.900000000000006</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899.65</v>
      </c>
      <c r="BG7" s="37">
        <v>832.47</v>
      </c>
      <c r="BH7" s="37">
        <v>723.55</v>
      </c>
      <c r="BI7" s="37">
        <v>617.57000000000005</v>
      </c>
      <c r="BJ7" s="37">
        <v>921.76</v>
      </c>
      <c r="BK7" s="37">
        <v>1306.92</v>
      </c>
      <c r="BL7" s="37">
        <v>1203.71</v>
      </c>
      <c r="BM7" s="37">
        <v>1162.3599999999999</v>
      </c>
      <c r="BN7" s="37">
        <v>1047.6500000000001</v>
      </c>
      <c r="BO7" s="37">
        <v>1124.26</v>
      </c>
      <c r="BP7" s="37">
        <v>707.33</v>
      </c>
      <c r="BQ7" s="37">
        <v>75.25</v>
      </c>
      <c r="BR7" s="37">
        <v>78.73</v>
      </c>
      <c r="BS7" s="37">
        <v>75.44</v>
      </c>
      <c r="BT7" s="37">
        <v>75.59</v>
      </c>
      <c r="BU7" s="37">
        <v>77.89</v>
      </c>
      <c r="BV7" s="37">
        <v>68.510000000000005</v>
      </c>
      <c r="BW7" s="37">
        <v>69.739999999999995</v>
      </c>
      <c r="BX7" s="37">
        <v>68.209999999999994</v>
      </c>
      <c r="BY7" s="37">
        <v>74.040000000000006</v>
      </c>
      <c r="BZ7" s="37">
        <v>80.58</v>
      </c>
      <c r="CA7" s="37">
        <v>101.26</v>
      </c>
      <c r="CB7" s="37">
        <v>235.14</v>
      </c>
      <c r="CC7" s="37">
        <v>230.81</v>
      </c>
      <c r="CD7" s="37">
        <v>243.78</v>
      </c>
      <c r="CE7" s="37">
        <v>241.97</v>
      </c>
      <c r="CF7" s="37">
        <v>238.65</v>
      </c>
      <c r="CG7" s="37">
        <v>247.43</v>
      </c>
      <c r="CH7" s="37">
        <v>248.89</v>
      </c>
      <c r="CI7" s="37">
        <v>250.84</v>
      </c>
      <c r="CJ7" s="37">
        <v>235.61</v>
      </c>
      <c r="CK7" s="37">
        <v>216.21</v>
      </c>
      <c r="CL7" s="37">
        <v>136.38999999999999</v>
      </c>
      <c r="CM7" s="37">
        <v>73.58</v>
      </c>
      <c r="CN7" s="37">
        <v>76.83</v>
      </c>
      <c r="CO7" s="37">
        <v>76.83</v>
      </c>
      <c r="CP7" s="37">
        <v>77.040000000000006</v>
      </c>
      <c r="CQ7" s="37">
        <v>76.790000000000006</v>
      </c>
      <c r="CR7" s="37">
        <v>50.32</v>
      </c>
      <c r="CS7" s="37">
        <v>49.89</v>
      </c>
      <c r="CT7" s="37">
        <v>49.39</v>
      </c>
      <c r="CU7" s="37">
        <v>49.25</v>
      </c>
      <c r="CV7" s="37">
        <v>50.24</v>
      </c>
      <c r="CW7" s="37">
        <v>60.13</v>
      </c>
      <c r="CX7" s="37">
        <v>94.64</v>
      </c>
      <c r="CY7" s="37">
        <v>94.65</v>
      </c>
      <c r="CZ7" s="37">
        <v>94.78</v>
      </c>
      <c r="DA7" s="37">
        <v>94.74</v>
      </c>
      <c r="DB7" s="37">
        <v>95.86</v>
      </c>
      <c r="DC7" s="37">
        <v>84.57</v>
      </c>
      <c r="DD7" s="37">
        <v>84.73</v>
      </c>
      <c r="DE7" s="37">
        <v>83.96</v>
      </c>
      <c r="DF7" s="37">
        <v>84.12</v>
      </c>
      <c r="DG7" s="37">
        <v>84.17</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0.14000000000000001</v>
      </c>
      <c r="EK7" s="37">
        <v>0.03</v>
      </c>
      <c r="EL7" s="37">
        <v>0.15</v>
      </c>
      <c r="EM7" s="37">
        <v>0.1</v>
      </c>
      <c r="EN7" s="37">
        <v>0.13</v>
      </c>
      <c r="EO7" s="37">
        <v>0.23</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多賀町役場</cp:lastModifiedBy>
  <cp:lastPrinted>2019-02-08T13:11:21Z</cp:lastPrinted>
  <dcterms:created xsi:type="dcterms:W3CDTF">2018-12-03T09:05:29Z</dcterms:created>
  <dcterms:modified xsi:type="dcterms:W3CDTF">2019-02-08T13:11:31Z</dcterms:modified>
  <cp:category/>
</cp:coreProperties>
</file>