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SiJUbAXnFgsQUTS2bI+xlZatyxkW6ZfPSGIYPTTLLH8rdw+KAAE1hng4oYzTMBfE7tbJITVbRDatRuxxDps8Yg==" workbookSaltValue="68sFkTz+0y00SEy+B9WVqA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I10" i="4"/>
  <c r="B10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<sst xmlns="http://schemas.openxmlformats.org/spreadsheetml/2006/main" count="240" uniqueCount="126">
  <si>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</si>
  <si>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</si>
  <si>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</si>
  <si>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</si>
  <si>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</si>
  <si>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</si>
  <si>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</si>
  <si>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</si>
  <si>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</si>
  <si>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</si>
  <si>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</si>
  <si>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</si>
  <si>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</si>
  <si>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</si>
  <si>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</si>
  <si>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</si>
  <si>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</si>
  <si>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</si>
  <si>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</si>
  <si>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</si>
  <si>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</si>
  <si>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</si>
  <si>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</si>
  <si>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</si>
  <si>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</si>
  <si>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</si>
  <si>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</si>
  <si>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</si>
  <si>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</si>
  <si>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</si>
  <si>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</si>
  <si>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</si>
  <si>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</si>
  <si>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</si>
  <si>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</si>
  <si>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</si>
  <si>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</si>
  <si>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</si>
  <si>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</si>
  <si>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</si>
  <si>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</si>
  <si>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</si>
  <si>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</si>
  <si>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</si>
  <si>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</si>
  <si>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</si>
  <si>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</si>
  <si>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</si>
  <si>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</si>
  <si>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</si>
  <si>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</si>
  <si>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</si>
  <si>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</si>
  <si>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</si>
  <si>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</si>
  <si>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</si>
  <si>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</si>
  <si>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</si>
  <si>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</si>
  <si>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</si>
  <si>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</si>
  <si>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</si>
  <si>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</si>
  <si>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</si>
  <si>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</si>
  <si>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</si>
  <si>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</si>
  <si>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</si>
  <si>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</si>
  <si>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</si>
  <si>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</si>
  <si>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</si>
  <si>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</si>
  <si>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</si>
  <si>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</si>
  <si>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</si>
  <si>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</si>
  <si>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</si>
  <si>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</si>
  <si>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</si>
  <si>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</si>
  <si>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</si>
  <si>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</si>
  <si>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</si>
  <si>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</si>
  <si>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</si>
  <si>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</si>
  <si>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</si>
  <si>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</si>
  <si>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</si>
  <si>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</si>
  <si>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</si>
  <si>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</si>
  <si>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</si>
  <si>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</si>
  <si>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</si>
  <si>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</si>
  <si>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</si>
  <si>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</si>
  <si>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</si>
  <si>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</si>
  <si>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</si>
  <si>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</si>
  <si>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</si>
  <si>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</si>
  <si>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</si>
  <si>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</si>
  <si>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</si>
  <si>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</si>
  <si>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</si>
  <si>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甲良町</t>
  </si>
  <si>
    <t>法非適用</t>
  </si>
  <si>
    <t>下水道事業</t>
  </si>
  <si>
    <t>特定環境保全公共下水道</t>
  </si>
  <si>
    <t>D2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</si>
  <si>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</si>
  <si>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</si>
  <si>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</si>
  <si>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</si>
  <si>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</si>
  <si>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</si>
  <si>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</si>
  <si>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</si>
  <si>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耐用年数を超え早急に更新が必要な管路はなく、将来的には集中した管路の更新や修繕の負担増が考えられ、計画的な更新と財源確保が必要である。</t>
    <rPh sb="1" eb="3">
      <t>タイヨウ</t>
    </rPh>
    <rPh sb="3" eb="5">
      <t>ネンスウ</t>
    </rPh>
    <rPh sb="6" eb="7">
      <t>コ</t>
    </rPh>
    <rPh sb="8" eb="10">
      <t>ソウキュウ</t>
    </rPh>
    <rPh sb="11" eb="13">
      <t>コウシン</t>
    </rPh>
    <rPh sb="14" eb="16">
      <t>ヒツヨウ</t>
    </rPh>
    <rPh sb="17" eb="19">
      <t>カンロ</t>
    </rPh>
    <rPh sb="23" eb="26">
      <t>ショウライテキ</t>
    </rPh>
    <rPh sb="28" eb="30">
      <t>シュウチュウ</t>
    </rPh>
    <rPh sb="32" eb="34">
      <t>カンロ</t>
    </rPh>
    <rPh sb="35" eb="37">
      <t>コウシン</t>
    </rPh>
    <rPh sb="38" eb="40">
      <t>シュウゼン</t>
    </rPh>
    <rPh sb="41" eb="43">
      <t>フタン</t>
    </rPh>
    <rPh sb="43" eb="44">
      <t>ゾウ</t>
    </rPh>
    <rPh sb="45" eb="46">
      <t>カンガ</t>
    </rPh>
    <rPh sb="50" eb="52">
      <t>ケイカク</t>
    </rPh>
    <rPh sb="52" eb="53">
      <t>テキ</t>
    </rPh>
    <rPh sb="54" eb="56">
      <t>コウシン</t>
    </rPh>
    <rPh sb="57" eb="59">
      <t>ザイゲン</t>
    </rPh>
    <rPh sb="59" eb="61">
      <t>カクホ</t>
    </rPh>
    <rPh sb="62" eb="64">
      <t>ヒツヨウ</t>
    </rPh>
    <phoneticPr fontId="4"/>
  </si>
  <si>
    <t>　依然として、経費未回収率が40％となっている点や汚水処理原価が高い状況にあることから、将来の事業継続のための早急な経営改善を検討する必要がある。また、資産の更新・修繕を考慮すると公営企業会計へ移行を進めている中で、当町における最適な経営分析が不可欠である。</t>
    <rPh sb="1" eb="3">
      <t>イゼン</t>
    </rPh>
    <rPh sb="7" eb="9">
      <t>ケイヒ</t>
    </rPh>
    <rPh sb="23" eb="24">
      <t>テン</t>
    </rPh>
    <rPh sb="25" eb="27">
      <t>オスイ</t>
    </rPh>
    <rPh sb="27" eb="29">
      <t>ショリ</t>
    </rPh>
    <rPh sb="29" eb="31">
      <t>ゲンカ</t>
    </rPh>
    <rPh sb="32" eb="33">
      <t>タカ</t>
    </rPh>
    <rPh sb="34" eb="36">
      <t>ジョウキョウ</t>
    </rPh>
    <rPh sb="44" eb="46">
      <t>ショウライ</t>
    </rPh>
    <rPh sb="47" eb="49">
      <t>ジギョウ</t>
    </rPh>
    <rPh sb="49" eb="51">
      <t>ケイゾク</t>
    </rPh>
    <rPh sb="55" eb="57">
      <t>ソウキュウ</t>
    </rPh>
    <rPh sb="58" eb="60">
      <t>ケイエイ</t>
    </rPh>
    <rPh sb="60" eb="62">
      <t>カイゼン</t>
    </rPh>
    <rPh sb="63" eb="65">
      <t>ケントウ</t>
    </rPh>
    <rPh sb="67" eb="69">
      <t>ヒツヨウ</t>
    </rPh>
    <rPh sb="76" eb="78">
      <t>シサン</t>
    </rPh>
    <rPh sb="79" eb="81">
      <t>コウシン</t>
    </rPh>
    <rPh sb="82" eb="84">
      <t>シュウゼン</t>
    </rPh>
    <rPh sb="85" eb="87">
      <t>コウリョ</t>
    </rPh>
    <rPh sb="90" eb="94">
      <t>コウエイキギョウ</t>
    </rPh>
    <rPh sb="94" eb="96">
      <t>カイケイ</t>
    </rPh>
    <rPh sb="97" eb="99">
      <t>イコウ</t>
    </rPh>
    <rPh sb="100" eb="101">
      <t>スス</t>
    </rPh>
    <rPh sb="105" eb="106">
      <t>ナカ</t>
    </rPh>
    <rPh sb="108" eb="110">
      <t>トウチョウ</t>
    </rPh>
    <rPh sb="114" eb="116">
      <t>サイテキ</t>
    </rPh>
    <rPh sb="117" eb="119">
      <t>ケイエイ</t>
    </rPh>
    <rPh sb="119" eb="121">
      <t>ブンセキ</t>
    </rPh>
    <rPh sb="122" eb="125">
      <t>フカケツ</t>
    </rPh>
    <phoneticPr fontId="4"/>
  </si>
  <si>
    <t>　収益的収支比率が、僅かながらではあるが上昇傾向が保たれ40％程度しか回収できていない状況が続いている。また、企業債残高対事業規模比率は昨年度より若干減少しているが、依然高い値となっている。施設利用率が高い状況の中で、経費回収率は年々微増しているものの類似団体平均値より低く、汚水処理原価が逆に高い状況が続いている。普及率がほぼ100％となっている中で水洗化率は、ほぼ横ばいとなっており、全国平均や類似団体平均と同程度で推移している。</t>
    <rPh sb="1" eb="3">
      <t>シュウエキ</t>
    </rPh>
    <rPh sb="3" eb="4">
      <t>テキ</t>
    </rPh>
    <rPh sb="4" eb="6">
      <t>シュウシ</t>
    </rPh>
    <rPh sb="6" eb="8">
      <t>ヒリツ</t>
    </rPh>
    <rPh sb="10" eb="11">
      <t>ワズ</t>
    </rPh>
    <rPh sb="20" eb="22">
      <t>ジョウショウ</t>
    </rPh>
    <rPh sb="22" eb="24">
      <t>ケイコウ</t>
    </rPh>
    <rPh sb="25" eb="26">
      <t>タモ</t>
    </rPh>
    <rPh sb="31" eb="33">
      <t>テイド</t>
    </rPh>
    <rPh sb="35" eb="37">
      <t>カイシュウ</t>
    </rPh>
    <rPh sb="43" eb="45">
      <t>ジョウキョウ</t>
    </rPh>
    <rPh sb="46" eb="47">
      <t>ツヅ</t>
    </rPh>
    <rPh sb="55" eb="57">
      <t>キギョウ</t>
    </rPh>
    <rPh sb="57" eb="58">
      <t>サイ</t>
    </rPh>
    <rPh sb="58" eb="60">
      <t>ザンダカ</t>
    </rPh>
    <rPh sb="60" eb="61">
      <t>タイ</t>
    </rPh>
    <rPh sb="61" eb="63">
      <t>ジギョウ</t>
    </rPh>
    <rPh sb="63" eb="65">
      <t>キボ</t>
    </rPh>
    <rPh sb="65" eb="67">
      <t>ヒリツ</t>
    </rPh>
    <rPh sb="68" eb="71">
      <t>サクネンド</t>
    </rPh>
    <rPh sb="73" eb="75">
      <t>ジャッカン</t>
    </rPh>
    <rPh sb="75" eb="77">
      <t>ゲンショウ</t>
    </rPh>
    <rPh sb="83" eb="85">
      <t>イゼン</t>
    </rPh>
    <rPh sb="85" eb="86">
      <t>タカ</t>
    </rPh>
    <rPh sb="87" eb="88">
      <t>アタイ</t>
    </rPh>
    <rPh sb="95" eb="97">
      <t>シセツ</t>
    </rPh>
    <rPh sb="97" eb="100">
      <t>リヨウリツ</t>
    </rPh>
    <rPh sb="101" eb="102">
      <t>タカ</t>
    </rPh>
    <rPh sb="103" eb="105">
      <t>ジョウキョウ</t>
    </rPh>
    <rPh sb="106" eb="107">
      <t>ナカ</t>
    </rPh>
    <rPh sb="109" eb="111">
      <t>ケイヒ</t>
    </rPh>
    <rPh sb="111" eb="113">
      <t>カイシュウ</t>
    </rPh>
    <rPh sb="113" eb="114">
      <t>リツ</t>
    </rPh>
    <rPh sb="115" eb="117">
      <t>ネンネン</t>
    </rPh>
    <rPh sb="117" eb="119">
      <t>ビゾウ</t>
    </rPh>
    <rPh sb="126" eb="128">
      <t>ルイジ</t>
    </rPh>
    <rPh sb="128" eb="130">
      <t>ダンタイ</t>
    </rPh>
    <rPh sb="130" eb="133">
      <t>ヘイキンチ</t>
    </rPh>
    <rPh sb="135" eb="136">
      <t>ヒク</t>
    </rPh>
    <rPh sb="138" eb="140">
      <t>オスイ</t>
    </rPh>
    <rPh sb="140" eb="142">
      <t>ショリ</t>
    </rPh>
    <rPh sb="142" eb="144">
      <t>ゲンカ</t>
    </rPh>
    <rPh sb="145" eb="146">
      <t>ギャク</t>
    </rPh>
    <rPh sb="147" eb="148">
      <t>タカ</t>
    </rPh>
    <rPh sb="149" eb="151">
      <t>ジョウキョウ</t>
    </rPh>
    <rPh sb="152" eb="153">
      <t>ツヅ</t>
    </rPh>
    <rPh sb="158" eb="160">
      <t>フキュウ</t>
    </rPh>
    <rPh sb="160" eb="161">
      <t>リツ</t>
    </rPh>
    <rPh sb="174" eb="175">
      <t>ナカ</t>
    </rPh>
    <rPh sb="176" eb="179">
      <t>スイセンカ</t>
    </rPh>
    <rPh sb="179" eb="180">
      <t>リツ</t>
    </rPh>
    <rPh sb="194" eb="196">
      <t>ゼンコク</t>
    </rPh>
    <rPh sb="196" eb="198">
      <t>ヘイキン</t>
    </rPh>
    <rPh sb="199" eb="201">
      <t>ルイジ</t>
    </rPh>
    <rPh sb="201" eb="203">
      <t>ダンタイ</t>
    </rPh>
    <rPh sb="203" eb="205">
      <t>ヘイキン</t>
    </rPh>
    <rPh sb="206" eb="209">
      <t>ドウテイド</t>
    </rPh>
    <rPh sb="210" eb="212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</si>
</sst>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92-48C4-BB9D-9AB63230C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421120"/>
        <c:axId val="70423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0.05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0.09</c:v>
                </c:pt>
                <c:pt idx="4">
                  <c:v>0.09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92-48C4-BB9D-9AB63230C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421120"/>
        <c:axId val="70423680"/>
      </c:lineChart>
      <c:dateAx>
        <c:axId val="704211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0423680"/>
        <c:crosses val="autoZero"/>
        <c:auto val="1"/>
        <c:lblOffset val="100"/>
        <c:baseTimeUnit val="years"/>
      </c:dateAx>
      <c:valAx>
        <c:axId val="70423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04211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73.53</c:v>
                </c:pt>
                <c:pt idx="1">
                  <c:v>76.78</c:v>
                </c:pt>
                <c:pt idx="2">
                  <c:v>88.73</c:v>
                </c:pt>
                <c:pt idx="3">
                  <c:v>77.069999999999993</c:v>
                </c:pt>
                <c:pt idx="4">
                  <c:v>79.06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88-4579-9C7C-35AC87281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386368"/>
        <c:axId val="41388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43.65</c:v>
                </c:pt>
                <c:pt idx="1">
                  <c:v>43.58</c:v>
                </c:pt>
                <c:pt idx="2">
                  <c:v>41.35</c:v>
                </c:pt>
                <c:pt idx="3">
                  <c:v>42.9</c:v>
                </c:pt>
                <c:pt idx="4">
                  <c:v>43.36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88-4579-9C7C-35AC87281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86368"/>
        <c:axId val="41388288"/>
      </c:lineChart>
      <c:dateAx>
        <c:axId val="41386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388288"/>
        <c:crosses val="autoZero"/>
        <c:auto val="1"/>
        <c:lblOffset val="100"/>
        <c:baseTimeUnit val="years"/>
      </c:dateAx>
      <c:valAx>
        <c:axId val="41388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386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78.53</c:v>
                </c:pt>
                <c:pt idx="1">
                  <c:v>80.58</c:v>
                </c:pt>
                <c:pt idx="2">
                  <c:v>81.81</c:v>
                </c:pt>
                <c:pt idx="3">
                  <c:v>80.42</c:v>
                </c:pt>
                <c:pt idx="4">
                  <c:v>81.19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D4-424D-A624-B04220911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99168"/>
        <c:axId val="42601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82.2</c:v>
                </c:pt>
                <c:pt idx="1">
                  <c:v>82.35</c:v>
                </c:pt>
                <c:pt idx="2">
                  <c:v>82.9</c:v>
                </c:pt>
                <c:pt idx="3">
                  <c:v>83.5</c:v>
                </c:pt>
                <c:pt idx="4">
                  <c:v>83.06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FD4-424D-A624-B04220911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99168"/>
        <c:axId val="42601088"/>
      </c:lineChart>
      <c:dateAx>
        <c:axId val="42599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2601088"/>
        <c:crosses val="autoZero"/>
        <c:auto val="1"/>
        <c:lblOffset val="100"/>
        <c:baseTimeUnit val="years"/>
      </c:dateAx>
      <c:valAx>
        <c:axId val="42601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2599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59.95</c:v>
                </c:pt>
                <c:pt idx="1">
                  <c:v>54.05</c:v>
                </c:pt>
                <c:pt idx="2">
                  <c:v>61.37</c:v>
                </c:pt>
                <c:pt idx="3">
                  <c:v>62.08</c:v>
                </c:pt>
                <c:pt idx="4">
                  <c:v>62.69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F-451A-BD77-D2CA993B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38688"/>
        <c:axId val="94385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8FF-451A-BD77-D2CA993B6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38688"/>
        <c:axId val="94385280"/>
      </c:lineChart>
      <c:dateAx>
        <c:axId val="85538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385280"/>
        <c:crosses val="autoZero"/>
        <c:auto val="1"/>
        <c:lblOffset val="100"/>
        <c:baseTimeUnit val="years"/>
      </c:dateAx>
      <c:valAx>
        <c:axId val="94385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5538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78-465D-9289-543F8C66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85248"/>
        <c:axId val="97653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778-465D-9289-543F8C66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85248"/>
        <c:axId val="97653504"/>
      </c:lineChart>
      <c:dateAx>
        <c:axId val="97285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7653504"/>
        <c:crosses val="autoZero"/>
        <c:auto val="1"/>
        <c:lblOffset val="100"/>
        <c:baseTimeUnit val="years"/>
      </c:dateAx>
      <c:valAx>
        <c:axId val="9765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7285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0B-415A-BFE0-83AF0A2AD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56480"/>
        <c:axId val="119133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0B-415A-BFE0-83AF0A2AD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956480"/>
        <c:axId val="119133696"/>
      </c:lineChart>
      <c:dateAx>
        <c:axId val="109956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9133696"/>
        <c:crosses val="autoZero"/>
        <c:auto val="1"/>
        <c:lblOffset val="100"/>
        <c:baseTimeUnit val="years"/>
      </c:dateAx>
      <c:valAx>
        <c:axId val="119133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9956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26-4BDB-AFC8-6A4C7F35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84448"/>
        <c:axId val="30986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26-4BDB-AFC8-6A4C7F35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84448"/>
        <c:axId val="30986624"/>
      </c:lineChart>
      <c:dateAx>
        <c:axId val="30984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0986624"/>
        <c:crosses val="autoZero"/>
        <c:auto val="1"/>
        <c:lblOffset val="100"/>
        <c:baseTimeUnit val="years"/>
      </c:dateAx>
      <c:valAx>
        <c:axId val="30986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09844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96-496A-B291-704CC8B7E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3888"/>
        <c:axId val="31024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96-496A-B291-704CC8B7E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13888"/>
        <c:axId val="31024256"/>
      </c:lineChart>
      <c:dateAx>
        <c:axId val="310138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024256"/>
        <c:crosses val="autoZero"/>
        <c:auto val="1"/>
        <c:lblOffset val="100"/>
        <c:baseTimeUnit val="years"/>
      </c:dateAx>
      <c:valAx>
        <c:axId val="31024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0138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4807.24</c:v>
                </c:pt>
                <c:pt idx="1">
                  <c:v>4623.16</c:v>
                </c:pt>
                <c:pt idx="2">
                  <c:v>4734.1499999999996</c:v>
                </c:pt>
                <c:pt idx="3">
                  <c:v>3821.18</c:v>
                </c:pt>
                <c:pt idx="4">
                  <c:v>3648.66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E8-447B-8BD2-A5B140494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34752"/>
        <c:axId val="31041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1569.13</c:v>
                </c:pt>
                <c:pt idx="1">
                  <c:v>1436</c:v>
                </c:pt>
                <c:pt idx="2">
                  <c:v>1434.89</c:v>
                </c:pt>
                <c:pt idx="3">
                  <c:v>1298.9100000000001</c:v>
                </c:pt>
                <c:pt idx="4">
                  <c:v>1243.71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4E8-447B-8BD2-A5B140494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34752"/>
        <c:axId val="31041024"/>
      </c:lineChart>
      <c:dateAx>
        <c:axId val="310347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041024"/>
        <c:crosses val="autoZero"/>
        <c:auto val="1"/>
        <c:lblOffset val="100"/>
        <c:baseTimeUnit val="years"/>
      </c:dateAx>
      <c:valAx>
        <c:axId val="31041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0347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35.64</c:v>
                </c:pt>
                <c:pt idx="1">
                  <c:v>37.01</c:v>
                </c:pt>
                <c:pt idx="2">
                  <c:v>36.909999999999997</c:v>
                </c:pt>
                <c:pt idx="3">
                  <c:v>39.369999999999997</c:v>
                </c:pt>
                <c:pt idx="4">
                  <c:v>40.42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17-40D5-9DD6-A02F173D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68160"/>
        <c:axId val="310700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64.63</c:v>
                </c:pt>
                <c:pt idx="1">
                  <c:v>66.56</c:v>
                </c:pt>
                <c:pt idx="2">
                  <c:v>66.22</c:v>
                </c:pt>
                <c:pt idx="3">
                  <c:v>69.87</c:v>
                </c:pt>
                <c:pt idx="4">
                  <c:v>74.3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17-40D5-9DD6-A02F173D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68160"/>
        <c:axId val="31070080"/>
      </c:lineChart>
      <c:dateAx>
        <c:axId val="31068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070080"/>
        <c:crosses val="autoZero"/>
        <c:auto val="1"/>
        <c:lblOffset val="100"/>
        <c:baseTimeUnit val="years"/>
      </c:dateAx>
      <c:valAx>
        <c:axId val="310700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068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399.84</c:v>
                </c:pt>
                <c:pt idx="1">
                  <c:v>390.64</c:v>
                </c:pt>
                <c:pt idx="2">
                  <c:v>394.72</c:v>
                </c:pt>
                <c:pt idx="3">
                  <c:v>377.31</c:v>
                </c:pt>
                <c:pt idx="4">
                  <c:v>372.97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70-4B8D-9879-8A94F127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07424"/>
        <c:axId val="31209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245.75</c:v>
                </c:pt>
                <c:pt idx="1">
                  <c:v>244.29</c:v>
                </c:pt>
                <c:pt idx="2">
                  <c:v>246.72</c:v>
                </c:pt>
                <c:pt idx="3">
                  <c:v>234.96</c:v>
                </c:pt>
                <c:pt idx="4">
                  <c:v>221.81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70-4B8D-9879-8A94F127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07424"/>
        <c:axId val="31209344"/>
      </c:lineChart>
      <c:dateAx>
        <c:axId val="31207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209344"/>
        <c:crosses val="autoZero"/>
        <c:auto val="1"/>
        <c:lblOffset val="100"/>
        <c:baseTimeUnit val="years"/>
      </c:dateAx>
      <c:valAx>
        <c:axId val="31209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207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【1,225.44】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【215.23】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【75.58】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view="pageBreakPreview" zoomScale="85" zoomScaleNormal="75" zoomScaleSheetLayoutView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 x14ac:dyDescent="0.15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 x14ac:dyDescent="0.15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2" t="str">
        <f>データ!H6</f>
        <v>滋賀県　甲良町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3" t="s">
        <v>1</v>
      </c>
      <c r="C7" s="43"/>
      <c r="D7" s="43"/>
      <c r="E7" s="43"/>
      <c r="F7" s="43"/>
      <c r="G7" s="43"/>
      <c r="H7" s="43"/>
      <c r="I7" s="43" t="s">
        <v>2</v>
      </c>
      <c r="J7" s="43"/>
      <c r="K7" s="43"/>
      <c r="L7" s="43"/>
      <c r="M7" s="43"/>
      <c r="N7" s="43"/>
      <c r="O7" s="43"/>
      <c r="P7" s="43" t="s">
        <v>3</v>
      </c>
      <c r="Q7" s="43"/>
      <c r="R7" s="43"/>
      <c r="S7" s="43"/>
      <c r="T7" s="43"/>
      <c r="U7" s="43"/>
      <c r="V7" s="43"/>
      <c r="W7" s="43" t="s">
        <v>4</v>
      </c>
      <c r="X7" s="43"/>
      <c r="Y7" s="43"/>
      <c r="Z7" s="43"/>
      <c r="AA7" s="43"/>
      <c r="AB7" s="43"/>
      <c r="AC7" s="43"/>
      <c r="AD7" s="43" t="s">
        <v>5</v>
      </c>
      <c r="AE7" s="43"/>
      <c r="AF7" s="43"/>
      <c r="AG7" s="43"/>
      <c r="AH7" s="43"/>
      <c r="AI7" s="43"/>
      <c r="AJ7" s="43"/>
      <c r="AK7" s="3"/>
      <c r="AL7" s="43" t="s">
        <v>6</v>
      </c>
      <c r="AM7" s="43"/>
      <c r="AN7" s="43"/>
      <c r="AO7" s="43"/>
      <c r="AP7" s="43"/>
      <c r="AQ7" s="43"/>
      <c r="AR7" s="43"/>
      <c r="AS7" s="43"/>
      <c r="AT7" s="43" t="s">
        <v>7</v>
      </c>
      <c r="AU7" s="43"/>
      <c r="AV7" s="43"/>
      <c r="AW7" s="43"/>
      <c r="AX7" s="43"/>
      <c r="AY7" s="43"/>
      <c r="AZ7" s="43"/>
      <c r="BA7" s="43"/>
      <c r="BB7" s="43" t="s">
        <v>8</v>
      </c>
      <c r="BC7" s="43"/>
      <c r="BD7" s="43"/>
      <c r="BE7" s="43"/>
      <c r="BF7" s="43"/>
      <c r="BG7" s="43"/>
      <c r="BH7" s="43"/>
      <c r="BI7" s="43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7" t="str">
        <f>データ!I6</f>
        <v>法非適用</v>
      </c>
      <c r="C8" s="47"/>
      <c r="D8" s="47"/>
      <c r="E8" s="47"/>
      <c r="F8" s="47"/>
      <c r="G8" s="47"/>
      <c r="H8" s="47"/>
      <c r="I8" s="47" t="str">
        <f>データ!J6</f>
        <v>下水道事業</v>
      </c>
      <c r="J8" s="47"/>
      <c r="K8" s="47"/>
      <c r="L8" s="47"/>
      <c r="M8" s="47"/>
      <c r="N8" s="47"/>
      <c r="O8" s="47"/>
      <c r="P8" s="47" t="str">
        <f>データ!K6</f>
        <v>特定環境保全公共下水道</v>
      </c>
      <c r="Q8" s="47"/>
      <c r="R8" s="47"/>
      <c r="S8" s="47"/>
      <c r="T8" s="47"/>
      <c r="U8" s="47"/>
      <c r="V8" s="47"/>
      <c r="W8" s="47" t="str">
        <f>データ!L6</f>
        <v>D2</v>
      </c>
      <c r="X8" s="47"/>
      <c r="Y8" s="47"/>
      <c r="Z8" s="47"/>
      <c r="AA8" s="47"/>
      <c r="AB8" s="47"/>
      <c r="AC8" s="47"/>
      <c r="AD8" s="48" t="str">
        <f>データ!$M$6</f>
        <v>非設置</v>
      </c>
      <c r="AE8" s="48"/>
      <c r="AF8" s="48"/>
      <c r="AG8" s="48"/>
      <c r="AH8" s="48"/>
      <c r="AI8" s="48"/>
      <c r="AJ8" s="48"/>
      <c r="AK8" s="3"/>
      <c r="AL8" s="49">
        <f>データ!S6</f>
        <v>7146</v>
      </c>
      <c r="AM8" s="49"/>
      <c r="AN8" s="49"/>
      <c r="AO8" s="49"/>
      <c r="AP8" s="49"/>
      <c r="AQ8" s="49"/>
      <c r="AR8" s="49"/>
      <c r="AS8" s="49"/>
      <c r="AT8" s="44">
        <f>データ!T6</f>
        <v>13.63</v>
      </c>
      <c r="AU8" s="44"/>
      <c r="AV8" s="44"/>
      <c r="AW8" s="44"/>
      <c r="AX8" s="44"/>
      <c r="AY8" s="44"/>
      <c r="AZ8" s="44"/>
      <c r="BA8" s="44"/>
      <c r="BB8" s="44">
        <f>データ!U6</f>
        <v>524.28</v>
      </c>
      <c r="BC8" s="44"/>
      <c r="BD8" s="44"/>
      <c r="BE8" s="44"/>
      <c r="BF8" s="44"/>
      <c r="BG8" s="44"/>
      <c r="BH8" s="44"/>
      <c r="BI8" s="44"/>
      <c r="BJ8" s="3"/>
      <c r="BK8" s="3"/>
      <c r="BL8" s="45" t="s">
        <v>10</v>
      </c>
      <c r="BM8" s="46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3" t="s">
        <v>12</v>
      </c>
      <c r="C9" s="43"/>
      <c r="D9" s="43"/>
      <c r="E9" s="43"/>
      <c r="F9" s="43"/>
      <c r="G9" s="43"/>
      <c r="H9" s="43"/>
      <c r="I9" s="43" t="s">
        <v>13</v>
      </c>
      <c r="J9" s="43"/>
      <c r="K9" s="43"/>
      <c r="L9" s="43"/>
      <c r="M9" s="43"/>
      <c r="N9" s="43"/>
      <c r="O9" s="43"/>
      <c r="P9" s="43" t="s">
        <v>14</v>
      </c>
      <c r="Q9" s="43"/>
      <c r="R9" s="43"/>
      <c r="S9" s="43"/>
      <c r="T9" s="43"/>
      <c r="U9" s="43"/>
      <c r="V9" s="43"/>
      <c r="W9" s="43" t="s">
        <v>15</v>
      </c>
      <c r="X9" s="43"/>
      <c r="Y9" s="43"/>
      <c r="Z9" s="43"/>
      <c r="AA9" s="43"/>
      <c r="AB9" s="43"/>
      <c r="AC9" s="43"/>
      <c r="AD9" s="43" t="s">
        <v>16</v>
      </c>
      <c r="AE9" s="43"/>
      <c r="AF9" s="43"/>
      <c r="AG9" s="43"/>
      <c r="AH9" s="43"/>
      <c r="AI9" s="43"/>
      <c r="AJ9" s="43"/>
      <c r="AK9" s="3"/>
      <c r="AL9" s="43" t="s">
        <v>17</v>
      </c>
      <c r="AM9" s="43"/>
      <c r="AN9" s="43"/>
      <c r="AO9" s="43"/>
      <c r="AP9" s="43"/>
      <c r="AQ9" s="43"/>
      <c r="AR9" s="43"/>
      <c r="AS9" s="43"/>
      <c r="AT9" s="43" t="s">
        <v>18</v>
      </c>
      <c r="AU9" s="43"/>
      <c r="AV9" s="43"/>
      <c r="AW9" s="43"/>
      <c r="AX9" s="43"/>
      <c r="AY9" s="43"/>
      <c r="AZ9" s="43"/>
      <c r="BA9" s="43"/>
      <c r="BB9" s="43" t="s">
        <v>19</v>
      </c>
      <c r="BC9" s="43"/>
      <c r="BD9" s="43"/>
      <c r="BE9" s="43"/>
      <c r="BF9" s="43"/>
      <c r="BG9" s="43"/>
      <c r="BH9" s="43"/>
      <c r="BI9" s="43"/>
      <c r="BJ9" s="3"/>
      <c r="BK9" s="3"/>
      <c r="BL9" s="50" t="s">
        <v>20</v>
      </c>
      <c r="BM9" s="51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 t="str">
        <f>データ!O6</f>
        <v>該当数値なし</v>
      </c>
      <c r="J10" s="44"/>
      <c r="K10" s="44"/>
      <c r="L10" s="44"/>
      <c r="M10" s="44"/>
      <c r="N10" s="44"/>
      <c r="O10" s="44"/>
      <c r="P10" s="44">
        <f>データ!P6</f>
        <v>99.93</v>
      </c>
      <c r="Q10" s="44"/>
      <c r="R10" s="44"/>
      <c r="S10" s="44"/>
      <c r="T10" s="44"/>
      <c r="U10" s="44"/>
      <c r="V10" s="44"/>
      <c r="W10" s="44">
        <f>データ!Q6</f>
        <v>83.76</v>
      </c>
      <c r="X10" s="44"/>
      <c r="Y10" s="44"/>
      <c r="Z10" s="44"/>
      <c r="AA10" s="44"/>
      <c r="AB10" s="44"/>
      <c r="AC10" s="44"/>
      <c r="AD10" s="49">
        <f>データ!R6</f>
        <v>2625</v>
      </c>
      <c r="AE10" s="49"/>
      <c r="AF10" s="49"/>
      <c r="AG10" s="49"/>
      <c r="AH10" s="49"/>
      <c r="AI10" s="49"/>
      <c r="AJ10" s="49"/>
      <c r="AK10" s="2"/>
      <c r="AL10" s="49">
        <f>データ!V6</f>
        <v>7086</v>
      </c>
      <c r="AM10" s="49"/>
      <c r="AN10" s="49"/>
      <c r="AO10" s="49"/>
      <c r="AP10" s="49"/>
      <c r="AQ10" s="49"/>
      <c r="AR10" s="49"/>
      <c r="AS10" s="49"/>
      <c r="AT10" s="44">
        <f>データ!W6</f>
        <v>4.09</v>
      </c>
      <c r="AU10" s="44"/>
      <c r="AV10" s="44"/>
      <c r="AW10" s="44"/>
      <c r="AX10" s="44"/>
      <c r="AY10" s="44"/>
      <c r="AZ10" s="44"/>
      <c r="BA10" s="44"/>
      <c r="BB10" s="44">
        <f>データ!X6</f>
        <v>1732.52</v>
      </c>
      <c r="BC10" s="44"/>
      <c r="BD10" s="44"/>
      <c r="BE10" s="44"/>
      <c r="BF10" s="44"/>
      <c r="BG10" s="44"/>
      <c r="BH10" s="44"/>
      <c r="BI10" s="44"/>
      <c r="BJ10" s="2"/>
      <c r="BK10" s="2"/>
      <c r="BL10" s="52" t="s">
        <v>22</v>
      </c>
      <c r="BM10" s="53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4" t="s">
        <v>24</v>
      </c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</row>
    <row r="14" spans="1:78" ht="13.5" customHeight="1" x14ac:dyDescent="0.15">
      <c r="A14" s="2"/>
      <c r="B14" s="56" t="s">
        <v>25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8"/>
      <c r="BK14" s="2"/>
      <c r="BL14" s="62" t="s">
        <v>26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4"/>
    </row>
    <row r="15" spans="1:78" ht="13.5" customHeight="1" x14ac:dyDescent="0.15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65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8" t="s">
        <v>125</v>
      </c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8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70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8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8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8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70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8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70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8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8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70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8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70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8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8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8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8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8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8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8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8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8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</row>
    <row r="34" spans="1:78" ht="13.5" customHeight="1" x14ac:dyDescent="0.15">
      <c r="A34" s="2"/>
      <c r="B34" s="16"/>
      <c r="C34" s="74" t="s">
        <v>27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19"/>
      <c r="R34" s="74" t="s">
        <v>28</v>
      </c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19"/>
      <c r="AG34" s="74" t="s">
        <v>29</v>
      </c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19"/>
      <c r="AV34" s="74" t="s">
        <v>30</v>
      </c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18"/>
      <c r="BK34" s="2"/>
      <c r="BL34" s="68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70"/>
    </row>
    <row r="35" spans="1:78" ht="13.5" customHeight="1" x14ac:dyDescent="0.15">
      <c r="A35" s="2"/>
      <c r="B35" s="16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19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19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19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18"/>
      <c r="BK35" s="2"/>
      <c r="BL35" s="68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70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8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70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8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70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8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70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8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70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8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70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8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70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8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70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8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70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1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3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2" t="s">
        <v>31</v>
      </c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5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8" t="s">
        <v>123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70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8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70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8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70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8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70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8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70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8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70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8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70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8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70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8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70"/>
    </row>
    <row r="56" spans="1:78" ht="13.5" customHeight="1" x14ac:dyDescent="0.15">
      <c r="A56" s="2"/>
      <c r="B56" s="16"/>
      <c r="C56" s="74" t="s">
        <v>32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19"/>
      <c r="R56" s="74" t="s">
        <v>33</v>
      </c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19"/>
      <c r="AG56" s="74" t="s">
        <v>34</v>
      </c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19"/>
      <c r="AV56" s="74" t="s">
        <v>35</v>
      </c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18"/>
      <c r="BK56" s="2"/>
      <c r="BL56" s="68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70"/>
    </row>
    <row r="57" spans="1:78" ht="13.5" customHeight="1" x14ac:dyDescent="0.15">
      <c r="A57" s="2"/>
      <c r="B57" s="16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19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19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19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18"/>
      <c r="BK57" s="2"/>
      <c r="BL57" s="68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70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8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70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8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70"/>
    </row>
    <row r="60" spans="1:78" ht="13.5" customHeight="1" x14ac:dyDescent="0.15">
      <c r="A60" s="2"/>
      <c r="B60" s="59" t="s">
        <v>36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68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70"/>
    </row>
    <row r="61" spans="1:78" ht="13.5" customHeight="1" x14ac:dyDescent="0.15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68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70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8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70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1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3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2" t="s">
        <v>37</v>
      </c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5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8" t="s">
        <v>124</v>
      </c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70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8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70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8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70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8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70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8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70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8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70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8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70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8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70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8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70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8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70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8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8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8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</row>
    <row r="79" spans="1:78" ht="13.5" customHeight="1" x14ac:dyDescent="0.15">
      <c r="A79" s="2"/>
      <c r="B79" s="16"/>
      <c r="C79" s="74" t="s">
        <v>38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19"/>
      <c r="V79" s="19"/>
      <c r="W79" s="74" t="s">
        <v>39</v>
      </c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9"/>
      <c r="AP79" s="19"/>
      <c r="AQ79" s="74" t="s">
        <v>40</v>
      </c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17"/>
      <c r="BJ79" s="18"/>
      <c r="BK79" s="2"/>
      <c r="BL79" s="68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</row>
    <row r="80" spans="1:78" ht="13.5" customHeight="1" x14ac:dyDescent="0.15">
      <c r="A80" s="2"/>
      <c r="B80" s="16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19"/>
      <c r="V80" s="19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19"/>
      <c r="AP80" s="19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17"/>
      <c r="BJ80" s="18"/>
      <c r="BK80" s="2"/>
      <c r="BL80" s="68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8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1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 x14ac:dyDescent="0.15">
      <c r="B86" s="25"/>
      <c r="C86" s="25"/>
      <c r="D86" s="25"/>
      <c r="E86" s="25" t="str">
        <f>データ!AI6</f>
        <v/>
      </c>
      <c r="F86" s="25" t="s">
        <v>55</v>
      </c>
      <c r="G86" s="25" t="s">
        <v>55</v>
      </c>
      <c r="H86" s="25" t="str">
        <f>データ!BP6</f>
        <v>【1,225.44】</v>
      </c>
      <c r="I86" s="25" t="str">
        <f>データ!CA6</f>
        <v>【75.58】</v>
      </c>
      <c r="J86" s="25" t="str">
        <f>データ!CL6</f>
        <v>【215.23】</v>
      </c>
      <c r="K86" s="25" t="str">
        <f>データ!CW6</f>
        <v>【42.66】</v>
      </c>
      <c r="L86" s="25" t="str">
        <f>データ!DH6</f>
        <v>【82.67】</v>
      </c>
      <c r="M86" s="25" t="s">
        <v>56</v>
      </c>
      <c r="N86" s="25" t="s">
        <v>55</v>
      </c>
      <c r="O86" s="25" t="str">
        <f>データ!EO6</f>
        <v>【0.10】</v>
      </c>
    </row>
  </sheetData>
  <sheetProtection algorithmName="SHA-512" hashValue="jr1wZck3rr7Id7ZmB1RZln8L0sC83/5dIkrL6VxyYFYQkFCB45saUhTWuJZAaDQSoq4XDWzCsInlF4yY4px8KA==" saltValue="abF5CTdfgzCiZ9Wewc+7vQ==" spinCount="100000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57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 x14ac:dyDescent="0.15">
      <c r="A2" s="27" t="s">
        <v>58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 x14ac:dyDescent="0.15">
      <c r="A3" s="27" t="s">
        <v>59</v>
      </c>
      <c r="B3" s="28" t="s">
        <v>60</v>
      </c>
      <c r="C3" s="28" t="s">
        <v>61</v>
      </c>
      <c r="D3" s="28" t="s">
        <v>62</v>
      </c>
      <c r="E3" s="28" t="s">
        <v>63</v>
      </c>
      <c r="F3" s="28" t="s">
        <v>64</v>
      </c>
      <c r="G3" s="28" t="s">
        <v>65</v>
      </c>
      <c r="H3" s="76" t="s">
        <v>66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67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68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15">
      <c r="A4" s="27" t="s">
        <v>69</v>
      </c>
      <c r="B4" s="29"/>
      <c r="C4" s="29"/>
      <c r="D4" s="29"/>
      <c r="E4" s="29"/>
      <c r="F4" s="29"/>
      <c r="G4" s="29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70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71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72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73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74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75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76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77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78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79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80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15">
      <c r="A5" s="27" t="s">
        <v>81</v>
      </c>
      <c r="B5" s="30"/>
      <c r="C5" s="30"/>
      <c r="D5" s="30"/>
      <c r="E5" s="30"/>
      <c r="F5" s="30"/>
      <c r="G5" s="30"/>
      <c r="H5" s="31" t="s">
        <v>82</v>
      </c>
      <c r="I5" s="31" t="s">
        <v>83</v>
      </c>
      <c r="J5" s="31" t="s">
        <v>84</v>
      </c>
      <c r="K5" s="31" t="s">
        <v>85</v>
      </c>
      <c r="L5" s="31" t="s">
        <v>86</v>
      </c>
      <c r="M5" s="31" t="s">
        <v>5</v>
      </c>
      <c r="N5" s="31" t="s">
        <v>87</v>
      </c>
      <c r="O5" s="31" t="s">
        <v>88</v>
      </c>
      <c r="P5" s="31" t="s">
        <v>89</v>
      </c>
      <c r="Q5" s="31" t="s">
        <v>90</v>
      </c>
      <c r="R5" s="31" t="s">
        <v>91</v>
      </c>
      <c r="S5" s="31" t="s">
        <v>92</v>
      </c>
      <c r="T5" s="31" t="s">
        <v>93</v>
      </c>
      <c r="U5" s="31" t="s">
        <v>94</v>
      </c>
      <c r="V5" s="31" t="s">
        <v>95</v>
      </c>
      <c r="W5" s="31" t="s">
        <v>96</v>
      </c>
      <c r="X5" s="31" t="s">
        <v>97</v>
      </c>
      <c r="Y5" s="31" t="s">
        <v>98</v>
      </c>
      <c r="Z5" s="31" t="s">
        <v>99</v>
      </c>
      <c r="AA5" s="31" t="s">
        <v>100</v>
      </c>
      <c r="AB5" s="31" t="s">
        <v>101</v>
      </c>
      <c r="AC5" s="31" t="s">
        <v>102</v>
      </c>
      <c r="AD5" s="31" t="s">
        <v>103</v>
      </c>
      <c r="AE5" s="31" t="s">
        <v>104</v>
      </c>
      <c r="AF5" s="31" t="s">
        <v>105</v>
      </c>
      <c r="AG5" s="31" t="s">
        <v>106</v>
      </c>
      <c r="AH5" s="31" t="s">
        <v>107</v>
      </c>
      <c r="AI5" s="31" t="s">
        <v>43</v>
      </c>
      <c r="AJ5" s="31" t="s">
        <v>98</v>
      </c>
      <c r="AK5" s="31" t="s">
        <v>99</v>
      </c>
      <c r="AL5" s="31" t="s">
        <v>100</v>
      </c>
      <c r="AM5" s="31" t="s">
        <v>101</v>
      </c>
      <c r="AN5" s="31" t="s">
        <v>102</v>
      </c>
      <c r="AO5" s="31" t="s">
        <v>103</v>
      </c>
      <c r="AP5" s="31" t="s">
        <v>104</v>
      </c>
      <c r="AQ5" s="31" t="s">
        <v>105</v>
      </c>
      <c r="AR5" s="31" t="s">
        <v>106</v>
      </c>
      <c r="AS5" s="31" t="s">
        <v>107</v>
      </c>
      <c r="AT5" s="31" t="s">
        <v>108</v>
      </c>
      <c r="AU5" s="31" t="s">
        <v>98</v>
      </c>
      <c r="AV5" s="31" t="s">
        <v>99</v>
      </c>
      <c r="AW5" s="31" t="s">
        <v>100</v>
      </c>
      <c r="AX5" s="31" t="s">
        <v>101</v>
      </c>
      <c r="AY5" s="31" t="s">
        <v>102</v>
      </c>
      <c r="AZ5" s="31" t="s">
        <v>103</v>
      </c>
      <c r="BA5" s="31" t="s">
        <v>104</v>
      </c>
      <c r="BB5" s="31" t="s">
        <v>105</v>
      </c>
      <c r="BC5" s="31" t="s">
        <v>106</v>
      </c>
      <c r="BD5" s="31" t="s">
        <v>107</v>
      </c>
      <c r="BE5" s="31" t="s">
        <v>108</v>
      </c>
      <c r="BF5" s="31" t="s">
        <v>98</v>
      </c>
      <c r="BG5" s="31" t="s">
        <v>99</v>
      </c>
      <c r="BH5" s="31" t="s">
        <v>100</v>
      </c>
      <c r="BI5" s="31" t="s">
        <v>101</v>
      </c>
      <c r="BJ5" s="31" t="s">
        <v>102</v>
      </c>
      <c r="BK5" s="31" t="s">
        <v>103</v>
      </c>
      <c r="BL5" s="31" t="s">
        <v>104</v>
      </c>
      <c r="BM5" s="31" t="s">
        <v>105</v>
      </c>
      <c r="BN5" s="31" t="s">
        <v>106</v>
      </c>
      <c r="BO5" s="31" t="s">
        <v>107</v>
      </c>
      <c r="BP5" s="31" t="s">
        <v>108</v>
      </c>
      <c r="BQ5" s="31" t="s">
        <v>98</v>
      </c>
      <c r="BR5" s="31" t="s">
        <v>99</v>
      </c>
      <c r="BS5" s="31" t="s">
        <v>100</v>
      </c>
      <c r="BT5" s="31" t="s">
        <v>101</v>
      </c>
      <c r="BU5" s="31" t="s">
        <v>102</v>
      </c>
      <c r="BV5" s="31" t="s">
        <v>103</v>
      </c>
      <c r="BW5" s="31" t="s">
        <v>104</v>
      </c>
      <c r="BX5" s="31" t="s">
        <v>105</v>
      </c>
      <c r="BY5" s="31" t="s">
        <v>106</v>
      </c>
      <c r="BZ5" s="31" t="s">
        <v>107</v>
      </c>
      <c r="CA5" s="31" t="s">
        <v>108</v>
      </c>
      <c r="CB5" s="31" t="s">
        <v>98</v>
      </c>
      <c r="CC5" s="31" t="s">
        <v>99</v>
      </c>
      <c r="CD5" s="31" t="s">
        <v>100</v>
      </c>
      <c r="CE5" s="31" t="s">
        <v>101</v>
      </c>
      <c r="CF5" s="31" t="s">
        <v>102</v>
      </c>
      <c r="CG5" s="31" t="s">
        <v>103</v>
      </c>
      <c r="CH5" s="31" t="s">
        <v>104</v>
      </c>
      <c r="CI5" s="31" t="s">
        <v>105</v>
      </c>
      <c r="CJ5" s="31" t="s">
        <v>106</v>
      </c>
      <c r="CK5" s="31" t="s">
        <v>107</v>
      </c>
      <c r="CL5" s="31" t="s">
        <v>108</v>
      </c>
      <c r="CM5" s="31" t="s">
        <v>98</v>
      </c>
      <c r="CN5" s="31" t="s">
        <v>99</v>
      </c>
      <c r="CO5" s="31" t="s">
        <v>100</v>
      </c>
      <c r="CP5" s="31" t="s">
        <v>101</v>
      </c>
      <c r="CQ5" s="31" t="s">
        <v>102</v>
      </c>
      <c r="CR5" s="31" t="s">
        <v>103</v>
      </c>
      <c r="CS5" s="31" t="s">
        <v>104</v>
      </c>
      <c r="CT5" s="31" t="s">
        <v>105</v>
      </c>
      <c r="CU5" s="31" t="s">
        <v>106</v>
      </c>
      <c r="CV5" s="31" t="s">
        <v>107</v>
      </c>
      <c r="CW5" s="31" t="s">
        <v>108</v>
      </c>
      <c r="CX5" s="31" t="s">
        <v>98</v>
      </c>
      <c r="CY5" s="31" t="s">
        <v>99</v>
      </c>
      <c r="CZ5" s="31" t="s">
        <v>100</v>
      </c>
      <c r="DA5" s="31" t="s">
        <v>101</v>
      </c>
      <c r="DB5" s="31" t="s">
        <v>102</v>
      </c>
      <c r="DC5" s="31" t="s">
        <v>103</v>
      </c>
      <c r="DD5" s="31" t="s">
        <v>104</v>
      </c>
      <c r="DE5" s="31" t="s">
        <v>105</v>
      </c>
      <c r="DF5" s="31" t="s">
        <v>106</v>
      </c>
      <c r="DG5" s="31" t="s">
        <v>107</v>
      </c>
      <c r="DH5" s="31" t="s">
        <v>108</v>
      </c>
      <c r="DI5" s="31" t="s">
        <v>98</v>
      </c>
      <c r="DJ5" s="31" t="s">
        <v>99</v>
      </c>
      <c r="DK5" s="31" t="s">
        <v>100</v>
      </c>
      <c r="DL5" s="31" t="s">
        <v>101</v>
      </c>
      <c r="DM5" s="31" t="s">
        <v>102</v>
      </c>
      <c r="DN5" s="31" t="s">
        <v>103</v>
      </c>
      <c r="DO5" s="31" t="s">
        <v>104</v>
      </c>
      <c r="DP5" s="31" t="s">
        <v>105</v>
      </c>
      <c r="DQ5" s="31" t="s">
        <v>106</v>
      </c>
      <c r="DR5" s="31" t="s">
        <v>107</v>
      </c>
      <c r="DS5" s="31" t="s">
        <v>108</v>
      </c>
      <c r="DT5" s="31" t="s">
        <v>98</v>
      </c>
      <c r="DU5" s="31" t="s">
        <v>99</v>
      </c>
      <c r="DV5" s="31" t="s">
        <v>100</v>
      </c>
      <c r="DW5" s="31" t="s">
        <v>101</v>
      </c>
      <c r="DX5" s="31" t="s">
        <v>102</v>
      </c>
      <c r="DY5" s="31" t="s">
        <v>103</v>
      </c>
      <c r="DZ5" s="31" t="s">
        <v>104</v>
      </c>
      <c r="EA5" s="31" t="s">
        <v>105</v>
      </c>
      <c r="EB5" s="31" t="s">
        <v>106</v>
      </c>
      <c r="EC5" s="31" t="s">
        <v>107</v>
      </c>
      <c r="ED5" s="31" t="s">
        <v>108</v>
      </c>
      <c r="EE5" s="31" t="s">
        <v>98</v>
      </c>
      <c r="EF5" s="31" t="s">
        <v>99</v>
      </c>
      <c r="EG5" s="31" t="s">
        <v>100</v>
      </c>
      <c r="EH5" s="31" t="s">
        <v>101</v>
      </c>
      <c r="EI5" s="31" t="s">
        <v>102</v>
      </c>
      <c r="EJ5" s="31" t="s">
        <v>103</v>
      </c>
      <c r="EK5" s="31" t="s">
        <v>104</v>
      </c>
      <c r="EL5" s="31" t="s">
        <v>105</v>
      </c>
      <c r="EM5" s="31" t="s">
        <v>106</v>
      </c>
      <c r="EN5" s="31" t="s">
        <v>107</v>
      </c>
      <c r="EO5" s="31" t="s">
        <v>108</v>
      </c>
    </row>
    <row r="6" spans="1:145" s="35" customFormat="1" x14ac:dyDescent="0.15">
      <c r="A6" s="27" t="s">
        <v>109</v>
      </c>
      <c r="B6" s="32">
        <f>B7</f>
        <v>2017</v>
      </c>
      <c r="C6" s="32">
        <f t="shared" ref="C6:X6" si="3">C7</f>
        <v>254428</v>
      </c>
      <c r="D6" s="32">
        <f t="shared" si="3"/>
        <v>47</v>
      </c>
      <c r="E6" s="32">
        <f t="shared" si="3"/>
        <v>17</v>
      </c>
      <c r="F6" s="32">
        <f t="shared" si="3"/>
        <v>4</v>
      </c>
      <c r="G6" s="32">
        <f t="shared" si="3"/>
        <v>0</v>
      </c>
      <c r="H6" s="32" t="str">
        <f t="shared" si="3"/>
        <v>滋賀県　甲良町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特定環境保全公共下水道</v>
      </c>
      <c r="L6" s="32" t="str">
        <f t="shared" si="3"/>
        <v>D2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99.93</v>
      </c>
      <c r="Q6" s="33">
        <f t="shared" si="3"/>
        <v>83.76</v>
      </c>
      <c r="R6" s="33">
        <f t="shared" si="3"/>
        <v>2625</v>
      </c>
      <c r="S6" s="33">
        <f t="shared" si="3"/>
        <v>7146</v>
      </c>
      <c r="T6" s="33">
        <f t="shared" si="3"/>
        <v>13.63</v>
      </c>
      <c r="U6" s="33">
        <f t="shared" si="3"/>
        <v>524.28</v>
      </c>
      <c r="V6" s="33">
        <f t="shared" si="3"/>
        <v>7086</v>
      </c>
      <c r="W6" s="33">
        <f t="shared" si="3"/>
        <v>4.09</v>
      </c>
      <c r="X6" s="33">
        <f t="shared" si="3"/>
        <v>1732.52</v>
      </c>
      <c r="Y6" s="34">
        <f>IF(Y7="",NA(),Y7)</f>
        <v>59.95</v>
      </c>
      <c r="Z6" s="34">
        <f t="shared" ref="Z6:AH6" si="4">IF(Z7="",NA(),Z7)</f>
        <v>54.05</v>
      </c>
      <c r="AA6" s="34">
        <f t="shared" si="4"/>
        <v>61.37</v>
      </c>
      <c r="AB6" s="34">
        <f t="shared" si="4"/>
        <v>62.08</v>
      </c>
      <c r="AC6" s="34">
        <f t="shared" si="4"/>
        <v>62.69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4">
        <f>IF(BF7="",NA(),BF7)</f>
        <v>4807.24</v>
      </c>
      <c r="BG6" s="34">
        <f t="shared" ref="BG6:BO6" si="7">IF(BG7="",NA(),BG7)</f>
        <v>4623.16</v>
      </c>
      <c r="BH6" s="34">
        <f t="shared" si="7"/>
        <v>4734.1499999999996</v>
      </c>
      <c r="BI6" s="34">
        <f t="shared" si="7"/>
        <v>3821.18</v>
      </c>
      <c r="BJ6" s="34">
        <f t="shared" si="7"/>
        <v>3648.66</v>
      </c>
      <c r="BK6" s="34">
        <f t="shared" si="7"/>
        <v>1569.13</v>
      </c>
      <c r="BL6" s="34">
        <f t="shared" si="7"/>
        <v>1436</v>
      </c>
      <c r="BM6" s="34">
        <f t="shared" si="7"/>
        <v>1434.89</v>
      </c>
      <c r="BN6" s="34">
        <f t="shared" si="7"/>
        <v>1298.9100000000001</v>
      </c>
      <c r="BO6" s="34">
        <f t="shared" si="7"/>
        <v>1243.71</v>
      </c>
      <c r="BP6" s="33" t="str">
        <f>IF(BP7="","",IF(BP7="-","【-】","【"&amp;SUBSTITUTE(TEXT(BP7,"#,##0.00"),"-","△")&amp;"】"))</f>
        <v>【1,225.44】</v>
      </c>
      <c r="BQ6" s="34">
        <f>IF(BQ7="",NA(),BQ7)</f>
        <v>35.64</v>
      </c>
      <c r="BR6" s="34">
        <f t="shared" ref="BR6:BZ6" si="8">IF(BR7="",NA(),BR7)</f>
        <v>37.01</v>
      </c>
      <c r="BS6" s="34">
        <f t="shared" si="8"/>
        <v>36.909999999999997</v>
      </c>
      <c r="BT6" s="34">
        <f t="shared" si="8"/>
        <v>39.369999999999997</v>
      </c>
      <c r="BU6" s="34">
        <f t="shared" si="8"/>
        <v>40.42</v>
      </c>
      <c r="BV6" s="34">
        <f t="shared" si="8"/>
        <v>64.63</v>
      </c>
      <c r="BW6" s="34">
        <f t="shared" si="8"/>
        <v>66.56</v>
      </c>
      <c r="BX6" s="34">
        <f t="shared" si="8"/>
        <v>66.22</v>
      </c>
      <c r="BY6" s="34">
        <f t="shared" si="8"/>
        <v>69.87</v>
      </c>
      <c r="BZ6" s="34">
        <f t="shared" si="8"/>
        <v>74.3</v>
      </c>
      <c r="CA6" s="33" t="str">
        <f>IF(CA7="","",IF(CA7="-","【-】","【"&amp;SUBSTITUTE(TEXT(CA7,"#,##0.00"),"-","△")&amp;"】"))</f>
        <v>【75.58】</v>
      </c>
      <c r="CB6" s="34">
        <f>IF(CB7="",NA(),CB7)</f>
        <v>399.84</v>
      </c>
      <c r="CC6" s="34">
        <f t="shared" ref="CC6:CK6" si="9">IF(CC7="",NA(),CC7)</f>
        <v>390.64</v>
      </c>
      <c r="CD6" s="34">
        <f t="shared" si="9"/>
        <v>394.72</v>
      </c>
      <c r="CE6" s="34">
        <f t="shared" si="9"/>
        <v>377.31</v>
      </c>
      <c r="CF6" s="34">
        <f t="shared" si="9"/>
        <v>372.97</v>
      </c>
      <c r="CG6" s="34">
        <f t="shared" si="9"/>
        <v>245.75</v>
      </c>
      <c r="CH6" s="34">
        <f t="shared" si="9"/>
        <v>244.29</v>
      </c>
      <c r="CI6" s="34">
        <f t="shared" si="9"/>
        <v>246.72</v>
      </c>
      <c r="CJ6" s="34">
        <f t="shared" si="9"/>
        <v>234.96</v>
      </c>
      <c r="CK6" s="34">
        <f t="shared" si="9"/>
        <v>221.81</v>
      </c>
      <c r="CL6" s="33" t="str">
        <f>IF(CL7="","",IF(CL7="-","【-】","【"&amp;SUBSTITUTE(TEXT(CL7,"#,##0.00"),"-","△")&amp;"】"))</f>
        <v>【215.23】</v>
      </c>
      <c r="CM6" s="34">
        <f>IF(CM7="",NA(),CM7)</f>
        <v>73.53</v>
      </c>
      <c r="CN6" s="34">
        <f t="shared" ref="CN6:CV6" si="10">IF(CN7="",NA(),CN7)</f>
        <v>76.78</v>
      </c>
      <c r="CO6" s="34">
        <f t="shared" si="10"/>
        <v>88.73</v>
      </c>
      <c r="CP6" s="34">
        <f t="shared" si="10"/>
        <v>77.069999999999993</v>
      </c>
      <c r="CQ6" s="34">
        <f t="shared" si="10"/>
        <v>79.06</v>
      </c>
      <c r="CR6" s="34">
        <f t="shared" si="10"/>
        <v>43.65</v>
      </c>
      <c r="CS6" s="34">
        <f t="shared" si="10"/>
        <v>43.58</v>
      </c>
      <c r="CT6" s="34">
        <f t="shared" si="10"/>
        <v>41.35</v>
      </c>
      <c r="CU6" s="34">
        <f t="shared" si="10"/>
        <v>42.9</v>
      </c>
      <c r="CV6" s="34">
        <f t="shared" si="10"/>
        <v>43.36</v>
      </c>
      <c r="CW6" s="33" t="str">
        <f>IF(CW7="","",IF(CW7="-","【-】","【"&amp;SUBSTITUTE(TEXT(CW7,"#,##0.00"),"-","△")&amp;"】"))</f>
        <v>【42.66】</v>
      </c>
      <c r="CX6" s="34">
        <f>IF(CX7="",NA(),CX7)</f>
        <v>78.53</v>
      </c>
      <c r="CY6" s="34">
        <f t="shared" ref="CY6:DG6" si="11">IF(CY7="",NA(),CY7)</f>
        <v>80.58</v>
      </c>
      <c r="CZ6" s="34">
        <f t="shared" si="11"/>
        <v>81.81</v>
      </c>
      <c r="DA6" s="34">
        <f t="shared" si="11"/>
        <v>80.42</v>
      </c>
      <c r="DB6" s="34">
        <f t="shared" si="11"/>
        <v>81.19</v>
      </c>
      <c r="DC6" s="34">
        <f t="shared" si="11"/>
        <v>82.2</v>
      </c>
      <c r="DD6" s="34">
        <f t="shared" si="11"/>
        <v>82.35</v>
      </c>
      <c r="DE6" s="34">
        <f t="shared" si="11"/>
        <v>82.9</v>
      </c>
      <c r="DF6" s="34">
        <f t="shared" si="11"/>
        <v>83.5</v>
      </c>
      <c r="DG6" s="34">
        <f t="shared" si="11"/>
        <v>83.06</v>
      </c>
      <c r="DH6" s="33" t="str">
        <f>IF(DH7="","",IF(DH7="-","【-】","【"&amp;SUBSTITUTE(TEXT(DH7,"#,##0.00"),"-","△")&amp;"】"))</f>
        <v>【82.67】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3">
        <f>IF(EE7="",NA(),EE7)</f>
        <v>0</v>
      </c>
      <c r="EF6" s="33">
        <f t="shared" ref="EF6:EN6" si="14">IF(EF7="",NA(),EF7)</f>
        <v>0</v>
      </c>
      <c r="EG6" s="33">
        <f t="shared" si="14"/>
        <v>0</v>
      </c>
      <c r="EH6" s="33">
        <f t="shared" si="14"/>
        <v>0</v>
      </c>
      <c r="EI6" s="33">
        <f t="shared" si="14"/>
        <v>0</v>
      </c>
      <c r="EJ6" s="34">
        <f t="shared" si="14"/>
        <v>0.05</v>
      </c>
      <c r="EK6" s="34">
        <f t="shared" si="14"/>
        <v>0.04</v>
      </c>
      <c r="EL6" s="34">
        <f t="shared" si="14"/>
        <v>7.0000000000000007E-2</v>
      </c>
      <c r="EM6" s="34">
        <f t="shared" si="14"/>
        <v>0.09</v>
      </c>
      <c r="EN6" s="34">
        <f t="shared" si="14"/>
        <v>0.09</v>
      </c>
      <c r="EO6" s="33" t="str">
        <f>IF(EO7="","",IF(EO7="-","【-】","【"&amp;SUBSTITUTE(TEXT(EO7,"#,##0.00"),"-","△")&amp;"】"))</f>
        <v>【0.10】</v>
      </c>
    </row>
    <row r="7" spans="1:145" s="35" customFormat="1" x14ac:dyDescent="0.15">
      <c r="A7" s="27"/>
      <c r="B7" s="36">
        <v>2017</v>
      </c>
      <c r="C7" s="36">
        <v>254428</v>
      </c>
      <c r="D7" s="36">
        <v>47</v>
      </c>
      <c r="E7" s="36">
        <v>17</v>
      </c>
      <c r="F7" s="36">
        <v>4</v>
      </c>
      <c r="G7" s="36">
        <v>0</v>
      </c>
      <c r="H7" s="36" t="s">
        <v>110</v>
      </c>
      <c r="I7" s="36" t="s">
        <v>111</v>
      </c>
      <c r="J7" s="36" t="s">
        <v>112</v>
      </c>
      <c r="K7" s="36" t="s">
        <v>113</v>
      </c>
      <c r="L7" s="36" t="s">
        <v>114</v>
      </c>
      <c r="M7" s="36" t="s">
        <v>115</v>
      </c>
      <c r="N7" s="37" t="s">
        <v>116</v>
      </c>
      <c r="O7" s="37" t="s">
        <v>117</v>
      </c>
      <c r="P7" s="37">
        <v>99.93</v>
      </c>
      <c r="Q7" s="37">
        <v>83.76</v>
      </c>
      <c r="R7" s="37">
        <v>2625</v>
      </c>
      <c r="S7" s="37">
        <v>7146</v>
      </c>
      <c r="T7" s="37">
        <v>13.63</v>
      </c>
      <c r="U7" s="37">
        <v>524.28</v>
      </c>
      <c r="V7" s="37">
        <v>7086</v>
      </c>
      <c r="W7" s="37">
        <v>4.09</v>
      </c>
      <c r="X7" s="37">
        <v>1732.52</v>
      </c>
      <c r="Y7" s="37">
        <v>59.95</v>
      </c>
      <c r="Z7" s="37">
        <v>54.05</v>
      </c>
      <c r="AA7" s="37">
        <v>61.37</v>
      </c>
      <c r="AB7" s="37">
        <v>62.08</v>
      </c>
      <c r="AC7" s="37">
        <v>62.69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4807.24</v>
      </c>
      <c r="BG7" s="37">
        <v>4623.16</v>
      </c>
      <c r="BH7" s="37">
        <v>4734.1499999999996</v>
      </c>
      <c r="BI7" s="37">
        <v>3821.18</v>
      </c>
      <c r="BJ7" s="37">
        <v>3648.66</v>
      </c>
      <c r="BK7" s="37">
        <v>1569.13</v>
      </c>
      <c r="BL7" s="37">
        <v>1436</v>
      </c>
      <c r="BM7" s="37">
        <v>1434.89</v>
      </c>
      <c r="BN7" s="37">
        <v>1298.9100000000001</v>
      </c>
      <c r="BO7" s="37">
        <v>1243.71</v>
      </c>
      <c r="BP7" s="37">
        <v>1225.44</v>
      </c>
      <c r="BQ7" s="37">
        <v>35.64</v>
      </c>
      <c r="BR7" s="37">
        <v>37.01</v>
      </c>
      <c r="BS7" s="37">
        <v>36.909999999999997</v>
      </c>
      <c r="BT7" s="37">
        <v>39.369999999999997</v>
      </c>
      <c r="BU7" s="37">
        <v>40.42</v>
      </c>
      <c r="BV7" s="37">
        <v>64.63</v>
      </c>
      <c r="BW7" s="37">
        <v>66.56</v>
      </c>
      <c r="BX7" s="37">
        <v>66.22</v>
      </c>
      <c r="BY7" s="37">
        <v>69.87</v>
      </c>
      <c r="BZ7" s="37">
        <v>74.3</v>
      </c>
      <c r="CA7" s="37">
        <v>75.58</v>
      </c>
      <c r="CB7" s="37">
        <v>399.84</v>
      </c>
      <c r="CC7" s="37">
        <v>390.64</v>
      </c>
      <c r="CD7" s="37">
        <v>394.72</v>
      </c>
      <c r="CE7" s="37">
        <v>377.31</v>
      </c>
      <c r="CF7" s="37">
        <v>372.97</v>
      </c>
      <c r="CG7" s="37">
        <v>245.75</v>
      </c>
      <c r="CH7" s="37">
        <v>244.29</v>
      </c>
      <c r="CI7" s="37">
        <v>246.72</v>
      </c>
      <c r="CJ7" s="37">
        <v>234.96</v>
      </c>
      <c r="CK7" s="37">
        <v>221.81</v>
      </c>
      <c r="CL7" s="37">
        <v>215.23</v>
      </c>
      <c r="CM7" s="37">
        <v>73.53</v>
      </c>
      <c r="CN7" s="37">
        <v>76.78</v>
      </c>
      <c r="CO7" s="37">
        <v>88.73</v>
      </c>
      <c r="CP7" s="37">
        <v>77.069999999999993</v>
      </c>
      <c r="CQ7" s="37">
        <v>79.06</v>
      </c>
      <c r="CR7" s="37">
        <v>43.65</v>
      </c>
      <c r="CS7" s="37">
        <v>43.58</v>
      </c>
      <c r="CT7" s="37">
        <v>41.35</v>
      </c>
      <c r="CU7" s="37">
        <v>42.9</v>
      </c>
      <c r="CV7" s="37">
        <v>43.36</v>
      </c>
      <c r="CW7" s="37">
        <v>42.66</v>
      </c>
      <c r="CX7" s="37">
        <v>78.53</v>
      </c>
      <c r="CY7" s="37">
        <v>80.58</v>
      </c>
      <c r="CZ7" s="37">
        <v>81.81</v>
      </c>
      <c r="DA7" s="37">
        <v>80.42</v>
      </c>
      <c r="DB7" s="37">
        <v>81.19</v>
      </c>
      <c r="DC7" s="37">
        <v>82.2</v>
      </c>
      <c r="DD7" s="37">
        <v>82.35</v>
      </c>
      <c r="DE7" s="37">
        <v>82.9</v>
      </c>
      <c r="DF7" s="37">
        <v>83.5</v>
      </c>
      <c r="DG7" s="37">
        <v>83.06</v>
      </c>
      <c r="DH7" s="37">
        <v>82.67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>
        <v>0</v>
      </c>
      <c r="EF7" s="37">
        <v>0</v>
      </c>
      <c r="EG7" s="37">
        <v>0</v>
      </c>
      <c r="EH7" s="37">
        <v>0</v>
      </c>
      <c r="EI7" s="37">
        <v>0</v>
      </c>
      <c r="EJ7" s="37">
        <v>0.05</v>
      </c>
      <c r="EK7" s="37">
        <v>0.04</v>
      </c>
      <c r="EL7" s="37">
        <v>7.0000000000000007E-2</v>
      </c>
      <c r="EM7" s="37">
        <v>0.09</v>
      </c>
      <c r="EN7" s="37">
        <v>0.09</v>
      </c>
      <c r="EO7" s="37">
        <v>0.1</v>
      </c>
    </row>
    <row r="8" spans="1:145" x14ac:dyDescent="0.15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 x14ac:dyDescent="0.15">
      <c r="A9" s="39"/>
      <c r="B9" s="39" t="s">
        <v>118</v>
      </c>
      <c r="C9" s="39" t="s">
        <v>119</v>
      </c>
      <c r="D9" s="39" t="s">
        <v>120</v>
      </c>
      <c r="E9" s="39" t="s">
        <v>121</v>
      </c>
      <c r="F9" s="39" t="s">
        <v>122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 x14ac:dyDescent="0.15">
      <c r="A10" s="39" t="s">
        <v>60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2019-02-07T09:30:37Z</cp:lastPrinted>
  <dcterms:created xsi:type="dcterms:W3CDTF">2018-12-03T09:15:27Z</dcterms:created>
  <dcterms:modified xsi:type="dcterms:W3CDTF">2019-02-08T06:15:23Z</dcterms:modified>
  <cp:category/>
</cp:coreProperties>
</file>