
<file path=[Content_Types].xml><?xml version="1.0" encoding="utf-8"?>
<Types xmlns="http://schemas.openxmlformats.org/package/2006/content-types">
  <Default Extension="bin" ContentType="application/vnd.openxmlformats-officedocument.spreadsheetml.printerSettings"/>
  <Override PartName="/xl/charts/chart6.xml" ContentType="application/vnd.openxmlformats-officedocument.drawingml.chart+xml"/>
  <Override PartName="/xl/charts/chart7.xml" ContentType="application/vnd.openxmlformats-officedocument.drawingml.chart+xml"/>
  <Override PartName="/xl/charts/chart10.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workbookProtection lockStructure="1"/>
  <bookViews>
    <workbookView xWindow="0" yWindow="0" windowWidth="15360" windowHeight="7635"/>
  </bookViews>
  <sheets>
    <sheet name="法非適用_下水道事業" sheetId="4" r:id="rId1"/>
    <sheet name="データ" sheetId="5" state="hidden" r:id="rId2"/>
  </sheets>
  <calcPr calcId="12451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c r="EN6"/>
  <c r="EM6"/>
  <c r="EL6"/>
  <c r="EK6"/>
  <c r="EJ6"/>
  <c r="EI6"/>
  <c r="EH6"/>
  <c r="EG6"/>
  <c r="EF6"/>
  <c r="EE6"/>
  <c r="ED6"/>
  <c r="EC6"/>
  <c r="EB6"/>
  <c r="EA6"/>
  <c r="DZ6"/>
  <c r="DY6"/>
  <c r="DX6"/>
  <c r="DW6"/>
  <c r="DV6"/>
  <c r="DU6"/>
  <c r="DT6"/>
  <c r="DS6"/>
  <c r="DR6"/>
  <c r="DQ6"/>
  <c r="DP6"/>
  <c r="DO6"/>
  <c r="DN6"/>
  <c r="DM6"/>
  <c r="DL6"/>
  <c r="DK6"/>
  <c r="DJ6"/>
  <c r="DI6"/>
  <c r="DH6"/>
  <c r="DG6"/>
  <c r="DF6"/>
  <c r="DE6"/>
  <c r="DD6"/>
  <c r="DC6"/>
  <c r="DB6"/>
  <c r="DA6"/>
  <c r="CZ6"/>
  <c r="CY6"/>
  <c r="CX6"/>
  <c r="CW6"/>
  <c r="K86" i="4" s="1"/>
  <c r="CV6" i="5"/>
  <c r="CU6"/>
  <c r="CT6"/>
  <c r="CS6"/>
  <c r="CR6"/>
  <c r="CQ6"/>
  <c r="CP6"/>
  <c r="CO6"/>
  <c r="CN6"/>
  <c r="CM6"/>
  <c r="CL6"/>
  <c r="CK6"/>
  <c r="CJ6"/>
  <c r="CI6"/>
  <c r="CH6"/>
  <c r="CG6"/>
  <c r="CF6"/>
  <c r="CE6"/>
  <c r="CD6"/>
  <c r="CC6"/>
  <c r="CB6"/>
  <c r="CA6"/>
  <c r="BZ6"/>
  <c r="BY6"/>
  <c r="BX6"/>
  <c r="BW6"/>
  <c r="BV6"/>
  <c r="BU6"/>
  <c r="BT6"/>
  <c r="BS6"/>
  <c r="BR6"/>
  <c r="BQ6"/>
  <c r="BP6"/>
  <c r="BO6"/>
  <c r="BN6"/>
  <c r="BM6"/>
  <c r="BL6"/>
  <c r="BK6"/>
  <c r="BJ6"/>
  <c r="BI6"/>
  <c r="BH6"/>
  <c r="BG6"/>
  <c r="BF6"/>
  <c r="BE6"/>
  <c r="BD6"/>
  <c r="BC6"/>
  <c r="BB6"/>
  <c r="BA6"/>
  <c r="AZ6"/>
  <c r="AY6"/>
  <c r="AX6"/>
  <c r="AW6"/>
  <c r="AV6"/>
  <c r="AU6"/>
  <c r="AT6"/>
  <c r="AS6"/>
  <c r="AR6"/>
  <c r="AQ6"/>
  <c r="AP6"/>
  <c r="AO6"/>
  <c r="AN6"/>
  <c r="AM6"/>
  <c r="AL6"/>
  <c r="AK6"/>
  <c r="AJ6"/>
  <c r="AI6"/>
  <c r="AH6"/>
  <c r="AG6"/>
  <c r="AF6"/>
  <c r="AE6"/>
  <c r="AD6"/>
  <c r="AC6"/>
  <c r="AB6"/>
  <c r="AA6"/>
  <c r="Z6"/>
  <c r="Y6"/>
  <c r="X6"/>
  <c r="BB10" i="4" s="1"/>
  <c r="W6" i="5"/>
  <c r="V6"/>
  <c r="U6"/>
  <c r="BB8" i="4" s="1"/>
  <c r="T6" i="5"/>
  <c r="AT8" i="4" s="1"/>
  <c r="S6" i="5"/>
  <c r="R6"/>
  <c r="AD10" i="4" s="1"/>
  <c r="Q6" i="5"/>
  <c r="W10" i="4" s="1"/>
  <c r="P6" i="5"/>
  <c r="P10" i="4" s="1"/>
  <c r="O6" i="5"/>
  <c r="N6"/>
  <c r="B10" i="4" s="1"/>
  <c r="M6" i="5"/>
  <c r="AD8" i="4" s="1"/>
  <c r="L6" i="5"/>
  <c r="W8" i="4" s="1"/>
  <c r="K6" i="5"/>
  <c r="J6"/>
  <c r="I6"/>
  <c r="B8" i="4" s="1"/>
  <c r="H6" i="5"/>
  <c r="B6" i="4" s="1"/>
  <c r="G6" i="5"/>
  <c r="F6"/>
  <c r="E6"/>
  <c r="D6"/>
  <c r="C6"/>
  <c r="B6"/>
  <c r="F10" s="1"/>
  <c r="EO2"/>
  <c r="EN2"/>
  <c r="EM2"/>
  <c r="EL2"/>
  <c r="EK2"/>
  <c r="EJ2"/>
  <c r="EI2"/>
  <c r="EH2"/>
  <c r="EG2"/>
  <c r="EF2"/>
  <c r="EE2"/>
  <c r="ED2"/>
  <c r="EC2"/>
  <c r="EB2"/>
  <c r="EA2"/>
  <c r="DZ2"/>
  <c r="DY2"/>
  <c r="DX2"/>
  <c r="DW2"/>
  <c r="DV2"/>
  <c r="DU2"/>
  <c r="DT2"/>
  <c r="DS2"/>
  <c r="DR2"/>
  <c r="DQ2"/>
  <c r="DP2"/>
  <c r="DO2"/>
  <c r="DN2"/>
  <c r="DM2"/>
  <c r="DL2"/>
  <c r="DK2"/>
  <c r="DJ2"/>
  <c r="DI2"/>
  <c r="DH2"/>
  <c r="DG2"/>
  <c r="DF2"/>
  <c r="DE2"/>
  <c r="DD2"/>
  <c r="DC2"/>
  <c r="DB2"/>
  <c r="DA2"/>
  <c r="CZ2"/>
  <c r="CY2"/>
  <c r="CX2"/>
  <c r="CW2"/>
  <c r="CV2"/>
  <c r="CU2"/>
  <c r="CT2"/>
  <c r="CS2"/>
  <c r="CR2"/>
  <c r="CQ2"/>
  <c r="CP2"/>
  <c r="CO2"/>
  <c r="CN2"/>
  <c r="CM2"/>
  <c r="CL2"/>
  <c r="CK2"/>
  <c r="CJ2"/>
  <c r="CI2"/>
  <c r="CH2"/>
  <c r="CG2"/>
  <c r="CF2"/>
  <c r="CE2"/>
  <c r="CD2"/>
  <c r="CC2"/>
  <c r="CB2"/>
  <c r="CA2"/>
  <c r="BZ2"/>
  <c r="BY2"/>
  <c r="BX2"/>
  <c r="BW2"/>
  <c r="BV2"/>
  <c r="BU2"/>
  <c r="BT2"/>
  <c r="BS2"/>
  <c r="BR2"/>
  <c r="BQ2"/>
  <c r="BP2"/>
  <c r="BO2"/>
  <c r="BN2"/>
  <c r="BM2"/>
  <c r="BL2"/>
  <c r="BK2"/>
  <c r="BJ2"/>
  <c r="BI2"/>
  <c r="BH2"/>
  <c r="BG2"/>
  <c r="BF2"/>
  <c r="BE2"/>
  <c r="BD2"/>
  <c r="BC2"/>
  <c r="BB2"/>
  <c r="BA2"/>
  <c r="AZ2"/>
  <c r="AY2"/>
  <c r="AX2"/>
  <c r="AW2"/>
  <c r="AV2"/>
  <c r="AU2"/>
  <c r="AT2"/>
  <c r="AS2"/>
  <c r="AR2"/>
  <c r="AQ2"/>
  <c r="AP2"/>
  <c r="AO2"/>
  <c r="AN2"/>
  <c r="AM2"/>
  <c r="AL2"/>
  <c r="AK2"/>
  <c r="AJ2"/>
  <c r="AI2"/>
  <c r="AH2"/>
  <c r="AG2"/>
  <c r="AF2"/>
  <c r="AE2"/>
  <c r="AD2"/>
  <c r="AC2"/>
  <c r="AB2"/>
  <c r="AA2"/>
  <c r="Z2"/>
  <c r="Y2"/>
  <c r="X2"/>
  <c r="W2"/>
  <c r="V2"/>
  <c r="U2"/>
  <c r="T2"/>
  <c r="S2"/>
  <c r="R2"/>
  <c r="Q2"/>
  <c r="P2"/>
  <c r="O2"/>
  <c r="N2"/>
  <c r="M2"/>
  <c r="L2"/>
  <c r="K2"/>
  <c r="J2"/>
  <c r="I2"/>
  <c r="H2"/>
  <c r="G2"/>
  <c r="F2"/>
  <c r="E2"/>
  <c r="D2"/>
  <c r="C2"/>
  <c r="B2"/>
  <c r="O86" i="4"/>
  <c r="L86"/>
  <c r="J86"/>
  <c r="I86"/>
  <c r="H86"/>
  <c r="E86"/>
  <c r="AT10"/>
  <c r="AL10"/>
  <c r="I10"/>
  <c r="AL8"/>
  <c r="P8"/>
  <c r="I8"/>
  <c r="C10" i="5" l="1"/>
  <c r="D10"/>
  <c r="E10"/>
  <c r="B10"/>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<sst xmlns="http://schemas.openxmlformats.org/spreadsheetml/2006/main" count="240" uniqueCount="126">
  <si>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</si>
  <si>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</si>
  <si>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</si>
  <si>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</si>
  <si>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</si>
  <si>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</si>
  <si>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</si>
  <si>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</si>
  <si>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</si>
  <si>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</si>
  <si>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</si>
  <si>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</si>
  <si>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</si>
  <si>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</si>
  <si>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</si>
  <si>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</si>
  <si>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</si>
  <si>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</si>
  <si>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</si>
  <si>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</si>
  <si>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</si>
  <si>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</si>
  <si>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</si>
  <si>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</si>
  <si>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</si>
  <si>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</si>
  <si>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</si>
  <si>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</si>
  <si>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</si>
  <si>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</si>
  <si>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</si>
  <si>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</si>
  <si>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</si>
  <si>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</si>
  <si>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</si>
  <si>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</si>
  <si>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</si>
  <si>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</si>
  <si>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</si>
  <si>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</si>
  <si>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</si>
  <si>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</si>
  <si>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</si>
  <si>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</si>
  <si>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</si>
  <si>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</si>
  <si>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</si>
  <si>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</si>
  <si>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</si>
  <si>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</si>
  <si>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</si>
  <si>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</si>
  <si>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</si>
  <si>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</si>
  <si>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</si>
  <si>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</si>
  <si>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</si>
  <si>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</si>
  <si>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</si>
  <si>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</si>
  <si>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</si>
  <si>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</si>
  <si>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</si>
  <si>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</si>
  <si>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</si>
  <si>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</si>
  <si>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</si>
  <si>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</si>
  <si>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</si>
  <si>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</si>
  <si>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</si>
  <si>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</si>
  <si>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</si>
  <si>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</si>
  <si>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</si>
  <si>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</si>
  <si>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</si>
  <si>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</si>
  <si>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</si>
  <si>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</si>
  <si>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</si>
  <si>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</si>
  <si>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</si>
  <si>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</si>
  <si>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</si>
  <si>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</si>
  <si>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</si>
  <si>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</si>
  <si>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</si>
  <si>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</si>
  <si>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</si>
  <si>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</si>
  <si>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</si>
  <si>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</si>
  <si>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</si>
  <si>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</si>
  <si>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</si>
  <si>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</si>
  <si>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</si>
  <si>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</si>
  <si>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</si>
  <si>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</si>
  <si>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</si>
  <si>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</si>
  <si>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</si>
  <si>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</si>
  <si>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</si>
  <si>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</si>
  <si>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</si>
  <si>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</si>
  <si>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</si>
  <si>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</si>
  <si>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</si>
  <si>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</si>
  <si>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</si>
  <si>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</si>
  <si>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</si>
  <si>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</si>
  <si>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</si>
  <si>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</si>
  <si>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</si>
  <si>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</si>
  <si>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</si>
  <si>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①収益的収支比率
　１００％未満であるため、料金収入を中心とした営業収益では経費を回収できていないことを示します。料金総収入が減少する一方で企業債償還金を含めた費用も計上しているため、一般会計からの繰入金に依存している状態です。平成２７年度から公共下水道への接続を行っていますが、今後も計画的に接続を行い、維持管理費の削減に努めてまいります。
④企業債残高対事業規模比率
　企業債の残高が年々減少していますので、当該比率は類似団体平均値を下回ります。市内各処理場施設の更新は、公共下水道への接続計画が優先されるため、現在のところ予定がありません。したがって企業債残高対事業規模比率は、今後も同様の傾向が続くものと見込んでいます。
⑤経費回収率
　公共下水道接続に伴う経費により、平成２９年度の経費回収率は前年度を下回りました。同様の傾向が今後も見込まれますが、長期的には、接続効果が出るものと考えています。
⑥汚水処理原価
　類似団体平均値を下回っており、効率的に汚水を処理していることがわかりますが、さらなる費用抑制への努力を行ってまいります。
⑦施設利用率
　類似団体平均値を上回っていますが、水洗化率がほぼ上限に達しているため、今後は、人口減少の影響による縮減が避けられない見通しです。
⑧水洗化率
　近年、９９％前後を維持しています。 </t>
    <phoneticPr fontId="16"/>
  </si>
  <si>
    <t>　各処理区の管渠については、耐用年数が経過していないため、現在のところ更新の必要はありません。
　各処理区の処理場については、当面存続する処理区について必要とされる点検・診断を行い、予防保全による長寿命化を図りながら、適切な維持管理に努めます。</t>
    <phoneticPr fontId="16"/>
  </si>
  <si>
    <t>　人口減や節水器具による汚水量の減少が今後も避けられませんので、経営改善の取組が必要です。計画的に公共下水道へ接続することで、維持管理費の削減を図ってまいります。</t>
    <rPh sb="19" eb="21">
      <t>コンゴ</t>
    </rPh>
    <rPh sb="22" eb="23">
      <t>サ</t>
    </rPh>
    <phoneticPr fontId="16"/>
  </si>
</sst>
</file>

<file path=xl/styles.xml><?xml version="1.0" encoding="utf-8"?>
<styleSheet xmlns="http://schemas.openxmlformats.org/spreadsheetml/2006/main">
  <numFmts count="5">
    <numFmt numFmtId="176" formatCode="#,##0;&quot;△&quot;#,##0"/>
    <numFmt numFmtId="177" formatCode="#,##0.00;&quot;△&quot;#,##0.00"/>
    <numFmt numFmtId="178" formatCode="#,##0.00;&quot;△&quot;#,##0.00;&quot;-&quot;"/>
    <numFmt numFmtId="179" formatCode="0.00_);[Red]\(0.00\)"/>
    <numFmt numFmtId="180" formatCode="ge"/>
  </numFmts>
  <fonts count="17">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5"/>
      <color theme="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5" fillId="0" borderId="6" xfId="2" applyFont="1" applyBorder="1" applyAlignment="1" applyProtection="1">
      <alignment horizontal="left" vertical="top" wrapText="1"/>
      <protection locked="0"/>
    </xf>
    <xf numFmtId="0" fontId="15" fillId="0" borderId="0" xfId="2" applyFont="1" applyBorder="1" applyAlignment="1" applyProtection="1">
      <alignment horizontal="left" vertical="top" wrapText="1"/>
      <protection locked="0"/>
    </xf>
    <xf numFmtId="0" fontId="15" fillId="0" borderId="7" xfId="2" applyFont="1" applyBorder="1" applyAlignment="1" applyProtection="1">
      <alignment horizontal="left" vertical="top" wrapText="1"/>
      <protection locked="0"/>
    </xf>
    <xf numFmtId="0" fontId="15" fillId="0" borderId="8" xfId="2" applyFont="1" applyBorder="1" applyAlignment="1" applyProtection="1">
      <alignment horizontal="left" vertical="top" wrapText="1"/>
      <protection locked="0"/>
    </xf>
    <xf numFmtId="0" fontId="15" fillId="0" borderId="1" xfId="2" applyFont="1" applyBorder="1" applyAlignment="1" applyProtection="1">
      <alignment horizontal="left" vertical="top" wrapText="1"/>
      <protection locked="0"/>
    </xf>
    <xf numFmtId="0" fontId="15" fillId="0" borderId="9"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9"/>
          <c:y val="0.15806945669028469"/>
          <c:w val="0.8602616255212191"/>
          <c:h val="0.59227544473607452"/>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88A-4C38-AABD-653A9528A1F5}"/>
            </c:ext>
          </c:extLst>
        </c:ser>
        <c:dLbls/>
        <c:axId val="51085696"/>
        <c:axId val="51087232"/>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0.03</c:v>
                </c:pt>
                <c:pt idx="2">
                  <c:v>0.11</c:v>
                </c:pt>
                <c:pt idx="3">
                  <c:v>0.05</c:v>
                </c:pt>
                <c:pt idx="4">
                  <c:v>0.44</c:v>
                </c:pt>
              </c:numCache>
            </c:numRef>
          </c:val>
          <c:extLst xmlns:c16r2="http://schemas.microsoft.com/office/drawing/2015/06/chart">
            <c:ext xmlns:c16="http://schemas.microsoft.com/office/drawing/2014/chart" uri="{C3380CC4-5D6E-409C-BE32-E72D297353CC}">
              <c16:uniqueId val="{00000001-D88A-4C38-AABD-653A9528A1F5}"/>
            </c:ext>
          </c:extLst>
        </c:ser>
        <c:dLbls/>
        <c:marker val="1"/>
        <c:axId val="51085696"/>
        <c:axId val="51087232"/>
      </c:lineChart>
      <c:dateAx>
        <c:axId val="51085696"/>
        <c:scaling>
          <c:orientation val="minMax"/>
        </c:scaling>
        <c:delete val="1"/>
        <c:axPos val="b"/>
        <c:numFmt formatCode="ge" sourceLinked="1"/>
        <c:majorTickMark val="none"/>
        <c:tickLblPos val="none"/>
        <c:crossAx val="51087232"/>
        <c:crosses val="autoZero"/>
        <c:auto val="1"/>
        <c:lblOffset val="100"/>
        <c:baseTimeUnit val="years"/>
      </c:dateAx>
      <c:valAx>
        <c:axId val="51087232"/>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51085696"/>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74.28</c:v>
                </c:pt>
                <c:pt idx="1">
                  <c:v>73.069999999999993</c:v>
                </c:pt>
                <c:pt idx="2">
                  <c:v>71.989999999999995</c:v>
                </c:pt>
                <c:pt idx="3">
                  <c:v>66.33</c:v>
                </c:pt>
                <c:pt idx="4">
                  <c:v>63.22</c:v>
                </c:pt>
              </c:numCache>
            </c:numRef>
          </c:val>
          <c:extLst xmlns:c16r2="http://schemas.microsoft.com/office/drawing/2015/06/chart">
            <c:ext xmlns:c16="http://schemas.microsoft.com/office/drawing/2014/chart" uri="{C3380CC4-5D6E-409C-BE32-E72D297353CC}">
              <c16:uniqueId val="{00000000-2CB5-4861-BCCD-3F15B6516123}"/>
            </c:ext>
          </c:extLst>
        </c:ser>
        <c:dLbls/>
        <c:axId val="51701632"/>
        <c:axId val="51703168"/>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60.63</c:v>
                </c:pt>
                <c:pt idx="1">
                  <c:v>58.47</c:v>
                </c:pt>
                <c:pt idx="2">
                  <c:v>57.3</c:v>
                </c:pt>
                <c:pt idx="3">
                  <c:v>56</c:v>
                </c:pt>
                <c:pt idx="4">
                  <c:v>56.01</c:v>
                </c:pt>
              </c:numCache>
            </c:numRef>
          </c:val>
          <c:extLst xmlns:c16r2="http://schemas.microsoft.com/office/drawing/2015/06/chart">
            <c:ext xmlns:c16="http://schemas.microsoft.com/office/drawing/2014/chart" uri="{C3380CC4-5D6E-409C-BE32-E72D297353CC}">
              <c16:uniqueId val="{00000001-2CB5-4861-BCCD-3F15B6516123}"/>
            </c:ext>
          </c:extLst>
        </c:ser>
        <c:dLbls/>
        <c:marker val="1"/>
        <c:axId val="51701632"/>
        <c:axId val="51703168"/>
      </c:lineChart>
      <c:dateAx>
        <c:axId val="51701632"/>
        <c:scaling>
          <c:orientation val="minMax"/>
        </c:scaling>
        <c:delete val="1"/>
        <c:axPos val="b"/>
        <c:numFmt formatCode="ge" sourceLinked="1"/>
        <c:majorTickMark val="none"/>
        <c:tickLblPos val="none"/>
        <c:crossAx val="51703168"/>
        <c:crosses val="autoZero"/>
        <c:auto val="1"/>
        <c:lblOffset val="100"/>
        <c:baseTimeUnit val="years"/>
      </c:dateAx>
      <c:valAx>
        <c:axId val="51703168"/>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51701632"/>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98.99</c:v>
                </c:pt>
                <c:pt idx="1">
                  <c:v>99.13</c:v>
                </c:pt>
                <c:pt idx="2">
                  <c:v>99.1</c:v>
                </c:pt>
                <c:pt idx="3">
                  <c:v>99.14</c:v>
                </c:pt>
                <c:pt idx="4">
                  <c:v>99.19</c:v>
                </c:pt>
              </c:numCache>
            </c:numRef>
          </c:val>
          <c:extLst xmlns:c16r2="http://schemas.microsoft.com/office/drawing/2015/06/chart">
            <c:ext xmlns:c16="http://schemas.microsoft.com/office/drawing/2014/chart" uri="{C3380CC4-5D6E-409C-BE32-E72D297353CC}">
              <c16:uniqueId val="{00000000-D374-4634-A4CE-8F39F8DA559D}"/>
            </c:ext>
          </c:extLst>
        </c:ser>
        <c:dLbls/>
        <c:axId val="51726208"/>
        <c:axId val="51727744"/>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88.66</c:v>
                </c:pt>
                <c:pt idx="1">
                  <c:v>88.58</c:v>
                </c:pt>
                <c:pt idx="2">
                  <c:v>89.43</c:v>
                </c:pt>
                <c:pt idx="3">
                  <c:v>89.51</c:v>
                </c:pt>
                <c:pt idx="4">
                  <c:v>89.77</c:v>
                </c:pt>
              </c:numCache>
            </c:numRef>
          </c:val>
          <c:extLst xmlns:c16r2="http://schemas.microsoft.com/office/drawing/2015/06/chart">
            <c:ext xmlns:c16="http://schemas.microsoft.com/office/drawing/2014/chart" uri="{C3380CC4-5D6E-409C-BE32-E72D297353CC}">
              <c16:uniqueId val="{00000001-D374-4634-A4CE-8F39F8DA559D}"/>
            </c:ext>
          </c:extLst>
        </c:ser>
        <c:dLbls/>
        <c:marker val="1"/>
        <c:axId val="51726208"/>
        <c:axId val="51727744"/>
      </c:lineChart>
      <c:dateAx>
        <c:axId val="51726208"/>
        <c:scaling>
          <c:orientation val="minMax"/>
        </c:scaling>
        <c:delete val="1"/>
        <c:axPos val="b"/>
        <c:numFmt formatCode="ge" sourceLinked="1"/>
        <c:majorTickMark val="none"/>
        <c:tickLblPos val="none"/>
        <c:crossAx val="51727744"/>
        <c:crosses val="autoZero"/>
        <c:auto val="1"/>
        <c:lblOffset val="100"/>
        <c:baseTimeUnit val="years"/>
      </c:dateAx>
      <c:valAx>
        <c:axId val="51727744"/>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51726208"/>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2"/>
          <c:y val="0.15806945669028444"/>
          <c:w val="0.8602616255212191"/>
          <c:h val="0.56370168884887795"/>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79.45</c:v>
                </c:pt>
                <c:pt idx="1">
                  <c:v>81.47</c:v>
                </c:pt>
                <c:pt idx="2">
                  <c:v>82.78</c:v>
                </c:pt>
                <c:pt idx="3">
                  <c:v>82.26</c:v>
                </c:pt>
                <c:pt idx="4">
                  <c:v>82.52</c:v>
                </c:pt>
              </c:numCache>
            </c:numRef>
          </c:val>
          <c:extLst xmlns:c16r2="http://schemas.microsoft.com/office/drawing/2015/06/chart">
            <c:ext xmlns:c16="http://schemas.microsoft.com/office/drawing/2014/chart" uri="{C3380CC4-5D6E-409C-BE32-E72D297353CC}">
              <c16:uniqueId val="{00000000-5324-4F23-BB4E-F03BF54F93E5}"/>
            </c:ext>
          </c:extLst>
        </c:ser>
        <c:dLbls/>
        <c:axId val="51151232"/>
        <c:axId val="51152768"/>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1-5324-4F23-BB4E-F03BF54F93E5}"/>
            </c:ext>
          </c:extLst>
        </c:ser>
        <c:dLbls/>
        <c:marker val="1"/>
        <c:axId val="51151232"/>
        <c:axId val="51152768"/>
      </c:lineChart>
      <c:dateAx>
        <c:axId val="51151232"/>
        <c:scaling>
          <c:orientation val="minMax"/>
        </c:scaling>
        <c:delete val="1"/>
        <c:axPos val="b"/>
        <c:numFmt formatCode="ge" sourceLinked="1"/>
        <c:majorTickMark val="none"/>
        <c:tickLblPos val="none"/>
        <c:crossAx val="51152768"/>
        <c:crosses val="autoZero"/>
        <c:auto val="1"/>
        <c:lblOffset val="100"/>
        <c:baseTimeUnit val="years"/>
      </c:dateAx>
      <c:valAx>
        <c:axId val="51152768"/>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51151232"/>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C87-4BB6-ACEB-1093F725DF97}"/>
            </c:ext>
          </c:extLst>
        </c:ser>
        <c:dLbls/>
        <c:axId val="51175808"/>
        <c:axId val="51177344"/>
      </c:barChart>
      <c:lineChart>
        <c:grouping val="standard"/>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1-DC87-4BB6-ACEB-1093F725DF97}"/>
            </c:ext>
          </c:extLst>
        </c:ser>
        <c:dLbls/>
        <c:marker val="1"/>
        <c:axId val="51175808"/>
        <c:axId val="51177344"/>
      </c:lineChart>
      <c:dateAx>
        <c:axId val="51175808"/>
        <c:scaling>
          <c:orientation val="minMax"/>
        </c:scaling>
        <c:delete val="1"/>
        <c:axPos val="b"/>
        <c:numFmt formatCode="ge" sourceLinked="1"/>
        <c:majorTickMark val="none"/>
        <c:tickLblPos val="none"/>
        <c:crossAx val="51177344"/>
        <c:crosses val="autoZero"/>
        <c:auto val="1"/>
        <c:lblOffset val="100"/>
        <c:baseTimeUnit val="years"/>
      </c:dateAx>
      <c:valAx>
        <c:axId val="51177344"/>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51175808"/>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0F2-4659-A83E-0EA5F7046B17}"/>
            </c:ext>
          </c:extLst>
        </c:ser>
        <c:dLbls/>
        <c:axId val="99983744"/>
        <c:axId val="99985280"/>
      </c:barChart>
      <c:lineChart>
        <c:grouping val="standard"/>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1-70F2-4659-A83E-0EA5F7046B17}"/>
            </c:ext>
          </c:extLst>
        </c:ser>
        <c:dLbls/>
        <c:marker val="1"/>
        <c:axId val="99983744"/>
        <c:axId val="99985280"/>
      </c:lineChart>
      <c:dateAx>
        <c:axId val="99983744"/>
        <c:scaling>
          <c:orientation val="minMax"/>
        </c:scaling>
        <c:delete val="1"/>
        <c:axPos val="b"/>
        <c:numFmt formatCode="ge" sourceLinked="1"/>
        <c:majorTickMark val="none"/>
        <c:tickLblPos val="none"/>
        <c:crossAx val="99985280"/>
        <c:crosses val="autoZero"/>
        <c:auto val="1"/>
        <c:lblOffset val="100"/>
        <c:baseTimeUnit val="years"/>
      </c:dateAx>
      <c:valAx>
        <c:axId val="99985280"/>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99983744"/>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660-40BA-91E7-941C33C23BC4}"/>
            </c:ext>
          </c:extLst>
        </c:ser>
        <c:dLbls/>
        <c:axId val="51500928"/>
        <c:axId val="51502464"/>
      </c:barChart>
      <c:lineChart>
        <c:grouping val="standard"/>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1-9660-40BA-91E7-941C33C23BC4}"/>
            </c:ext>
          </c:extLst>
        </c:ser>
        <c:dLbls/>
        <c:marker val="1"/>
        <c:axId val="51500928"/>
        <c:axId val="51502464"/>
      </c:lineChart>
      <c:dateAx>
        <c:axId val="51500928"/>
        <c:scaling>
          <c:orientation val="minMax"/>
        </c:scaling>
        <c:delete val="1"/>
        <c:axPos val="b"/>
        <c:numFmt formatCode="ge" sourceLinked="1"/>
        <c:majorTickMark val="none"/>
        <c:tickLblPos val="none"/>
        <c:crossAx val="51502464"/>
        <c:crosses val="autoZero"/>
        <c:auto val="1"/>
        <c:lblOffset val="100"/>
        <c:baseTimeUnit val="years"/>
      </c:dateAx>
      <c:valAx>
        <c:axId val="51502464"/>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51500928"/>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4E9-4AF9-9B24-86800455A147}"/>
            </c:ext>
          </c:extLst>
        </c:ser>
        <c:dLbls/>
        <c:axId val="51423104"/>
        <c:axId val="51424640"/>
      </c:barChart>
      <c:lineChart>
        <c:grouping val="standard"/>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1-34E9-4AF9-9B24-86800455A147}"/>
            </c:ext>
          </c:extLst>
        </c:ser>
        <c:dLbls/>
        <c:marker val="1"/>
        <c:axId val="51423104"/>
        <c:axId val="51424640"/>
      </c:lineChart>
      <c:dateAx>
        <c:axId val="51423104"/>
        <c:scaling>
          <c:orientation val="minMax"/>
        </c:scaling>
        <c:delete val="1"/>
        <c:axPos val="b"/>
        <c:numFmt formatCode="ge" sourceLinked="1"/>
        <c:majorTickMark val="none"/>
        <c:tickLblPos val="none"/>
        <c:crossAx val="51424640"/>
        <c:crosses val="autoZero"/>
        <c:auto val="1"/>
        <c:lblOffset val="100"/>
        <c:baseTimeUnit val="years"/>
      </c:dateAx>
      <c:valAx>
        <c:axId val="51424640"/>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51423104"/>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292.29000000000002</c:v>
                </c:pt>
                <c:pt idx="1">
                  <c:v>194.53</c:v>
                </c:pt>
                <c:pt idx="2">
                  <c:v>125.28</c:v>
                </c:pt>
                <c:pt idx="3">
                  <c:v>77.97</c:v>
                </c:pt>
                <c:pt idx="4">
                  <c:v>39.54</c:v>
                </c:pt>
              </c:numCache>
            </c:numRef>
          </c:val>
          <c:extLst xmlns:c16r2="http://schemas.microsoft.com/office/drawing/2015/06/chart">
            <c:ext xmlns:c16="http://schemas.microsoft.com/office/drawing/2014/chart" uri="{C3380CC4-5D6E-409C-BE32-E72D297353CC}">
              <c16:uniqueId val="{00000000-1CDD-4C61-9251-8DDFDE3C5490}"/>
            </c:ext>
          </c:extLst>
        </c:ser>
        <c:dLbls/>
        <c:axId val="51513216"/>
        <c:axId val="51514752"/>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547.95000000000005</c:v>
                </c:pt>
                <c:pt idx="1">
                  <c:v>632.94000000000005</c:v>
                </c:pt>
                <c:pt idx="2">
                  <c:v>721.43</c:v>
                </c:pt>
                <c:pt idx="3">
                  <c:v>685.34</c:v>
                </c:pt>
                <c:pt idx="4">
                  <c:v>684.74</c:v>
                </c:pt>
              </c:numCache>
            </c:numRef>
          </c:val>
          <c:extLst xmlns:c16r2="http://schemas.microsoft.com/office/drawing/2015/06/chart">
            <c:ext xmlns:c16="http://schemas.microsoft.com/office/drawing/2014/chart" uri="{C3380CC4-5D6E-409C-BE32-E72D297353CC}">
              <c16:uniqueId val="{00000001-1CDD-4C61-9251-8DDFDE3C5490}"/>
            </c:ext>
          </c:extLst>
        </c:ser>
        <c:dLbls/>
        <c:marker val="1"/>
        <c:axId val="51513216"/>
        <c:axId val="51514752"/>
      </c:lineChart>
      <c:dateAx>
        <c:axId val="51513216"/>
        <c:scaling>
          <c:orientation val="minMax"/>
        </c:scaling>
        <c:delete val="1"/>
        <c:axPos val="b"/>
        <c:numFmt formatCode="ge" sourceLinked="1"/>
        <c:majorTickMark val="none"/>
        <c:tickLblPos val="none"/>
        <c:crossAx val="51514752"/>
        <c:crosses val="autoZero"/>
        <c:auto val="1"/>
        <c:lblOffset val="100"/>
        <c:baseTimeUnit val="years"/>
      </c:dateAx>
      <c:valAx>
        <c:axId val="51514752"/>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51513216"/>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63.62</c:v>
                </c:pt>
                <c:pt idx="1">
                  <c:v>64.53</c:v>
                </c:pt>
                <c:pt idx="2">
                  <c:v>63.65</c:v>
                </c:pt>
                <c:pt idx="3">
                  <c:v>64.02</c:v>
                </c:pt>
                <c:pt idx="4">
                  <c:v>58.56</c:v>
                </c:pt>
              </c:numCache>
            </c:numRef>
          </c:val>
          <c:extLst xmlns:c16r2="http://schemas.microsoft.com/office/drawing/2015/06/chart">
            <c:ext xmlns:c16="http://schemas.microsoft.com/office/drawing/2014/chart" uri="{C3380CC4-5D6E-409C-BE32-E72D297353CC}">
              <c16:uniqueId val="{00000000-6730-4708-89C8-CE2B114C58FD}"/>
            </c:ext>
          </c:extLst>
        </c:ser>
        <c:dLbls/>
        <c:axId val="51586944"/>
        <c:axId val="51588480"/>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64.86</c:v>
                </c:pt>
                <c:pt idx="1">
                  <c:v>62.3</c:v>
                </c:pt>
                <c:pt idx="2">
                  <c:v>59.3</c:v>
                </c:pt>
                <c:pt idx="3">
                  <c:v>59.83</c:v>
                </c:pt>
                <c:pt idx="4">
                  <c:v>65.33</c:v>
                </c:pt>
              </c:numCache>
            </c:numRef>
          </c:val>
          <c:extLst xmlns:c16r2="http://schemas.microsoft.com/office/drawing/2015/06/chart">
            <c:ext xmlns:c16="http://schemas.microsoft.com/office/drawing/2014/chart" uri="{C3380CC4-5D6E-409C-BE32-E72D297353CC}">
              <c16:uniqueId val="{00000001-6730-4708-89C8-CE2B114C58FD}"/>
            </c:ext>
          </c:extLst>
        </c:ser>
        <c:dLbls/>
        <c:marker val="1"/>
        <c:axId val="51586944"/>
        <c:axId val="51588480"/>
      </c:lineChart>
      <c:dateAx>
        <c:axId val="51586944"/>
        <c:scaling>
          <c:orientation val="minMax"/>
        </c:scaling>
        <c:delete val="1"/>
        <c:axPos val="b"/>
        <c:numFmt formatCode="ge" sourceLinked="1"/>
        <c:majorTickMark val="none"/>
        <c:tickLblPos val="none"/>
        <c:crossAx val="51588480"/>
        <c:crosses val="autoZero"/>
        <c:auto val="1"/>
        <c:lblOffset val="100"/>
        <c:baseTimeUnit val="years"/>
      </c:dateAx>
      <c:valAx>
        <c:axId val="51588480"/>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51586944"/>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165.61</c:v>
                </c:pt>
                <c:pt idx="1">
                  <c:v>165.69</c:v>
                </c:pt>
                <c:pt idx="2">
                  <c:v>174.56</c:v>
                </c:pt>
                <c:pt idx="3">
                  <c:v>170.16</c:v>
                </c:pt>
                <c:pt idx="4">
                  <c:v>217.92</c:v>
                </c:pt>
              </c:numCache>
            </c:numRef>
          </c:val>
          <c:extLst xmlns:c16r2="http://schemas.microsoft.com/office/drawing/2015/06/chart">
            <c:ext xmlns:c16="http://schemas.microsoft.com/office/drawing/2014/chart" uri="{C3380CC4-5D6E-409C-BE32-E72D297353CC}">
              <c16:uniqueId val="{00000000-7D34-4866-8B9E-FC0EEB9A3AA0}"/>
            </c:ext>
          </c:extLst>
        </c:ser>
        <c:dLbls/>
        <c:axId val="51644288"/>
        <c:axId val="51645824"/>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214.41</c:v>
                </c:pt>
                <c:pt idx="1">
                  <c:v>235.07</c:v>
                </c:pt>
                <c:pt idx="2">
                  <c:v>248.14</c:v>
                </c:pt>
                <c:pt idx="3">
                  <c:v>246.66</c:v>
                </c:pt>
                <c:pt idx="4">
                  <c:v>227.43</c:v>
                </c:pt>
              </c:numCache>
            </c:numRef>
          </c:val>
          <c:extLst xmlns:c16r2="http://schemas.microsoft.com/office/drawing/2015/06/chart">
            <c:ext xmlns:c16="http://schemas.microsoft.com/office/drawing/2014/chart" uri="{C3380CC4-5D6E-409C-BE32-E72D297353CC}">
              <c16:uniqueId val="{00000001-7D34-4866-8B9E-FC0EEB9A3AA0}"/>
            </c:ext>
          </c:extLst>
        </c:ser>
        <c:dLbls/>
        <c:marker val="1"/>
        <c:axId val="51644288"/>
        <c:axId val="51645824"/>
      </c:lineChart>
      <c:dateAx>
        <c:axId val="51644288"/>
        <c:scaling>
          <c:orientation val="minMax"/>
        </c:scaling>
        <c:delete val="1"/>
        <c:axPos val="b"/>
        <c:numFmt formatCode="ge" sourceLinked="1"/>
        <c:majorTickMark val="none"/>
        <c:tickLblPos val="none"/>
        <c:crossAx val="51645824"/>
        <c:crosses val="autoZero"/>
        <c:auto val="1"/>
        <c:lblOffset val="100"/>
        <c:baseTimeUnit val="years"/>
      </c:dateAx>
      <c:valAx>
        <c:axId val="51645824"/>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51644288"/>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【814.89】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【85.49】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【255.52】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1">
    <pageSetUpPr fitToPage="1"/>
  </sheetPr>
  <dimension ref="A1:BZ86"/>
  <sheetViews>
    <sheetView showGridLines="0" tabSelected="1" topLeftCell="AB1" zoomScale="90" zoomScaleNormal="9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滋賀県　東近江市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c r="A8" s="2"/>
      <c r="B8" s="47" t="str">
        <f>データ!I6</f>
        <v>法非適用</v>
      </c>
      <c r="C8" s="47"/>
      <c r="D8" s="47"/>
      <c r="E8" s="47"/>
      <c r="F8" s="47"/>
      <c r="G8" s="47"/>
      <c r="H8" s="47"/>
      <c r="I8" s="47" t="str">
        <f>データ!J6</f>
        <v>下水道事業</v>
      </c>
      <c r="J8" s="47"/>
      <c r="K8" s="47"/>
      <c r="L8" s="47"/>
      <c r="M8" s="47"/>
      <c r="N8" s="47"/>
      <c r="O8" s="47"/>
      <c r="P8" s="47" t="str">
        <f>データ!K6</f>
        <v>農業集落排水</v>
      </c>
      <c r="Q8" s="47"/>
      <c r="R8" s="47"/>
      <c r="S8" s="47"/>
      <c r="T8" s="47"/>
      <c r="U8" s="47"/>
      <c r="V8" s="47"/>
      <c r="W8" s="47" t="str">
        <f>データ!L6</f>
        <v>F1</v>
      </c>
      <c r="X8" s="47"/>
      <c r="Y8" s="47"/>
      <c r="Z8" s="47"/>
      <c r="AA8" s="47"/>
      <c r="AB8" s="47"/>
      <c r="AC8" s="47"/>
      <c r="AD8" s="48" t="str">
        <f>データ!$M$6</f>
        <v>非設置</v>
      </c>
      <c r="AE8" s="48"/>
      <c r="AF8" s="48"/>
      <c r="AG8" s="48"/>
      <c r="AH8" s="48"/>
      <c r="AI8" s="48"/>
      <c r="AJ8" s="48"/>
      <c r="AK8" s="3"/>
      <c r="AL8" s="49">
        <f>データ!S6</f>
        <v>114604</v>
      </c>
      <c r="AM8" s="49"/>
      <c r="AN8" s="49"/>
      <c r="AO8" s="49"/>
      <c r="AP8" s="49"/>
      <c r="AQ8" s="49"/>
      <c r="AR8" s="49"/>
      <c r="AS8" s="49"/>
      <c r="AT8" s="44">
        <f>データ!T6</f>
        <v>388.37</v>
      </c>
      <c r="AU8" s="44"/>
      <c r="AV8" s="44"/>
      <c r="AW8" s="44"/>
      <c r="AX8" s="44"/>
      <c r="AY8" s="44"/>
      <c r="AZ8" s="44"/>
      <c r="BA8" s="44"/>
      <c r="BB8" s="44">
        <f>データ!U6</f>
        <v>295.08999999999997</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c r="A10" s="2"/>
      <c r="B10" s="44" t="str">
        <f>データ!N6</f>
        <v>-</v>
      </c>
      <c r="C10" s="44"/>
      <c r="D10" s="44"/>
      <c r="E10" s="44"/>
      <c r="F10" s="44"/>
      <c r="G10" s="44"/>
      <c r="H10" s="44"/>
      <c r="I10" s="44" t="str">
        <f>データ!O6</f>
        <v>該当数値なし</v>
      </c>
      <c r="J10" s="44"/>
      <c r="K10" s="44"/>
      <c r="L10" s="44"/>
      <c r="M10" s="44"/>
      <c r="N10" s="44"/>
      <c r="O10" s="44"/>
      <c r="P10" s="44">
        <f>データ!P6</f>
        <v>21.33</v>
      </c>
      <c r="Q10" s="44"/>
      <c r="R10" s="44"/>
      <c r="S10" s="44"/>
      <c r="T10" s="44"/>
      <c r="U10" s="44"/>
      <c r="V10" s="44"/>
      <c r="W10" s="44">
        <f>データ!Q6</f>
        <v>86.45</v>
      </c>
      <c r="X10" s="44"/>
      <c r="Y10" s="44"/>
      <c r="Z10" s="44"/>
      <c r="AA10" s="44"/>
      <c r="AB10" s="44"/>
      <c r="AC10" s="44"/>
      <c r="AD10" s="49">
        <f>データ!R6</f>
        <v>2050</v>
      </c>
      <c r="AE10" s="49"/>
      <c r="AF10" s="49"/>
      <c r="AG10" s="49"/>
      <c r="AH10" s="49"/>
      <c r="AI10" s="49"/>
      <c r="AJ10" s="49"/>
      <c r="AK10" s="2"/>
      <c r="AL10" s="49">
        <f>データ!V6</f>
        <v>24426</v>
      </c>
      <c r="AM10" s="49"/>
      <c r="AN10" s="49"/>
      <c r="AO10" s="49"/>
      <c r="AP10" s="49"/>
      <c r="AQ10" s="49"/>
      <c r="AR10" s="49"/>
      <c r="AS10" s="49"/>
      <c r="AT10" s="44">
        <f>データ!W6</f>
        <v>9.3800000000000008</v>
      </c>
      <c r="AU10" s="44"/>
      <c r="AV10" s="44"/>
      <c r="AW10" s="44"/>
      <c r="AX10" s="44"/>
      <c r="AY10" s="44"/>
      <c r="AZ10" s="44"/>
      <c r="BA10" s="44"/>
      <c r="BB10" s="44">
        <f>データ!X6</f>
        <v>2604.0500000000002</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123</v>
      </c>
      <c r="BM16" s="69"/>
      <c r="BN16" s="69"/>
      <c r="BO16" s="69"/>
      <c r="BP16" s="69"/>
      <c r="BQ16" s="69"/>
      <c r="BR16" s="69"/>
      <c r="BS16" s="69"/>
      <c r="BT16" s="69"/>
      <c r="BU16" s="69"/>
      <c r="BV16" s="69"/>
      <c r="BW16" s="69"/>
      <c r="BX16" s="69"/>
      <c r="BY16" s="69"/>
      <c r="BZ16" s="7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124</v>
      </c>
      <c r="BM47" s="69"/>
      <c r="BN47" s="69"/>
      <c r="BO47" s="69"/>
      <c r="BP47" s="69"/>
      <c r="BQ47" s="69"/>
      <c r="BR47" s="69"/>
      <c r="BS47" s="69"/>
      <c r="BT47" s="69"/>
      <c r="BU47" s="69"/>
      <c r="BV47" s="69"/>
      <c r="BW47" s="69"/>
      <c r="BX47" s="69"/>
      <c r="BY47" s="69"/>
      <c r="BZ47" s="7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125</v>
      </c>
      <c r="BM66" s="69"/>
      <c r="BN66" s="69"/>
      <c r="BO66" s="69"/>
      <c r="BP66" s="69"/>
      <c r="BQ66" s="69"/>
      <c r="BR66" s="69"/>
      <c r="BS66" s="69"/>
      <c r="BT66" s="69"/>
      <c r="BU66" s="69"/>
      <c r="BV66" s="69"/>
      <c r="BW66" s="69"/>
      <c r="BX66" s="69"/>
      <c r="BY66" s="69"/>
      <c r="BZ66" s="7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c r="C83" s="2" t="s">
        <v>41</v>
      </c>
    </row>
    <row r="84" spans="1:78">
      <c r="C84" s="2" t="s">
        <v>42</v>
      </c>
    </row>
    <row r="85" spans="1:78" hidden="1">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c r="B86" s="25"/>
      <c r="C86" s="25"/>
      <c r="D86" s="25"/>
      <c r="E86" s="25" t="str">
        <f>データ!AI6</f>
        <v/>
      </c>
      <c r="F86" s="25" t="s">
        <v>55</v>
      </c>
      <c r="G86" s="25" t="s">
        <v>55</v>
      </c>
      <c r="H86" s="25" t="str">
        <f>データ!BP6</f>
        <v>【814.89】</v>
      </c>
      <c r="I86" s="25" t="str">
        <f>データ!CA6</f>
        <v>【60.64】</v>
      </c>
      <c r="J86" s="25" t="str">
        <f>データ!CL6</f>
        <v>【255.52】</v>
      </c>
      <c r="K86" s="25" t="str">
        <f>データ!CW6</f>
        <v>【52.49】</v>
      </c>
      <c r="L86" s="25" t="str">
        <f>データ!DH6</f>
        <v>【85.49】</v>
      </c>
      <c r="M86" s="25" t="s">
        <v>56</v>
      </c>
      <c r="N86" s="25" t="s">
        <v>56</v>
      </c>
      <c r="O86" s="25" t="str">
        <f>データ!EO6</f>
        <v>【0.11】</v>
      </c>
    </row>
  </sheetData>
  <sheetProtection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sheetPr codeName="Sheet2"/>
  <dimension ref="A1:EO10"/>
  <sheetViews>
    <sheetView showGridLines="0" workbookViewId="0"/>
  </sheetViews>
  <sheetFormatPr defaultRowHeight="13.5"/>
  <cols>
    <col min="2" max="144" width="11.875" customWidth="1"/>
  </cols>
  <sheetData>
    <row r="1" spans="1:14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c r="A6" s="27" t="s">
        <v>109</v>
      </c>
      <c r="B6" s="32">
        <f>B7</f>
        <v>2017</v>
      </c>
      <c r="C6" s="32">
        <f t="shared" ref="C6:X6" si="3">C7</f>
        <v>252131</v>
      </c>
      <c r="D6" s="32">
        <f t="shared" si="3"/>
        <v>47</v>
      </c>
      <c r="E6" s="32">
        <f t="shared" si="3"/>
        <v>17</v>
      </c>
      <c r="F6" s="32">
        <f t="shared" si="3"/>
        <v>5</v>
      </c>
      <c r="G6" s="32">
        <f t="shared" si="3"/>
        <v>0</v>
      </c>
      <c r="H6" s="32" t="str">
        <f t="shared" si="3"/>
        <v>滋賀県　東近江市</v>
      </c>
      <c r="I6" s="32" t="str">
        <f t="shared" si="3"/>
        <v>法非適用</v>
      </c>
      <c r="J6" s="32" t="str">
        <f t="shared" si="3"/>
        <v>下水道事業</v>
      </c>
      <c r="K6" s="32" t="str">
        <f t="shared" si="3"/>
        <v>農業集落排水</v>
      </c>
      <c r="L6" s="32" t="str">
        <f t="shared" si="3"/>
        <v>F1</v>
      </c>
      <c r="M6" s="32" t="str">
        <f t="shared" si="3"/>
        <v>非設置</v>
      </c>
      <c r="N6" s="33" t="str">
        <f t="shared" si="3"/>
        <v>-</v>
      </c>
      <c r="O6" s="33" t="str">
        <f t="shared" si="3"/>
        <v>該当数値なし</v>
      </c>
      <c r="P6" s="33">
        <f t="shared" si="3"/>
        <v>21.33</v>
      </c>
      <c r="Q6" s="33">
        <f t="shared" si="3"/>
        <v>86.45</v>
      </c>
      <c r="R6" s="33">
        <f t="shared" si="3"/>
        <v>2050</v>
      </c>
      <c r="S6" s="33">
        <f t="shared" si="3"/>
        <v>114604</v>
      </c>
      <c r="T6" s="33">
        <f t="shared" si="3"/>
        <v>388.37</v>
      </c>
      <c r="U6" s="33">
        <f t="shared" si="3"/>
        <v>295.08999999999997</v>
      </c>
      <c r="V6" s="33">
        <f t="shared" si="3"/>
        <v>24426</v>
      </c>
      <c r="W6" s="33">
        <f t="shared" si="3"/>
        <v>9.3800000000000008</v>
      </c>
      <c r="X6" s="33">
        <f t="shared" si="3"/>
        <v>2604.0500000000002</v>
      </c>
      <c r="Y6" s="34">
        <f>IF(Y7="",NA(),Y7)</f>
        <v>79.45</v>
      </c>
      <c r="Z6" s="34">
        <f t="shared" ref="Z6:AH6" si="4">IF(Z7="",NA(),Z7)</f>
        <v>81.47</v>
      </c>
      <c r="AA6" s="34">
        <f t="shared" si="4"/>
        <v>82.78</v>
      </c>
      <c r="AB6" s="34">
        <f t="shared" si="4"/>
        <v>82.26</v>
      </c>
      <c r="AC6" s="34">
        <f t="shared" si="4"/>
        <v>82.52</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292.29000000000002</v>
      </c>
      <c r="BG6" s="34">
        <f t="shared" ref="BG6:BO6" si="7">IF(BG7="",NA(),BG7)</f>
        <v>194.53</v>
      </c>
      <c r="BH6" s="34">
        <f t="shared" si="7"/>
        <v>125.28</v>
      </c>
      <c r="BI6" s="34">
        <f t="shared" si="7"/>
        <v>77.97</v>
      </c>
      <c r="BJ6" s="34">
        <f t="shared" si="7"/>
        <v>39.54</v>
      </c>
      <c r="BK6" s="34">
        <f t="shared" si="7"/>
        <v>547.95000000000005</v>
      </c>
      <c r="BL6" s="34">
        <f t="shared" si="7"/>
        <v>632.94000000000005</v>
      </c>
      <c r="BM6" s="34">
        <f t="shared" si="7"/>
        <v>721.43</v>
      </c>
      <c r="BN6" s="34">
        <f t="shared" si="7"/>
        <v>685.34</v>
      </c>
      <c r="BO6" s="34">
        <f t="shared" si="7"/>
        <v>684.74</v>
      </c>
      <c r="BP6" s="33" t="str">
        <f>IF(BP7="","",IF(BP7="-","【-】","【"&amp;SUBSTITUTE(TEXT(BP7,"#,##0.00"),"-","△")&amp;"】"))</f>
        <v>【814.89】</v>
      </c>
      <c r="BQ6" s="34">
        <f>IF(BQ7="",NA(),BQ7)</f>
        <v>63.62</v>
      </c>
      <c r="BR6" s="34">
        <f t="shared" ref="BR6:BZ6" si="8">IF(BR7="",NA(),BR7)</f>
        <v>64.53</v>
      </c>
      <c r="BS6" s="34">
        <f t="shared" si="8"/>
        <v>63.65</v>
      </c>
      <c r="BT6" s="34">
        <f t="shared" si="8"/>
        <v>64.02</v>
      </c>
      <c r="BU6" s="34">
        <f t="shared" si="8"/>
        <v>58.56</v>
      </c>
      <c r="BV6" s="34">
        <f t="shared" si="8"/>
        <v>64.86</v>
      </c>
      <c r="BW6" s="34">
        <f t="shared" si="8"/>
        <v>62.3</v>
      </c>
      <c r="BX6" s="34">
        <f t="shared" si="8"/>
        <v>59.3</v>
      </c>
      <c r="BY6" s="34">
        <f t="shared" si="8"/>
        <v>59.83</v>
      </c>
      <c r="BZ6" s="34">
        <f t="shared" si="8"/>
        <v>65.33</v>
      </c>
      <c r="CA6" s="33" t="str">
        <f>IF(CA7="","",IF(CA7="-","【-】","【"&amp;SUBSTITUTE(TEXT(CA7,"#,##0.00"),"-","△")&amp;"】"))</f>
        <v>【60.64】</v>
      </c>
      <c r="CB6" s="34">
        <f>IF(CB7="",NA(),CB7)</f>
        <v>165.61</v>
      </c>
      <c r="CC6" s="34">
        <f t="shared" ref="CC6:CK6" si="9">IF(CC7="",NA(),CC7)</f>
        <v>165.69</v>
      </c>
      <c r="CD6" s="34">
        <f t="shared" si="9"/>
        <v>174.56</v>
      </c>
      <c r="CE6" s="34">
        <f t="shared" si="9"/>
        <v>170.16</v>
      </c>
      <c r="CF6" s="34">
        <f t="shared" si="9"/>
        <v>217.92</v>
      </c>
      <c r="CG6" s="34">
        <f t="shared" si="9"/>
        <v>214.41</v>
      </c>
      <c r="CH6" s="34">
        <f t="shared" si="9"/>
        <v>235.07</v>
      </c>
      <c r="CI6" s="34">
        <f t="shared" si="9"/>
        <v>248.14</v>
      </c>
      <c r="CJ6" s="34">
        <f t="shared" si="9"/>
        <v>246.66</v>
      </c>
      <c r="CK6" s="34">
        <f t="shared" si="9"/>
        <v>227.43</v>
      </c>
      <c r="CL6" s="33" t="str">
        <f>IF(CL7="","",IF(CL7="-","【-】","【"&amp;SUBSTITUTE(TEXT(CL7,"#,##0.00"),"-","△")&amp;"】"))</f>
        <v>【255.52】</v>
      </c>
      <c r="CM6" s="34">
        <f>IF(CM7="",NA(),CM7)</f>
        <v>74.28</v>
      </c>
      <c r="CN6" s="34">
        <f t="shared" ref="CN6:CV6" si="10">IF(CN7="",NA(),CN7)</f>
        <v>73.069999999999993</v>
      </c>
      <c r="CO6" s="34">
        <f t="shared" si="10"/>
        <v>71.989999999999995</v>
      </c>
      <c r="CP6" s="34">
        <f t="shared" si="10"/>
        <v>66.33</v>
      </c>
      <c r="CQ6" s="34">
        <f t="shared" si="10"/>
        <v>63.22</v>
      </c>
      <c r="CR6" s="34">
        <f t="shared" si="10"/>
        <v>60.63</v>
      </c>
      <c r="CS6" s="34">
        <f t="shared" si="10"/>
        <v>58.47</v>
      </c>
      <c r="CT6" s="34">
        <f t="shared" si="10"/>
        <v>57.3</v>
      </c>
      <c r="CU6" s="34">
        <f t="shared" si="10"/>
        <v>56</v>
      </c>
      <c r="CV6" s="34">
        <f t="shared" si="10"/>
        <v>56.01</v>
      </c>
      <c r="CW6" s="33" t="str">
        <f>IF(CW7="","",IF(CW7="-","【-】","【"&amp;SUBSTITUTE(TEXT(CW7,"#,##0.00"),"-","△")&amp;"】"))</f>
        <v>【52.49】</v>
      </c>
      <c r="CX6" s="34">
        <f>IF(CX7="",NA(),CX7)</f>
        <v>98.99</v>
      </c>
      <c r="CY6" s="34">
        <f t="shared" ref="CY6:DG6" si="11">IF(CY7="",NA(),CY7)</f>
        <v>99.13</v>
      </c>
      <c r="CZ6" s="34">
        <f t="shared" si="11"/>
        <v>99.1</v>
      </c>
      <c r="DA6" s="34">
        <f t="shared" si="11"/>
        <v>99.14</v>
      </c>
      <c r="DB6" s="34">
        <f t="shared" si="11"/>
        <v>99.19</v>
      </c>
      <c r="DC6" s="34">
        <f t="shared" si="11"/>
        <v>88.66</v>
      </c>
      <c r="DD6" s="34">
        <f t="shared" si="11"/>
        <v>88.58</v>
      </c>
      <c r="DE6" s="34">
        <f t="shared" si="11"/>
        <v>89.43</v>
      </c>
      <c r="DF6" s="34">
        <f t="shared" si="11"/>
        <v>89.51</v>
      </c>
      <c r="DG6" s="34">
        <f t="shared" si="11"/>
        <v>89.77</v>
      </c>
      <c r="DH6" s="33" t="str">
        <f>IF(DH7="","",IF(DH7="-","【-】","【"&amp;SUBSTITUTE(TEXT(DH7,"#,##0.00"),"-","△")&amp;"】"))</f>
        <v>【85.49】</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0.01</v>
      </c>
      <c r="EK6" s="34">
        <f t="shared" si="14"/>
        <v>0.03</v>
      </c>
      <c r="EL6" s="34">
        <f t="shared" si="14"/>
        <v>0.11</v>
      </c>
      <c r="EM6" s="34">
        <f t="shared" si="14"/>
        <v>0.05</v>
      </c>
      <c r="EN6" s="34">
        <f t="shared" si="14"/>
        <v>0.44</v>
      </c>
      <c r="EO6" s="33" t="str">
        <f>IF(EO7="","",IF(EO7="-","【-】","【"&amp;SUBSTITUTE(TEXT(EO7,"#,##0.00"),"-","△")&amp;"】"))</f>
        <v>【0.11】</v>
      </c>
    </row>
    <row r="7" spans="1:145" s="35" customFormat="1">
      <c r="A7" s="27"/>
      <c r="B7" s="36">
        <v>2017</v>
      </c>
      <c r="C7" s="36">
        <v>252131</v>
      </c>
      <c r="D7" s="36">
        <v>47</v>
      </c>
      <c r="E7" s="36">
        <v>17</v>
      </c>
      <c r="F7" s="36">
        <v>5</v>
      </c>
      <c r="G7" s="36">
        <v>0</v>
      </c>
      <c r="H7" s="36" t="s">
        <v>110</v>
      </c>
      <c r="I7" s="36" t="s">
        <v>111</v>
      </c>
      <c r="J7" s="36" t="s">
        <v>112</v>
      </c>
      <c r="K7" s="36" t="s">
        <v>113</v>
      </c>
      <c r="L7" s="36" t="s">
        <v>114</v>
      </c>
      <c r="M7" s="36" t="s">
        <v>115</v>
      </c>
      <c r="N7" s="37" t="s">
        <v>116</v>
      </c>
      <c r="O7" s="37" t="s">
        <v>117</v>
      </c>
      <c r="P7" s="37">
        <v>21.33</v>
      </c>
      <c r="Q7" s="37">
        <v>86.45</v>
      </c>
      <c r="R7" s="37">
        <v>2050</v>
      </c>
      <c r="S7" s="37">
        <v>114604</v>
      </c>
      <c r="T7" s="37">
        <v>388.37</v>
      </c>
      <c r="U7" s="37">
        <v>295.08999999999997</v>
      </c>
      <c r="V7" s="37">
        <v>24426</v>
      </c>
      <c r="W7" s="37">
        <v>9.3800000000000008</v>
      </c>
      <c r="X7" s="37">
        <v>2604.0500000000002</v>
      </c>
      <c r="Y7" s="37">
        <v>79.45</v>
      </c>
      <c r="Z7" s="37">
        <v>81.47</v>
      </c>
      <c r="AA7" s="37">
        <v>82.78</v>
      </c>
      <c r="AB7" s="37">
        <v>82.26</v>
      </c>
      <c r="AC7" s="37">
        <v>82.52</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292.29000000000002</v>
      </c>
      <c r="BG7" s="37">
        <v>194.53</v>
      </c>
      <c r="BH7" s="37">
        <v>125.28</v>
      </c>
      <c r="BI7" s="37">
        <v>77.97</v>
      </c>
      <c r="BJ7" s="37">
        <v>39.54</v>
      </c>
      <c r="BK7" s="37">
        <v>547.95000000000005</v>
      </c>
      <c r="BL7" s="37">
        <v>632.94000000000005</v>
      </c>
      <c r="BM7" s="37">
        <v>721.43</v>
      </c>
      <c r="BN7" s="37">
        <v>685.34</v>
      </c>
      <c r="BO7" s="37">
        <v>684.74</v>
      </c>
      <c r="BP7" s="37">
        <v>814.89</v>
      </c>
      <c r="BQ7" s="37">
        <v>63.62</v>
      </c>
      <c r="BR7" s="37">
        <v>64.53</v>
      </c>
      <c r="BS7" s="37">
        <v>63.65</v>
      </c>
      <c r="BT7" s="37">
        <v>64.02</v>
      </c>
      <c r="BU7" s="37">
        <v>58.56</v>
      </c>
      <c r="BV7" s="37">
        <v>64.86</v>
      </c>
      <c r="BW7" s="37">
        <v>62.3</v>
      </c>
      <c r="BX7" s="37">
        <v>59.3</v>
      </c>
      <c r="BY7" s="37">
        <v>59.83</v>
      </c>
      <c r="BZ7" s="37">
        <v>65.33</v>
      </c>
      <c r="CA7" s="37">
        <v>60.64</v>
      </c>
      <c r="CB7" s="37">
        <v>165.61</v>
      </c>
      <c r="CC7" s="37">
        <v>165.69</v>
      </c>
      <c r="CD7" s="37">
        <v>174.56</v>
      </c>
      <c r="CE7" s="37">
        <v>170.16</v>
      </c>
      <c r="CF7" s="37">
        <v>217.92</v>
      </c>
      <c r="CG7" s="37">
        <v>214.41</v>
      </c>
      <c r="CH7" s="37">
        <v>235.07</v>
      </c>
      <c r="CI7" s="37">
        <v>248.14</v>
      </c>
      <c r="CJ7" s="37">
        <v>246.66</v>
      </c>
      <c r="CK7" s="37">
        <v>227.43</v>
      </c>
      <c r="CL7" s="37">
        <v>255.52</v>
      </c>
      <c r="CM7" s="37">
        <v>74.28</v>
      </c>
      <c r="CN7" s="37">
        <v>73.069999999999993</v>
      </c>
      <c r="CO7" s="37">
        <v>71.989999999999995</v>
      </c>
      <c r="CP7" s="37">
        <v>66.33</v>
      </c>
      <c r="CQ7" s="37">
        <v>63.22</v>
      </c>
      <c r="CR7" s="37">
        <v>60.63</v>
      </c>
      <c r="CS7" s="37">
        <v>58.47</v>
      </c>
      <c r="CT7" s="37">
        <v>57.3</v>
      </c>
      <c r="CU7" s="37">
        <v>56</v>
      </c>
      <c r="CV7" s="37">
        <v>56.01</v>
      </c>
      <c r="CW7" s="37">
        <v>52.49</v>
      </c>
      <c r="CX7" s="37">
        <v>98.99</v>
      </c>
      <c r="CY7" s="37">
        <v>99.13</v>
      </c>
      <c r="CZ7" s="37">
        <v>99.1</v>
      </c>
      <c r="DA7" s="37">
        <v>99.14</v>
      </c>
      <c r="DB7" s="37">
        <v>99.19</v>
      </c>
      <c r="DC7" s="37">
        <v>88.66</v>
      </c>
      <c r="DD7" s="37">
        <v>88.58</v>
      </c>
      <c r="DE7" s="37">
        <v>89.43</v>
      </c>
      <c r="DF7" s="37">
        <v>89.51</v>
      </c>
      <c r="DG7" s="37">
        <v>89.77</v>
      </c>
      <c r="DH7" s="37">
        <v>85.49</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0.01</v>
      </c>
      <c r="EK7" s="37">
        <v>0.03</v>
      </c>
      <c r="EL7" s="37">
        <v>0.11</v>
      </c>
      <c r="EM7" s="37">
        <v>0.05</v>
      </c>
      <c r="EN7" s="37">
        <v>0.44</v>
      </c>
      <c r="EO7" s="37">
        <v>0.11</v>
      </c>
    </row>
    <row r="8" spans="1:14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ｶﾜｺﾞｴ ﾏｲｺ</cp:lastModifiedBy>
  <cp:lastPrinted>2019-01-31T01:07:45Z</cp:lastPrinted>
  <dcterms:created xsi:type="dcterms:W3CDTF">2018-12-03T09:26:33Z</dcterms:created>
  <dcterms:modified xsi:type="dcterms:W3CDTF">2019-01-31T07:39:16Z</dcterms:modified>
</cp:coreProperties>
</file>