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erver3\F1030\★財政係\2018(平成30)年度\090調査・照会・通知（係全般）\北村担当分\照会\H31.2.1〆 公営企業に係る経営比較分析表（平成29年度決算）の分析等について\各課回答\財政修正\"/>
    </mc:Choice>
  </mc:AlternateContent>
  <workbookProtection workbookAlgorithmName="SHA-512" workbookHashValue="0CdvqLkSA27S7vxq7LVk43ir+FYGUL8xVpbY9NbsasU7HE9J1y667wYOE7bIBdzkJ91oU1Xf7nJYybS1GVVMYA==" workbookSaltValue="fa2oNx+vfXJnFN6TRX3Xfg==" workbookSpinCount="100000" lockStructure="1"/>
  <bookViews>
    <workbookView xWindow="0" yWindow="0" windowWidth="20490" windowHeight="7770"/>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AD10" i="4" s="1"/>
  <c r="Q6" i="5"/>
  <c r="W10" i="4" s="1"/>
  <c r="P6" i="5"/>
  <c r="O6" i="5"/>
  <c r="N6" i="5"/>
  <c r="B10" i="4" s="1"/>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P10" i="4"/>
  <c r="I10" i="4"/>
  <c r="AT8" i="4"/>
  <c r="AL8" i="4"/>
  <c r="P8" i="4"/>
  <c r="I8" i="4"/>
  <c r="C10" i="5" l="1"/>
  <c r="D10" i="5"/>
  <c r="E10" i="5"/>
  <c r="B10" i="5"/>
</calcChain>
</file>

<file path=xl/sharedStrings.xml><?xml version="1.0" encoding="utf-8"?>
<sst xmlns="http://schemas.openxmlformats.org/spreadsheetml/2006/main" count="240" uniqueCount="126">
  <si>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</si>
  <si>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</si>
  <si>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</si>
  <si>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</si>
  <si>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</si>
  <si>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</si>
  <si>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</si>
  <si>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</si>
  <si>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</si>
  <si>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</si>
  <si>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</si>
  <si>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</si>
  <si>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</si>
  <si>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</si>
  <si>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</si>
  <si>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</si>
  <si>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</si>
  <si>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</si>
  <si>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</si>
  <si>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</si>
  <si>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</si>
  <si>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</si>
  <si>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</si>
  <si>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</si>
  <si>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</si>
  <si>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</si>
  <si>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</si>
  <si>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</si>
  <si>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</si>
  <si>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</si>
  <si>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</si>
  <si>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</si>
  <si>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</si>
  <si>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</si>
  <si>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</si>
  <si>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</si>
  <si>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</si>
  <si>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</si>
  <si>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</si>
  <si>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</si>
  <si>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</si>
  <si>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</si>
  <si>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</si>
  <si>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</si>
  <si>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</si>
  <si>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</si>
  <si>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</si>
  <si>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</si>
  <si>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</si>
  <si>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</si>
  <si>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</si>
  <si>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</si>
  <si>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</si>
  <si>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</si>
  <si>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</si>
  <si>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</si>
  <si>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</si>
  <si>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</si>
  <si>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</si>
  <si>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</si>
  <si>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</si>
  <si>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</si>
  <si>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</si>
  <si>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</si>
  <si>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</si>
  <si>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</si>
  <si>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</si>
  <si>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</si>
  <si>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</si>
  <si>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</si>
  <si>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</si>
  <si>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</si>
  <si>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</si>
  <si>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</si>
  <si>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</si>
  <si>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</si>
  <si>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</si>
  <si>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</si>
  <si>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</si>
  <si>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</si>
  <si>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</si>
  <si>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</si>
  <si>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</si>
  <si>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</si>
  <si>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</si>
  <si>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</si>
  <si>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</si>
  <si>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</si>
  <si>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</si>
  <si>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</si>
  <si>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</si>
  <si>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</si>
  <si>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</si>
  <si>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</si>
  <si>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</si>
  <si>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</si>
  <si>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</si>
  <si>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</si>
  <si>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</si>
  <si>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</si>
  <si>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</si>
  <si>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</si>
  <si>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</si>
  <si>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</si>
  <si>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</si>
  <si>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</si>
  <si>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</si>
  <si>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</si>
  <si>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</si>
  <si>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</si>
  <si>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栗東市</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</si>
  <si>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</si>
  <si>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</si>
  <si>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</si>
  <si>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</si>
  <si>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</si>
  <si>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</si>
  <si>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</si>
  <si>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</si>
  <si>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</si>
  <si>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</si>
  <si>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</si>
  <si>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</si>
  <si>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当処理区域の２地区は、市街化を抑制すべき市街化調整区域であるため、使用者数の増減は少なく推移し、浅柄野地区においては公共下水道への接続時期の検討を進め、合理的な事業運営を図ります。</t>
    <phoneticPr fontId="4"/>
  </si>
  <si>
    <t>本市農業集落排水事業については、観音寺地区、浅柄野地区の2地区で事業を進めています。①収益的収支比率は100％前後の値で推移しており、今年度の単年度収支はわずかですが赤字となっています。これは、区域内人口が増加したものの使用料収入が減ったことが原因と考えられます。⑤経費回収率⑥汚水処理原価と⑦施設利用率については、使用料を公共下水道と同一料金で設定していることや市街化調整区域での事業で受益者についても少数に限定されることから、類似団体平均値および全国平均値と大きく差があり、使用料以外の収入で経費を賄っている状態であると考えられます。⑧水洗化率については全国平均を上回っており、受益者の理解と協力により高い水洗化率になっております。</t>
    <rPh sb="55" eb="57">
      <t>ゼンゴ</t>
    </rPh>
    <rPh sb="67" eb="70">
      <t>コンネンド</t>
    </rPh>
    <rPh sb="83" eb="85">
      <t>アカジ</t>
    </rPh>
    <rPh sb="97" eb="100">
      <t>クイキナイ</t>
    </rPh>
    <rPh sb="100" eb="102">
      <t>ジンコウ</t>
    </rPh>
    <rPh sb="103" eb="105">
      <t>ゾウカ</t>
    </rPh>
    <rPh sb="110" eb="112">
      <t>シヨウ</t>
    </rPh>
    <rPh sb="112" eb="113">
      <t>リョウ</t>
    </rPh>
    <rPh sb="113" eb="115">
      <t>シュウニュウ</t>
    </rPh>
    <rPh sb="116" eb="117">
      <t>ヘ</t>
    </rPh>
    <rPh sb="122" eb="124">
      <t>ゲンイン</t>
    </rPh>
    <rPh sb="125" eb="126">
      <t>カンガ</t>
    </rPh>
    <phoneticPr fontId="4"/>
  </si>
  <si>
    <t>本事業の供用開始は観音寺地区が平成13年から、浅柄野地区では平成10年からであり、管渠更新の必要な時期に達していません。今後、老朽化の状況に合わせて計画を策定し更新整備を進めます。</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</si>
</sst>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C83A-4D09-B1FA-9149E64DE00E}"/>
            </c:ext>
          </c:extLst>
        </c:ser>
        <c:dLbls>
          <c:showLegendKey val="0"/>
          <c:showVal val="0"/>
          <c:showCatName val="0"/>
          <c:showSerName val="0"/>
          <c:showPercent val="0"/>
          <c:showBubbleSize val="0"/>
        </c:dLbls>
        <c:gapWidth val="150"/>
        <c:axId val="227297888"/>
        <c:axId val="227298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0.03</c:v>
                </c:pt>
                <c:pt idx="1">
                  <c:v>0.02</c:v>
                </c:pt>
                <c:pt idx="2">
                  <c:v>0.01</c:v>
                </c:pt>
                <c:pt idx="3">
                  <c:v>2.0499999999999998</c:v>
                </c:pt>
                <c:pt idx="4">
                  <c:v>0.01</c:v>
                </c:pt>
              </c:numCache>
            </c:numRef>
          </c:val>
          <c:smooth val="0"/>
          <c:extLst xmlns:c16r2="http://schemas.microsoft.com/office/drawing/2015/06/chart">
            <c:ext xmlns:c16="http://schemas.microsoft.com/office/drawing/2014/chart" uri="{C3380CC4-5D6E-409C-BE32-E72D297353CC}">
              <c16:uniqueId val="{00000001-C83A-4D09-B1FA-9149E64DE00E}"/>
            </c:ext>
          </c:extLst>
        </c:ser>
        <c:dLbls>
          <c:showLegendKey val="0"/>
          <c:showVal val="0"/>
          <c:showCatName val="0"/>
          <c:showSerName val="0"/>
          <c:showPercent val="0"/>
          <c:showBubbleSize val="0"/>
        </c:dLbls>
        <c:marker val="1"/>
        <c:smooth val="0"/>
        <c:axId val="227297888"/>
        <c:axId val="227298280"/>
      </c:lineChart>
      <c:dateAx>
        <c:axId val="227297888"/>
        <c:scaling>
          <c:orientation val="minMax"/>
        </c:scaling>
        <c:delete val="1"/>
        <c:axPos val="b"/>
        <c:numFmt formatCode="ge" sourceLinked="1"/>
        <c:majorTickMark val="none"/>
        <c:minorTickMark val="none"/>
        <c:tickLblPos val="none"/>
        <c:crossAx val="227298280"/>
        <c:crosses val="autoZero"/>
        <c:auto val="1"/>
        <c:lblOffset val="100"/>
        <c:baseTimeUnit val="years"/>
      </c:dateAx>
      <c:valAx>
        <c:axId val="227298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7297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19.739999999999998</c:v>
                </c:pt>
                <c:pt idx="1">
                  <c:v>19.079999999999998</c:v>
                </c:pt>
                <c:pt idx="2">
                  <c:v>18.420000000000002</c:v>
                </c:pt>
                <c:pt idx="3">
                  <c:v>19.079999999999998</c:v>
                </c:pt>
                <c:pt idx="4">
                  <c:v>16.45</c:v>
                </c:pt>
              </c:numCache>
            </c:numRef>
          </c:val>
          <c:extLst xmlns:c16r2="http://schemas.microsoft.com/office/drawing/2015/06/chart">
            <c:ext xmlns:c16="http://schemas.microsoft.com/office/drawing/2014/chart" uri="{C3380CC4-5D6E-409C-BE32-E72D297353CC}">
              <c16:uniqueId val="{00000000-6DEF-47A4-96A0-E031ED9C559A}"/>
            </c:ext>
          </c:extLst>
        </c:ser>
        <c:dLbls>
          <c:showLegendKey val="0"/>
          <c:showVal val="0"/>
          <c:showCatName val="0"/>
          <c:showSerName val="0"/>
          <c:showPercent val="0"/>
          <c:showBubbleSize val="0"/>
        </c:dLbls>
        <c:gapWidth val="150"/>
        <c:axId val="542729104"/>
        <c:axId val="542729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53.78</c:v>
                </c:pt>
                <c:pt idx="1">
                  <c:v>53.24</c:v>
                </c:pt>
                <c:pt idx="2">
                  <c:v>52.31</c:v>
                </c:pt>
                <c:pt idx="3">
                  <c:v>60.65</c:v>
                </c:pt>
                <c:pt idx="4">
                  <c:v>51.75</c:v>
                </c:pt>
              </c:numCache>
            </c:numRef>
          </c:val>
          <c:smooth val="0"/>
          <c:extLst xmlns:c16r2="http://schemas.microsoft.com/office/drawing/2015/06/chart">
            <c:ext xmlns:c16="http://schemas.microsoft.com/office/drawing/2014/chart" uri="{C3380CC4-5D6E-409C-BE32-E72D297353CC}">
              <c16:uniqueId val="{00000001-6DEF-47A4-96A0-E031ED9C559A}"/>
            </c:ext>
          </c:extLst>
        </c:ser>
        <c:dLbls>
          <c:showLegendKey val="0"/>
          <c:showVal val="0"/>
          <c:showCatName val="0"/>
          <c:showSerName val="0"/>
          <c:showPercent val="0"/>
          <c:showBubbleSize val="0"/>
        </c:dLbls>
        <c:marker val="1"/>
        <c:smooth val="0"/>
        <c:axId val="542729104"/>
        <c:axId val="542729496"/>
      </c:lineChart>
      <c:dateAx>
        <c:axId val="542729104"/>
        <c:scaling>
          <c:orientation val="minMax"/>
        </c:scaling>
        <c:delete val="1"/>
        <c:axPos val="b"/>
        <c:numFmt formatCode="ge" sourceLinked="1"/>
        <c:majorTickMark val="none"/>
        <c:minorTickMark val="none"/>
        <c:tickLblPos val="none"/>
        <c:crossAx val="542729496"/>
        <c:crosses val="autoZero"/>
        <c:auto val="1"/>
        <c:lblOffset val="100"/>
        <c:baseTimeUnit val="years"/>
      </c:dateAx>
      <c:valAx>
        <c:axId val="542729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2729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97.95</c:v>
                </c:pt>
                <c:pt idx="1">
                  <c:v>97.86</c:v>
                </c:pt>
                <c:pt idx="2">
                  <c:v>97.83</c:v>
                </c:pt>
                <c:pt idx="3">
                  <c:v>97.75</c:v>
                </c:pt>
                <c:pt idx="4">
                  <c:v>97.89</c:v>
                </c:pt>
              </c:numCache>
            </c:numRef>
          </c:val>
          <c:extLst xmlns:c16r2="http://schemas.microsoft.com/office/drawing/2015/06/chart">
            <c:ext xmlns:c16="http://schemas.microsoft.com/office/drawing/2014/chart" uri="{C3380CC4-5D6E-409C-BE32-E72D297353CC}">
              <c16:uniqueId val="{00000000-97F2-4718-9C3F-EBF9276E7350}"/>
            </c:ext>
          </c:extLst>
        </c:ser>
        <c:dLbls>
          <c:showLegendKey val="0"/>
          <c:showVal val="0"/>
          <c:showCatName val="0"/>
          <c:showSerName val="0"/>
          <c:showPercent val="0"/>
          <c:showBubbleSize val="0"/>
        </c:dLbls>
        <c:gapWidth val="150"/>
        <c:axId val="542730672"/>
        <c:axId val="542731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84.06</c:v>
                </c:pt>
                <c:pt idx="1">
                  <c:v>84.07</c:v>
                </c:pt>
                <c:pt idx="2">
                  <c:v>84.32</c:v>
                </c:pt>
                <c:pt idx="3">
                  <c:v>84.58</c:v>
                </c:pt>
                <c:pt idx="4">
                  <c:v>84.84</c:v>
                </c:pt>
              </c:numCache>
            </c:numRef>
          </c:val>
          <c:smooth val="0"/>
          <c:extLst xmlns:c16r2="http://schemas.microsoft.com/office/drawing/2015/06/chart">
            <c:ext xmlns:c16="http://schemas.microsoft.com/office/drawing/2014/chart" uri="{C3380CC4-5D6E-409C-BE32-E72D297353CC}">
              <c16:uniqueId val="{00000001-97F2-4718-9C3F-EBF9276E7350}"/>
            </c:ext>
          </c:extLst>
        </c:ser>
        <c:dLbls>
          <c:showLegendKey val="0"/>
          <c:showVal val="0"/>
          <c:showCatName val="0"/>
          <c:showSerName val="0"/>
          <c:showPercent val="0"/>
          <c:showBubbleSize val="0"/>
        </c:dLbls>
        <c:marker val="1"/>
        <c:smooth val="0"/>
        <c:axId val="542730672"/>
        <c:axId val="542731064"/>
      </c:lineChart>
      <c:dateAx>
        <c:axId val="542730672"/>
        <c:scaling>
          <c:orientation val="minMax"/>
        </c:scaling>
        <c:delete val="1"/>
        <c:axPos val="b"/>
        <c:numFmt formatCode="ge" sourceLinked="1"/>
        <c:majorTickMark val="none"/>
        <c:minorTickMark val="none"/>
        <c:tickLblPos val="none"/>
        <c:crossAx val="542731064"/>
        <c:crosses val="autoZero"/>
        <c:auto val="1"/>
        <c:lblOffset val="100"/>
        <c:baseTimeUnit val="years"/>
      </c:dateAx>
      <c:valAx>
        <c:axId val="542731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2730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101.28</c:v>
                </c:pt>
                <c:pt idx="1">
                  <c:v>100.57</c:v>
                </c:pt>
                <c:pt idx="2">
                  <c:v>102.11</c:v>
                </c:pt>
                <c:pt idx="3">
                  <c:v>102.9</c:v>
                </c:pt>
                <c:pt idx="4">
                  <c:v>99.94</c:v>
                </c:pt>
              </c:numCache>
            </c:numRef>
          </c:val>
          <c:extLst xmlns:c16r2="http://schemas.microsoft.com/office/drawing/2015/06/chart">
            <c:ext xmlns:c16="http://schemas.microsoft.com/office/drawing/2014/chart" uri="{C3380CC4-5D6E-409C-BE32-E72D297353CC}">
              <c16:uniqueId val="{00000000-C489-4ACD-99EE-3670D7403FF2}"/>
            </c:ext>
          </c:extLst>
        </c:ser>
        <c:dLbls>
          <c:showLegendKey val="0"/>
          <c:showVal val="0"/>
          <c:showCatName val="0"/>
          <c:showSerName val="0"/>
          <c:showPercent val="0"/>
          <c:showBubbleSize val="0"/>
        </c:dLbls>
        <c:gapWidth val="150"/>
        <c:axId val="227299456"/>
        <c:axId val="227299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489-4ACD-99EE-3670D7403FF2}"/>
            </c:ext>
          </c:extLst>
        </c:ser>
        <c:dLbls>
          <c:showLegendKey val="0"/>
          <c:showVal val="0"/>
          <c:showCatName val="0"/>
          <c:showSerName val="0"/>
          <c:showPercent val="0"/>
          <c:showBubbleSize val="0"/>
        </c:dLbls>
        <c:marker val="1"/>
        <c:smooth val="0"/>
        <c:axId val="227299456"/>
        <c:axId val="227299848"/>
      </c:lineChart>
      <c:dateAx>
        <c:axId val="227299456"/>
        <c:scaling>
          <c:orientation val="minMax"/>
        </c:scaling>
        <c:delete val="1"/>
        <c:axPos val="b"/>
        <c:numFmt formatCode="ge" sourceLinked="1"/>
        <c:majorTickMark val="none"/>
        <c:minorTickMark val="none"/>
        <c:tickLblPos val="none"/>
        <c:crossAx val="227299848"/>
        <c:crosses val="autoZero"/>
        <c:auto val="1"/>
        <c:lblOffset val="100"/>
        <c:baseTimeUnit val="years"/>
      </c:dateAx>
      <c:valAx>
        <c:axId val="227299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7299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8E17-4223-BBAF-BA8AB5891987}"/>
            </c:ext>
          </c:extLst>
        </c:ser>
        <c:dLbls>
          <c:showLegendKey val="0"/>
          <c:showVal val="0"/>
          <c:showCatName val="0"/>
          <c:showSerName val="0"/>
          <c:showPercent val="0"/>
          <c:showBubbleSize val="0"/>
        </c:dLbls>
        <c:gapWidth val="150"/>
        <c:axId val="542320824"/>
        <c:axId val="542321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E17-4223-BBAF-BA8AB5891987}"/>
            </c:ext>
          </c:extLst>
        </c:ser>
        <c:dLbls>
          <c:showLegendKey val="0"/>
          <c:showVal val="0"/>
          <c:showCatName val="0"/>
          <c:showSerName val="0"/>
          <c:showPercent val="0"/>
          <c:showBubbleSize val="0"/>
        </c:dLbls>
        <c:marker val="1"/>
        <c:smooth val="0"/>
        <c:axId val="542320824"/>
        <c:axId val="542321216"/>
      </c:lineChart>
      <c:dateAx>
        <c:axId val="542320824"/>
        <c:scaling>
          <c:orientation val="minMax"/>
        </c:scaling>
        <c:delete val="1"/>
        <c:axPos val="b"/>
        <c:numFmt formatCode="ge" sourceLinked="1"/>
        <c:majorTickMark val="none"/>
        <c:minorTickMark val="none"/>
        <c:tickLblPos val="none"/>
        <c:crossAx val="542321216"/>
        <c:crosses val="autoZero"/>
        <c:auto val="1"/>
        <c:lblOffset val="100"/>
        <c:baseTimeUnit val="years"/>
      </c:dateAx>
      <c:valAx>
        <c:axId val="542321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2320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A9F2-4958-AF8A-20952DF424E9}"/>
            </c:ext>
          </c:extLst>
        </c:ser>
        <c:dLbls>
          <c:showLegendKey val="0"/>
          <c:showVal val="0"/>
          <c:showCatName val="0"/>
          <c:showSerName val="0"/>
          <c:showPercent val="0"/>
          <c:showBubbleSize val="0"/>
        </c:dLbls>
        <c:gapWidth val="150"/>
        <c:axId val="542322784"/>
        <c:axId val="542323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A9F2-4958-AF8A-20952DF424E9}"/>
            </c:ext>
          </c:extLst>
        </c:ser>
        <c:dLbls>
          <c:showLegendKey val="0"/>
          <c:showVal val="0"/>
          <c:showCatName val="0"/>
          <c:showSerName val="0"/>
          <c:showPercent val="0"/>
          <c:showBubbleSize val="0"/>
        </c:dLbls>
        <c:marker val="1"/>
        <c:smooth val="0"/>
        <c:axId val="542322784"/>
        <c:axId val="542323176"/>
      </c:lineChart>
      <c:dateAx>
        <c:axId val="542322784"/>
        <c:scaling>
          <c:orientation val="minMax"/>
        </c:scaling>
        <c:delete val="1"/>
        <c:axPos val="b"/>
        <c:numFmt formatCode="ge" sourceLinked="1"/>
        <c:majorTickMark val="none"/>
        <c:minorTickMark val="none"/>
        <c:tickLblPos val="none"/>
        <c:crossAx val="542323176"/>
        <c:crosses val="autoZero"/>
        <c:auto val="1"/>
        <c:lblOffset val="100"/>
        <c:baseTimeUnit val="years"/>
      </c:dateAx>
      <c:valAx>
        <c:axId val="542323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2322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129C-41B6-9585-21C945EBA883}"/>
            </c:ext>
          </c:extLst>
        </c:ser>
        <c:dLbls>
          <c:showLegendKey val="0"/>
          <c:showVal val="0"/>
          <c:showCatName val="0"/>
          <c:showSerName val="0"/>
          <c:showPercent val="0"/>
          <c:showBubbleSize val="0"/>
        </c:dLbls>
        <c:gapWidth val="150"/>
        <c:axId val="542324352"/>
        <c:axId val="542324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29C-41B6-9585-21C945EBA883}"/>
            </c:ext>
          </c:extLst>
        </c:ser>
        <c:dLbls>
          <c:showLegendKey val="0"/>
          <c:showVal val="0"/>
          <c:showCatName val="0"/>
          <c:showSerName val="0"/>
          <c:showPercent val="0"/>
          <c:showBubbleSize val="0"/>
        </c:dLbls>
        <c:marker val="1"/>
        <c:smooth val="0"/>
        <c:axId val="542324352"/>
        <c:axId val="542324744"/>
      </c:lineChart>
      <c:dateAx>
        <c:axId val="542324352"/>
        <c:scaling>
          <c:orientation val="minMax"/>
        </c:scaling>
        <c:delete val="1"/>
        <c:axPos val="b"/>
        <c:numFmt formatCode="ge" sourceLinked="1"/>
        <c:majorTickMark val="none"/>
        <c:minorTickMark val="none"/>
        <c:tickLblPos val="none"/>
        <c:crossAx val="542324744"/>
        <c:crosses val="autoZero"/>
        <c:auto val="1"/>
        <c:lblOffset val="100"/>
        <c:baseTimeUnit val="years"/>
      </c:dateAx>
      <c:valAx>
        <c:axId val="542324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2324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1458-4D59-919B-A46EB45A5773}"/>
            </c:ext>
          </c:extLst>
        </c:ser>
        <c:dLbls>
          <c:showLegendKey val="0"/>
          <c:showVal val="0"/>
          <c:showCatName val="0"/>
          <c:showSerName val="0"/>
          <c:showPercent val="0"/>
          <c:showBubbleSize val="0"/>
        </c:dLbls>
        <c:gapWidth val="150"/>
        <c:axId val="542325920"/>
        <c:axId val="542326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458-4D59-919B-A46EB45A5773}"/>
            </c:ext>
          </c:extLst>
        </c:ser>
        <c:dLbls>
          <c:showLegendKey val="0"/>
          <c:showVal val="0"/>
          <c:showCatName val="0"/>
          <c:showSerName val="0"/>
          <c:showPercent val="0"/>
          <c:showBubbleSize val="0"/>
        </c:dLbls>
        <c:marker val="1"/>
        <c:smooth val="0"/>
        <c:axId val="542325920"/>
        <c:axId val="542326312"/>
      </c:lineChart>
      <c:dateAx>
        <c:axId val="542325920"/>
        <c:scaling>
          <c:orientation val="minMax"/>
        </c:scaling>
        <c:delete val="1"/>
        <c:axPos val="b"/>
        <c:numFmt formatCode="ge" sourceLinked="1"/>
        <c:majorTickMark val="none"/>
        <c:minorTickMark val="none"/>
        <c:tickLblPos val="none"/>
        <c:crossAx val="542326312"/>
        <c:crosses val="autoZero"/>
        <c:auto val="1"/>
        <c:lblOffset val="100"/>
        <c:baseTimeUnit val="years"/>
      </c:dateAx>
      <c:valAx>
        <c:axId val="542326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2325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103.31</c:v>
                </c:pt>
                <c:pt idx="1">
                  <c:v>98.68</c:v>
                </c:pt>
                <c:pt idx="2">
                  <c:v>91.35</c:v>
                </c:pt>
                <c:pt idx="3">
                  <c:v>83.27</c:v>
                </c:pt>
                <c:pt idx="4">
                  <c:v>90.19</c:v>
                </c:pt>
              </c:numCache>
            </c:numRef>
          </c:val>
          <c:extLst xmlns:c16r2="http://schemas.microsoft.com/office/drawing/2015/06/chart">
            <c:ext xmlns:c16="http://schemas.microsoft.com/office/drawing/2014/chart" uri="{C3380CC4-5D6E-409C-BE32-E72D297353CC}">
              <c16:uniqueId val="{00000000-C3AA-4917-AD2C-A423BBC4AE4A}"/>
            </c:ext>
          </c:extLst>
        </c:ser>
        <c:dLbls>
          <c:showLegendKey val="0"/>
          <c:showVal val="0"/>
          <c:showCatName val="0"/>
          <c:showSerName val="0"/>
          <c:showPercent val="0"/>
          <c:showBubbleSize val="0"/>
        </c:dLbls>
        <c:gapWidth val="150"/>
        <c:axId val="542322392"/>
        <c:axId val="542320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1126.77</c:v>
                </c:pt>
                <c:pt idx="1">
                  <c:v>1044.8</c:v>
                </c:pt>
                <c:pt idx="2">
                  <c:v>1081.8</c:v>
                </c:pt>
                <c:pt idx="3">
                  <c:v>974.93</c:v>
                </c:pt>
                <c:pt idx="4">
                  <c:v>855.8</c:v>
                </c:pt>
              </c:numCache>
            </c:numRef>
          </c:val>
          <c:smooth val="0"/>
          <c:extLst xmlns:c16r2="http://schemas.microsoft.com/office/drawing/2015/06/chart">
            <c:ext xmlns:c16="http://schemas.microsoft.com/office/drawing/2014/chart" uri="{C3380CC4-5D6E-409C-BE32-E72D297353CC}">
              <c16:uniqueId val="{00000001-C3AA-4917-AD2C-A423BBC4AE4A}"/>
            </c:ext>
          </c:extLst>
        </c:ser>
        <c:dLbls>
          <c:showLegendKey val="0"/>
          <c:showVal val="0"/>
          <c:showCatName val="0"/>
          <c:showSerName val="0"/>
          <c:showPercent val="0"/>
          <c:showBubbleSize val="0"/>
        </c:dLbls>
        <c:marker val="1"/>
        <c:smooth val="0"/>
        <c:axId val="542322392"/>
        <c:axId val="542320432"/>
      </c:lineChart>
      <c:dateAx>
        <c:axId val="542322392"/>
        <c:scaling>
          <c:orientation val="minMax"/>
        </c:scaling>
        <c:delete val="1"/>
        <c:axPos val="b"/>
        <c:numFmt formatCode="ge" sourceLinked="1"/>
        <c:majorTickMark val="none"/>
        <c:minorTickMark val="none"/>
        <c:tickLblPos val="none"/>
        <c:crossAx val="542320432"/>
        <c:crosses val="autoZero"/>
        <c:auto val="1"/>
        <c:lblOffset val="100"/>
        <c:baseTimeUnit val="years"/>
      </c:dateAx>
      <c:valAx>
        <c:axId val="542320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2322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25.23</c:v>
                </c:pt>
                <c:pt idx="1">
                  <c:v>21.3</c:v>
                </c:pt>
                <c:pt idx="2">
                  <c:v>19.399999999999999</c:v>
                </c:pt>
                <c:pt idx="3">
                  <c:v>21.16</c:v>
                </c:pt>
                <c:pt idx="4">
                  <c:v>16.62</c:v>
                </c:pt>
              </c:numCache>
            </c:numRef>
          </c:val>
          <c:extLst xmlns:c16r2="http://schemas.microsoft.com/office/drawing/2015/06/chart">
            <c:ext xmlns:c16="http://schemas.microsoft.com/office/drawing/2014/chart" uri="{C3380CC4-5D6E-409C-BE32-E72D297353CC}">
              <c16:uniqueId val="{00000000-117D-4F6F-883B-75ABF0E2C62F}"/>
            </c:ext>
          </c:extLst>
        </c:ser>
        <c:dLbls>
          <c:showLegendKey val="0"/>
          <c:showVal val="0"/>
          <c:showCatName val="0"/>
          <c:showSerName val="0"/>
          <c:showPercent val="0"/>
          <c:showBubbleSize val="0"/>
        </c:dLbls>
        <c:gapWidth val="150"/>
        <c:axId val="542319256"/>
        <c:axId val="542726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50.9</c:v>
                </c:pt>
                <c:pt idx="1">
                  <c:v>50.82</c:v>
                </c:pt>
                <c:pt idx="2">
                  <c:v>52.19</c:v>
                </c:pt>
                <c:pt idx="3">
                  <c:v>55.32</c:v>
                </c:pt>
                <c:pt idx="4">
                  <c:v>59.8</c:v>
                </c:pt>
              </c:numCache>
            </c:numRef>
          </c:val>
          <c:smooth val="0"/>
          <c:extLst xmlns:c16r2="http://schemas.microsoft.com/office/drawing/2015/06/chart">
            <c:ext xmlns:c16="http://schemas.microsoft.com/office/drawing/2014/chart" uri="{C3380CC4-5D6E-409C-BE32-E72D297353CC}">
              <c16:uniqueId val="{00000001-117D-4F6F-883B-75ABF0E2C62F}"/>
            </c:ext>
          </c:extLst>
        </c:ser>
        <c:dLbls>
          <c:showLegendKey val="0"/>
          <c:showVal val="0"/>
          <c:showCatName val="0"/>
          <c:showSerName val="0"/>
          <c:showPercent val="0"/>
          <c:showBubbleSize val="0"/>
        </c:dLbls>
        <c:marker val="1"/>
        <c:smooth val="0"/>
        <c:axId val="542319256"/>
        <c:axId val="542726360"/>
      </c:lineChart>
      <c:dateAx>
        <c:axId val="542319256"/>
        <c:scaling>
          <c:orientation val="minMax"/>
        </c:scaling>
        <c:delete val="1"/>
        <c:axPos val="b"/>
        <c:numFmt formatCode="ge" sourceLinked="1"/>
        <c:majorTickMark val="none"/>
        <c:minorTickMark val="none"/>
        <c:tickLblPos val="none"/>
        <c:crossAx val="542726360"/>
        <c:crosses val="autoZero"/>
        <c:auto val="1"/>
        <c:lblOffset val="100"/>
        <c:baseTimeUnit val="years"/>
      </c:dateAx>
      <c:valAx>
        <c:axId val="542726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2319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531.87</c:v>
                </c:pt>
                <c:pt idx="1">
                  <c:v>641.75</c:v>
                </c:pt>
                <c:pt idx="2">
                  <c:v>718.05</c:v>
                </c:pt>
                <c:pt idx="3">
                  <c:v>654.77</c:v>
                </c:pt>
                <c:pt idx="4">
                  <c:v>824.65</c:v>
                </c:pt>
              </c:numCache>
            </c:numRef>
          </c:val>
          <c:extLst xmlns:c16r2="http://schemas.microsoft.com/office/drawing/2015/06/chart">
            <c:ext xmlns:c16="http://schemas.microsoft.com/office/drawing/2014/chart" uri="{C3380CC4-5D6E-409C-BE32-E72D297353CC}">
              <c16:uniqueId val="{00000000-04A1-47F3-989B-7DF228C4FA1C}"/>
            </c:ext>
          </c:extLst>
        </c:ser>
        <c:dLbls>
          <c:showLegendKey val="0"/>
          <c:showVal val="0"/>
          <c:showCatName val="0"/>
          <c:showSerName val="0"/>
          <c:showPercent val="0"/>
          <c:showBubbleSize val="0"/>
        </c:dLbls>
        <c:gapWidth val="150"/>
        <c:axId val="542727536"/>
        <c:axId val="5427279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293.27</c:v>
                </c:pt>
                <c:pt idx="1">
                  <c:v>300.52</c:v>
                </c:pt>
                <c:pt idx="2">
                  <c:v>296.14</c:v>
                </c:pt>
                <c:pt idx="3">
                  <c:v>283.17</c:v>
                </c:pt>
                <c:pt idx="4">
                  <c:v>263.76</c:v>
                </c:pt>
              </c:numCache>
            </c:numRef>
          </c:val>
          <c:smooth val="0"/>
          <c:extLst xmlns:c16r2="http://schemas.microsoft.com/office/drawing/2015/06/chart">
            <c:ext xmlns:c16="http://schemas.microsoft.com/office/drawing/2014/chart" uri="{C3380CC4-5D6E-409C-BE32-E72D297353CC}">
              <c16:uniqueId val="{00000001-04A1-47F3-989B-7DF228C4FA1C}"/>
            </c:ext>
          </c:extLst>
        </c:ser>
        <c:dLbls>
          <c:showLegendKey val="0"/>
          <c:showVal val="0"/>
          <c:showCatName val="0"/>
          <c:showSerName val="0"/>
          <c:showPercent val="0"/>
          <c:showBubbleSize val="0"/>
        </c:dLbls>
        <c:marker val="1"/>
        <c:smooth val="0"/>
        <c:axId val="542727536"/>
        <c:axId val="542727928"/>
      </c:lineChart>
      <c:dateAx>
        <c:axId val="542727536"/>
        <c:scaling>
          <c:orientation val="minMax"/>
        </c:scaling>
        <c:delete val="1"/>
        <c:axPos val="b"/>
        <c:numFmt formatCode="ge" sourceLinked="1"/>
        <c:majorTickMark val="none"/>
        <c:minorTickMark val="none"/>
        <c:tickLblPos val="none"/>
        <c:crossAx val="542727928"/>
        <c:crosses val="autoZero"/>
        <c:auto val="1"/>
        <c:lblOffset val="100"/>
        <c:baseTimeUnit val="years"/>
      </c:dateAx>
      <c:valAx>
        <c:axId val="542727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42727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【814.89】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【85.49】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【255.52】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election activeCell="BL64" sqref="BL64:BZ6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栗東市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2" t="s">
        <v>1</v>
      </c>
      <c r="C7" s="62"/>
      <c r="D7" s="62"/>
      <c r="E7" s="62"/>
      <c r="F7" s="62"/>
      <c r="G7" s="62"/>
      <c r="H7" s="62"/>
      <c r="I7" s="62" t="s">
        <v>2</v>
      </c>
      <c r="J7" s="62"/>
      <c r="K7" s="62"/>
      <c r="L7" s="62"/>
      <c r="M7" s="62"/>
      <c r="N7" s="62"/>
      <c r="O7" s="62"/>
      <c r="P7" s="62" t="s">
        <v>3</v>
      </c>
      <c r="Q7" s="62"/>
      <c r="R7" s="62"/>
      <c r="S7" s="62"/>
      <c r="T7" s="62"/>
      <c r="U7" s="62"/>
      <c r="V7" s="62"/>
      <c r="W7" s="62" t="s">
        <v>4</v>
      </c>
      <c r="X7" s="62"/>
      <c r="Y7" s="62"/>
      <c r="Z7" s="62"/>
      <c r="AA7" s="62"/>
      <c r="AB7" s="62"/>
      <c r="AC7" s="62"/>
      <c r="AD7" s="62" t="s">
        <v>5</v>
      </c>
      <c r="AE7" s="62"/>
      <c r="AF7" s="62"/>
      <c r="AG7" s="62"/>
      <c r="AH7" s="62"/>
      <c r="AI7" s="62"/>
      <c r="AJ7" s="62"/>
      <c r="AK7" s="3"/>
      <c r="AL7" s="62" t="s">
        <v>6</v>
      </c>
      <c r="AM7" s="62"/>
      <c r="AN7" s="62"/>
      <c r="AO7" s="62"/>
      <c r="AP7" s="62"/>
      <c r="AQ7" s="62"/>
      <c r="AR7" s="62"/>
      <c r="AS7" s="62"/>
      <c r="AT7" s="62" t="s">
        <v>7</v>
      </c>
      <c r="AU7" s="62"/>
      <c r="AV7" s="62"/>
      <c r="AW7" s="62"/>
      <c r="AX7" s="62"/>
      <c r="AY7" s="62"/>
      <c r="AZ7" s="62"/>
      <c r="BA7" s="62"/>
      <c r="BB7" s="62" t="s">
        <v>8</v>
      </c>
      <c r="BC7" s="62"/>
      <c r="BD7" s="62"/>
      <c r="BE7" s="62"/>
      <c r="BF7" s="62"/>
      <c r="BG7" s="62"/>
      <c r="BH7" s="62"/>
      <c r="BI7" s="62"/>
      <c r="BJ7" s="3"/>
      <c r="BK7" s="3"/>
      <c r="BL7" s="4" t="s">
        <v>9</v>
      </c>
      <c r="BM7" s="5"/>
      <c r="BN7" s="5"/>
      <c r="BO7" s="5"/>
      <c r="BP7" s="5"/>
      <c r="BQ7" s="5"/>
      <c r="BR7" s="5"/>
      <c r="BS7" s="5"/>
      <c r="BT7" s="5"/>
      <c r="BU7" s="5"/>
      <c r="BV7" s="5"/>
      <c r="BW7" s="5"/>
      <c r="BX7" s="5"/>
      <c r="BY7" s="6"/>
    </row>
    <row r="8" spans="1:78" ht="18.75" customHeight="1" x14ac:dyDescent="0.15">
      <c r="A8" s="2"/>
      <c r="B8" s="71" t="str">
        <f>データ!I6</f>
        <v>法非適用</v>
      </c>
      <c r="C8" s="71"/>
      <c r="D8" s="71"/>
      <c r="E8" s="71"/>
      <c r="F8" s="71"/>
      <c r="G8" s="71"/>
      <c r="H8" s="71"/>
      <c r="I8" s="71" t="str">
        <f>データ!J6</f>
        <v>下水道事業</v>
      </c>
      <c r="J8" s="71"/>
      <c r="K8" s="71"/>
      <c r="L8" s="71"/>
      <c r="M8" s="71"/>
      <c r="N8" s="71"/>
      <c r="O8" s="71"/>
      <c r="P8" s="71" t="str">
        <f>データ!K6</f>
        <v>農業集落排水</v>
      </c>
      <c r="Q8" s="71"/>
      <c r="R8" s="71"/>
      <c r="S8" s="71"/>
      <c r="T8" s="71"/>
      <c r="U8" s="71"/>
      <c r="V8" s="71"/>
      <c r="W8" s="71" t="str">
        <f>データ!L6</f>
        <v>F2</v>
      </c>
      <c r="X8" s="71"/>
      <c r="Y8" s="71"/>
      <c r="Z8" s="71"/>
      <c r="AA8" s="71"/>
      <c r="AB8" s="71"/>
      <c r="AC8" s="71"/>
      <c r="AD8" s="72" t="str">
        <f>データ!$M$6</f>
        <v>非設置</v>
      </c>
      <c r="AE8" s="72"/>
      <c r="AF8" s="72"/>
      <c r="AG8" s="72"/>
      <c r="AH8" s="72"/>
      <c r="AI8" s="72"/>
      <c r="AJ8" s="72"/>
      <c r="AK8" s="3"/>
      <c r="AL8" s="66">
        <f>データ!S6</f>
        <v>68882</v>
      </c>
      <c r="AM8" s="66"/>
      <c r="AN8" s="66"/>
      <c r="AO8" s="66"/>
      <c r="AP8" s="66"/>
      <c r="AQ8" s="66"/>
      <c r="AR8" s="66"/>
      <c r="AS8" s="66"/>
      <c r="AT8" s="65">
        <f>データ!T6</f>
        <v>52.69</v>
      </c>
      <c r="AU8" s="65"/>
      <c r="AV8" s="65"/>
      <c r="AW8" s="65"/>
      <c r="AX8" s="65"/>
      <c r="AY8" s="65"/>
      <c r="AZ8" s="65"/>
      <c r="BA8" s="65"/>
      <c r="BB8" s="65">
        <f>データ!U6</f>
        <v>1307.31</v>
      </c>
      <c r="BC8" s="65"/>
      <c r="BD8" s="65"/>
      <c r="BE8" s="65"/>
      <c r="BF8" s="65"/>
      <c r="BG8" s="65"/>
      <c r="BH8" s="65"/>
      <c r="BI8" s="65"/>
      <c r="BJ8" s="3"/>
      <c r="BK8" s="3"/>
      <c r="BL8" s="69" t="s">
        <v>10</v>
      </c>
      <c r="BM8" s="70"/>
      <c r="BN8" s="7" t="s">
        <v>11</v>
      </c>
      <c r="BO8" s="8"/>
      <c r="BP8" s="8"/>
      <c r="BQ8" s="8"/>
      <c r="BR8" s="8"/>
      <c r="BS8" s="8"/>
      <c r="BT8" s="8"/>
      <c r="BU8" s="8"/>
      <c r="BV8" s="8"/>
      <c r="BW8" s="8"/>
      <c r="BX8" s="8"/>
      <c r="BY8" s="9"/>
    </row>
    <row r="9" spans="1:78" ht="18.75" customHeight="1" x14ac:dyDescent="0.15">
      <c r="A9" s="2"/>
      <c r="B9" s="62" t="s">
        <v>12</v>
      </c>
      <c r="C9" s="62"/>
      <c r="D9" s="62"/>
      <c r="E9" s="62"/>
      <c r="F9" s="62"/>
      <c r="G9" s="62"/>
      <c r="H9" s="62"/>
      <c r="I9" s="62" t="s">
        <v>13</v>
      </c>
      <c r="J9" s="62"/>
      <c r="K9" s="62"/>
      <c r="L9" s="62"/>
      <c r="M9" s="62"/>
      <c r="N9" s="62"/>
      <c r="O9" s="62"/>
      <c r="P9" s="62" t="s">
        <v>14</v>
      </c>
      <c r="Q9" s="62"/>
      <c r="R9" s="62"/>
      <c r="S9" s="62"/>
      <c r="T9" s="62"/>
      <c r="U9" s="62"/>
      <c r="V9" s="62"/>
      <c r="W9" s="62" t="s">
        <v>15</v>
      </c>
      <c r="X9" s="62"/>
      <c r="Y9" s="62"/>
      <c r="Z9" s="62"/>
      <c r="AA9" s="62"/>
      <c r="AB9" s="62"/>
      <c r="AC9" s="62"/>
      <c r="AD9" s="62" t="s">
        <v>16</v>
      </c>
      <c r="AE9" s="62"/>
      <c r="AF9" s="62"/>
      <c r="AG9" s="62"/>
      <c r="AH9" s="62"/>
      <c r="AI9" s="62"/>
      <c r="AJ9" s="62"/>
      <c r="AK9" s="3"/>
      <c r="AL9" s="62" t="s">
        <v>17</v>
      </c>
      <c r="AM9" s="62"/>
      <c r="AN9" s="62"/>
      <c r="AO9" s="62"/>
      <c r="AP9" s="62"/>
      <c r="AQ9" s="62"/>
      <c r="AR9" s="62"/>
      <c r="AS9" s="62"/>
      <c r="AT9" s="62" t="s">
        <v>18</v>
      </c>
      <c r="AU9" s="62"/>
      <c r="AV9" s="62"/>
      <c r="AW9" s="62"/>
      <c r="AX9" s="62"/>
      <c r="AY9" s="62"/>
      <c r="AZ9" s="62"/>
      <c r="BA9" s="62"/>
      <c r="BB9" s="62" t="s">
        <v>19</v>
      </c>
      <c r="BC9" s="62"/>
      <c r="BD9" s="62"/>
      <c r="BE9" s="62"/>
      <c r="BF9" s="62"/>
      <c r="BG9" s="62"/>
      <c r="BH9" s="62"/>
      <c r="BI9" s="62"/>
      <c r="BJ9" s="3"/>
      <c r="BK9" s="3"/>
      <c r="BL9" s="63" t="s">
        <v>20</v>
      </c>
      <c r="BM9" s="64"/>
      <c r="BN9" s="10" t="s">
        <v>21</v>
      </c>
      <c r="BO9" s="11"/>
      <c r="BP9" s="11"/>
      <c r="BQ9" s="11"/>
      <c r="BR9" s="11"/>
      <c r="BS9" s="11"/>
      <c r="BT9" s="11"/>
      <c r="BU9" s="11"/>
      <c r="BV9" s="11"/>
      <c r="BW9" s="11"/>
      <c r="BX9" s="11"/>
      <c r="BY9" s="12"/>
    </row>
    <row r="10" spans="1:78" ht="18.75" customHeight="1" x14ac:dyDescent="0.15">
      <c r="A10" s="2"/>
      <c r="B10" s="65" t="str">
        <f>データ!N6</f>
        <v>-</v>
      </c>
      <c r="C10" s="65"/>
      <c r="D10" s="65"/>
      <c r="E10" s="65"/>
      <c r="F10" s="65"/>
      <c r="G10" s="65"/>
      <c r="H10" s="65"/>
      <c r="I10" s="65" t="str">
        <f>データ!O6</f>
        <v>該当数値なし</v>
      </c>
      <c r="J10" s="65"/>
      <c r="K10" s="65"/>
      <c r="L10" s="65"/>
      <c r="M10" s="65"/>
      <c r="N10" s="65"/>
      <c r="O10" s="65"/>
      <c r="P10" s="65">
        <f>データ!P6</f>
        <v>0.28000000000000003</v>
      </c>
      <c r="Q10" s="65"/>
      <c r="R10" s="65"/>
      <c r="S10" s="65"/>
      <c r="T10" s="65"/>
      <c r="U10" s="65"/>
      <c r="V10" s="65"/>
      <c r="W10" s="65">
        <f>データ!Q6</f>
        <v>100</v>
      </c>
      <c r="X10" s="65"/>
      <c r="Y10" s="65"/>
      <c r="Z10" s="65"/>
      <c r="AA10" s="65"/>
      <c r="AB10" s="65"/>
      <c r="AC10" s="65"/>
      <c r="AD10" s="66">
        <f>データ!R6</f>
        <v>2470</v>
      </c>
      <c r="AE10" s="66"/>
      <c r="AF10" s="66"/>
      <c r="AG10" s="66"/>
      <c r="AH10" s="66"/>
      <c r="AI10" s="66"/>
      <c r="AJ10" s="66"/>
      <c r="AK10" s="2"/>
      <c r="AL10" s="66">
        <f>データ!V6</f>
        <v>190</v>
      </c>
      <c r="AM10" s="66"/>
      <c r="AN10" s="66"/>
      <c r="AO10" s="66"/>
      <c r="AP10" s="66"/>
      <c r="AQ10" s="66"/>
      <c r="AR10" s="66"/>
      <c r="AS10" s="66"/>
      <c r="AT10" s="65">
        <f>データ!W6</f>
        <v>0.26</v>
      </c>
      <c r="AU10" s="65"/>
      <c r="AV10" s="65"/>
      <c r="AW10" s="65"/>
      <c r="AX10" s="65"/>
      <c r="AY10" s="65"/>
      <c r="AZ10" s="65"/>
      <c r="BA10" s="65"/>
      <c r="BB10" s="65">
        <f>データ!X6</f>
        <v>730.77</v>
      </c>
      <c r="BC10" s="65"/>
      <c r="BD10" s="65"/>
      <c r="BE10" s="65"/>
      <c r="BF10" s="65"/>
      <c r="BG10" s="65"/>
      <c r="BH10" s="65"/>
      <c r="BI10" s="65"/>
      <c r="BJ10" s="2"/>
      <c r="BK10" s="2"/>
      <c r="BL10" s="67" t="s">
        <v>22</v>
      </c>
      <c r="BM10" s="6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1" t="s">
        <v>26</v>
      </c>
      <c r="BM14" s="42"/>
      <c r="BN14" s="42"/>
      <c r="BO14" s="42"/>
      <c r="BP14" s="42"/>
      <c r="BQ14" s="42"/>
      <c r="BR14" s="42"/>
      <c r="BS14" s="42"/>
      <c r="BT14" s="42"/>
      <c r="BU14" s="42"/>
      <c r="BV14" s="42"/>
      <c r="BW14" s="42"/>
      <c r="BX14" s="42"/>
      <c r="BY14" s="42"/>
      <c r="BZ14" s="43"/>
    </row>
    <row r="15" spans="1:78" ht="13.5" customHeight="1" x14ac:dyDescent="0.15">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124</v>
      </c>
      <c r="BM16" s="48"/>
      <c r="BN16" s="48"/>
      <c r="BO16" s="48"/>
      <c r="BP16" s="48"/>
      <c r="BQ16" s="48"/>
      <c r="BR16" s="48"/>
      <c r="BS16" s="48"/>
      <c r="BT16" s="48"/>
      <c r="BU16" s="48"/>
      <c r="BV16" s="48"/>
      <c r="BW16" s="48"/>
      <c r="BX16" s="48"/>
      <c r="BY16" s="48"/>
      <c r="BZ16" s="49"/>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x14ac:dyDescent="0.15">
      <c r="A34" s="2"/>
      <c r="B34" s="16"/>
      <c r="C34" s="53" t="s">
        <v>27</v>
      </c>
      <c r="D34" s="53"/>
      <c r="E34" s="53"/>
      <c r="F34" s="53"/>
      <c r="G34" s="53"/>
      <c r="H34" s="53"/>
      <c r="I34" s="53"/>
      <c r="J34" s="53"/>
      <c r="K34" s="53"/>
      <c r="L34" s="53"/>
      <c r="M34" s="53"/>
      <c r="N34" s="53"/>
      <c r="O34" s="53"/>
      <c r="P34" s="53"/>
      <c r="Q34" s="19"/>
      <c r="R34" s="53" t="s">
        <v>28</v>
      </c>
      <c r="S34" s="53"/>
      <c r="T34" s="53"/>
      <c r="U34" s="53"/>
      <c r="V34" s="53"/>
      <c r="W34" s="53"/>
      <c r="X34" s="53"/>
      <c r="Y34" s="53"/>
      <c r="Z34" s="53"/>
      <c r="AA34" s="53"/>
      <c r="AB34" s="53"/>
      <c r="AC34" s="53"/>
      <c r="AD34" s="53"/>
      <c r="AE34" s="53"/>
      <c r="AF34" s="19"/>
      <c r="AG34" s="53" t="s">
        <v>29</v>
      </c>
      <c r="AH34" s="53"/>
      <c r="AI34" s="53"/>
      <c r="AJ34" s="53"/>
      <c r="AK34" s="53"/>
      <c r="AL34" s="53"/>
      <c r="AM34" s="53"/>
      <c r="AN34" s="53"/>
      <c r="AO34" s="53"/>
      <c r="AP34" s="53"/>
      <c r="AQ34" s="53"/>
      <c r="AR34" s="53"/>
      <c r="AS34" s="53"/>
      <c r="AT34" s="53"/>
      <c r="AU34" s="19"/>
      <c r="AV34" s="53" t="s">
        <v>30</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x14ac:dyDescent="0.15">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0"/>
      <c r="BM44" s="51"/>
      <c r="BN44" s="51"/>
      <c r="BO44" s="51"/>
      <c r="BP44" s="51"/>
      <c r="BQ44" s="51"/>
      <c r="BR44" s="51"/>
      <c r="BS44" s="51"/>
      <c r="BT44" s="51"/>
      <c r="BU44" s="51"/>
      <c r="BV44" s="51"/>
      <c r="BW44" s="51"/>
      <c r="BX44" s="51"/>
      <c r="BY44" s="51"/>
      <c r="BZ44" s="52"/>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31</v>
      </c>
      <c r="BM45" s="42"/>
      <c r="BN45" s="42"/>
      <c r="BO45" s="42"/>
      <c r="BP45" s="42"/>
      <c r="BQ45" s="42"/>
      <c r="BR45" s="42"/>
      <c r="BS45" s="42"/>
      <c r="BT45" s="42"/>
      <c r="BU45" s="42"/>
      <c r="BV45" s="42"/>
      <c r="BW45" s="42"/>
      <c r="BX45" s="42"/>
      <c r="BY45" s="42"/>
      <c r="BZ45" s="4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125</v>
      </c>
      <c r="BM47" s="48"/>
      <c r="BN47" s="48"/>
      <c r="BO47" s="48"/>
      <c r="BP47" s="48"/>
      <c r="BQ47" s="48"/>
      <c r="BR47" s="48"/>
      <c r="BS47" s="48"/>
      <c r="BT47" s="48"/>
      <c r="BU47" s="48"/>
      <c r="BV47" s="48"/>
      <c r="BW47" s="48"/>
      <c r="BX47" s="48"/>
      <c r="BY47" s="48"/>
      <c r="BZ47" s="49"/>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x14ac:dyDescent="0.15">
      <c r="A56" s="2"/>
      <c r="B56" s="16"/>
      <c r="C56" s="53" t="s">
        <v>32</v>
      </c>
      <c r="D56" s="53"/>
      <c r="E56" s="53"/>
      <c r="F56" s="53"/>
      <c r="G56" s="53"/>
      <c r="H56" s="53"/>
      <c r="I56" s="53"/>
      <c r="J56" s="53"/>
      <c r="K56" s="53"/>
      <c r="L56" s="53"/>
      <c r="M56" s="53"/>
      <c r="N56" s="53"/>
      <c r="O56" s="53"/>
      <c r="P56" s="53"/>
      <c r="Q56" s="19"/>
      <c r="R56" s="53" t="s">
        <v>33</v>
      </c>
      <c r="S56" s="53"/>
      <c r="T56" s="53"/>
      <c r="U56" s="53"/>
      <c r="V56" s="53"/>
      <c r="W56" s="53"/>
      <c r="X56" s="53"/>
      <c r="Y56" s="53"/>
      <c r="Z56" s="53"/>
      <c r="AA56" s="53"/>
      <c r="AB56" s="53"/>
      <c r="AC56" s="53"/>
      <c r="AD56" s="53"/>
      <c r="AE56" s="53"/>
      <c r="AF56" s="19"/>
      <c r="AG56" s="53" t="s">
        <v>34</v>
      </c>
      <c r="AH56" s="53"/>
      <c r="AI56" s="53"/>
      <c r="AJ56" s="53"/>
      <c r="AK56" s="53"/>
      <c r="AL56" s="53"/>
      <c r="AM56" s="53"/>
      <c r="AN56" s="53"/>
      <c r="AO56" s="53"/>
      <c r="AP56" s="53"/>
      <c r="AQ56" s="53"/>
      <c r="AR56" s="53"/>
      <c r="AS56" s="53"/>
      <c r="AT56" s="53"/>
      <c r="AU56" s="19"/>
      <c r="AV56" s="53" t="s">
        <v>35</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x14ac:dyDescent="0.15">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x14ac:dyDescent="0.15">
      <c r="A60" s="2"/>
      <c r="B60" s="54" t="s">
        <v>36</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x14ac:dyDescent="0.15">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37</v>
      </c>
      <c r="BM64" s="42"/>
      <c r="BN64" s="42"/>
      <c r="BO64" s="42"/>
      <c r="BP64" s="42"/>
      <c r="BQ64" s="42"/>
      <c r="BR64" s="42"/>
      <c r="BS64" s="42"/>
      <c r="BT64" s="42"/>
      <c r="BU64" s="42"/>
      <c r="BV64" s="42"/>
      <c r="BW64" s="42"/>
      <c r="BX64" s="42"/>
      <c r="BY64" s="42"/>
      <c r="BZ64" s="4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123</v>
      </c>
      <c r="BM66" s="48"/>
      <c r="BN66" s="48"/>
      <c r="BO66" s="48"/>
      <c r="BP66" s="48"/>
      <c r="BQ66" s="48"/>
      <c r="BR66" s="48"/>
      <c r="BS66" s="48"/>
      <c r="BT66" s="48"/>
      <c r="BU66" s="48"/>
      <c r="BV66" s="48"/>
      <c r="BW66" s="48"/>
      <c r="BX66" s="48"/>
      <c r="BY66" s="48"/>
      <c r="BZ66" s="4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x14ac:dyDescent="0.15">
      <c r="A79" s="2"/>
      <c r="B79" s="16"/>
      <c r="C79" s="53" t="s">
        <v>38</v>
      </c>
      <c r="D79" s="53"/>
      <c r="E79" s="53"/>
      <c r="F79" s="53"/>
      <c r="G79" s="53"/>
      <c r="H79" s="53"/>
      <c r="I79" s="53"/>
      <c r="J79" s="53"/>
      <c r="K79" s="53"/>
      <c r="L79" s="53"/>
      <c r="M79" s="53"/>
      <c r="N79" s="53"/>
      <c r="O79" s="53"/>
      <c r="P79" s="53"/>
      <c r="Q79" s="53"/>
      <c r="R79" s="53"/>
      <c r="S79" s="53"/>
      <c r="T79" s="53"/>
      <c r="U79" s="19"/>
      <c r="V79" s="19"/>
      <c r="W79" s="53" t="s">
        <v>39</v>
      </c>
      <c r="X79" s="53"/>
      <c r="Y79" s="53"/>
      <c r="Z79" s="53"/>
      <c r="AA79" s="53"/>
      <c r="AB79" s="53"/>
      <c r="AC79" s="53"/>
      <c r="AD79" s="53"/>
      <c r="AE79" s="53"/>
      <c r="AF79" s="53"/>
      <c r="AG79" s="53"/>
      <c r="AH79" s="53"/>
      <c r="AI79" s="53"/>
      <c r="AJ79" s="53"/>
      <c r="AK79" s="53"/>
      <c r="AL79" s="53"/>
      <c r="AM79" s="53"/>
      <c r="AN79" s="53"/>
      <c r="AO79" s="19"/>
      <c r="AP79" s="19"/>
      <c r="AQ79" s="53" t="s">
        <v>40</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x14ac:dyDescent="0.15">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x14ac:dyDescent="0.15">
      <c r="C83" s="2" t="s">
        <v>41</v>
      </c>
    </row>
    <row r="84" spans="1:78" x14ac:dyDescent="0.15">
      <c r="C84" s="2" t="s">
        <v>42</v>
      </c>
    </row>
    <row r="85" spans="1:78" hidden="1" x14ac:dyDescent="0.15">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15">
      <c r="B86" s="25"/>
      <c r="C86" s="25"/>
      <c r="D86" s="25"/>
      <c r="E86" s="25" t="str">
        <f>データ!AI6</f>
        <v/>
      </c>
      <c r="F86" s="25" t="s">
        <v>55</v>
      </c>
      <c r="G86" s="25" t="s">
        <v>55</v>
      </c>
      <c r="H86" s="25" t="str">
        <f>データ!BP6</f>
        <v>【814.89】</v>
      </c>
      <c r="I86" s="25" t="str">
        <f>データ!CA6</f>
        <v>【60.64】</v>
      </c>
      <c r="J86" s="25" t="str">
        <f>データ!CL6</f>
        <v>【255.52】</v>
      </c>
      <c r="K86" s="25" t="str">
        <f>データ!CW6</f>
        <v>【52.49】</v>
      </c>
      <c r="L86" s="25" t="str">
        <f>データ!DH6</f>
        <v>【85.49】</v>
      </c>
      <c r="M86" s="25" t="s">
        <v>56</v>
      </c>
      <c r="N86" s="25" t="s">
        <v>56</v>
      </c>
      <c r="O86" s="25" t="str">
        <f>データ!EO6</f>
        <v>【0.11】</v>
      </c>
    </row>
  </sheetData>
  <sheetProtection algorithmName="SHA-512" hashValue="8XU8XnxtlBJxBjLqjifSxFCr5fTCc7xJ/I20E94JtJX6/r896/o+6SNySloO7nOiQdzD2Y4ad30fZpZ74ZL6yg==" saltValue="nd85jypAZGmqLJ/ASacLeA=="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15">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15">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7" t="s">
        <v>69</v>
      </c>
      <c r="B4" s="29"/>
      <c r="C4" s="29"/>
      <c r="D4" s="29"/>
      <c r="E4" s="29"/>
      <c r="F4" s="29"/>
      <c r="G4" s="29"/>
      <c r="H4" s="79"/>
      <c r="I4" s="80"/>
      <c r="J4" s="80"/>
      <c r="K4" s="80"/>
      <c r="L4" s="80"/>
      <c r="M4" s="80"/>
      <c r="N4" s="80"/>
      <c r="O4" s="80"/>
      <c r="P4" s="80"/>
      <c r="Q4" s="80"/>
      <c r="R4" s="80"/>
      <c r="S4" s="80"/>
      <c r="T4" s="80"/>
      <c r="U4" s="80"/>
      <c r="V4" s="80"/>
      <c r="W4" s="80"/>
      <c r="X4" s="81"/>
      <c r="Y4" s="75" t="s">
        <v>70</v>
      </c>
      <c r="Z4" s="75"/>
      <c r="AA4" s="75"/>
      <c r="AB4" s="75"/>
      <c r="AC4" s="75"/>
      <c r="AD4" s="75"/>
      <c r="AE4" s="75"/>
      <c r="AF4" s="75"/>
      <c r="AG4" s="75"/>
      <c r="AH4" s="75"/>
      <c r="AI4" s="75"/>
      <c r="AJ4" s="75" t="s">
        <v>71</v>
      </c>
      <c r="AK4" s="75"/>
      <c r="AL4" s="75"/>
      <c r="AM4" s="75"/>
      <c r="AN4" s="75"/>
      <c r="AO4" s="75"/>
      <c r="AP4" s="75"/>
      <c r="AQ4" s="75"/>
      <c r="AR4" s="75"/>
      <c r="AS4" s="75"/>
      <c r="AT4" s="75"/>
      <c r="AU4" s="75" t="s">
        <v>72</v>
      </c>
      <c r="AV4" s="75"/>
      <c r="AW4" s="75"/>
      <c r="AX4" s="75"/>
      <c r="AY4" s="75"/>
      <c r="AZ4" s="75"/>
      <c r="BA4" s="75"/>
      <c r="BB4" s="75"/>
      <c r="BC4" s="75"/>
      <c r="BD4" s="75"/>
      <c r="BE4" s="75"/>
      <c r="BF4" s="75" t="s">
        <v>73</v>
      </c>
      <c r="BG4" s="75"/>
      <c r="BH4" s="75"/>
      <c r="BI4" s="75"/>
      <c r="BJ4" s="75"/>
      <c r="BK4" s="75"/>
      <c r="BL4" s="75"/>
      <c r="BM4" s="75"/>
      <c r="BN4" s="75"/>
      <c r="BO4" s="75"/>
      <c r="BP4" s="75"/>
      <c r="BQ4" s="75" t="s">
        <v>74</v>
      </c>
      <c r="BR4" s="75"/>
      <c r="BS4" s="75"/>
      <c r="BT4" s="75"/>
      <c r="BU4" s="75"/>
      <c r="BV4" s="75"/>
      <c r="BW4" s="75"/>
      <c r="BX4" s="75"/>
      <c r="BY4" s="75"/>
      <c r="BZ4" s="75"/>
      <c r="CA4" s="75"/>
      <c r="CB4" s="75" t="s">
        <v>75</v>
      </c>
      <c r="CC4" s="75"/>
      <c r="CD4" s="75"/>
      <c r="CE4" s="75"/>
      <c r="CF4" s="75"/>
      <c r="CG4" s="75"/>
      <c r="CH4" s="75"/>
      <c r="CI4" s="75"/>
      <c r="CJ4" s="75"/>
      <c r="CK4" s="75"/>
      <c r="CL4" s="75"/>
      <c r="CM4" s="75" t="s">
        <v>76</v>
      </c>
      <c r="CN4" s="75"/>
      <c r="CO4" s="75"/>
      <c r="CP4" s="75"/>
      <c r="CQ4" s="75"/>
      <c r="CR4" s="75"/>
      <c r="CS4" s="75"/>
      <c r="CT4" s="75"/>
      <c r="CU4" s="75"/>
      <c r="CV4" s="75"/>
      <c r="CW4" s="75"/>
      <c r="CX4" s="75" t="s">
        <v>77</v>
      </c>
      <c r="CY4" s="75"/>
      <c r="CZ4" s="75"/>
      <c r="DA4" s="75"/>
      <c r="DB4" s="75"/>
      <c r="DC4" s="75"/>
      <c r="DD4" s="75"/>
      <c r="DE4" s="75"/>
      <c r="DF4" s="75"/>
      <c r="DG4" s="75"/>
      <c r="DH4" s="75"/>
      <c r="DI4" s="75" t="s">
        <v>78</v>
      </c>
      <c r="DJ4" s="75"/>
      <c r="DK4" s="75"/>
      <c r="DL4" s="75"/>
      <c r="DM4" s="75"/>
      <c r="DN4" s="75"/>
      <c r="DO4" s="75"/>
      <c r="DP4" s="75"/>
      <c r="DQ4" s="75"/>
      <c r="DR4" s="75"/>
      <c r="DS4" s="75"/>
      <c r="DT4" s="75" t="s">
        <v>79</v>
      </c>
      <c r="DU4" s="75"/>
      <c r="DV4" s="75"/>
      <c r="DW4" s="75"/>
      <c r="DX4" s="75"/>
      <c r="DY4" s="75"/>
      <c r="DZ4" s="75"/>
      <c r="EA4" s="75"/>
      <c r="EB4" s="75"/>
      <c r="EC4" s="75"/>
      <c r="ED4" s="75"/>
      <c r="EE4" s="75" t="s">
        <v>80</v>
      </c>
      <c r="EF4" s="75"/>
      <c r="EG4" s="75"/>
      <c r="EH4" s="75"/>
      <c r="EI4" s="75"/>
      <c r="EJ4" s="75"/>
      <c r="EK4" s="75"/>
      <c r="EL4" s="75"/>
      <c r="EM4" s="75"/>
      <c r="EN4" s="75"/>
      <c r="EO4" s="75"/>
    </row>
    <row r="5" spans="1:145" x14ac:dyDescent="0.15">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x14ac:dyDescent="0.15">
      <c r="A6" s="27" t="s">
        <v>109</v>
      </c>
      <c r="B6" s="32">
        <f>B7</f>
        <v>2017</v>
      </c>
      <c r="C6" s="32">
        <f t="shared" ref="C6:X6" si="3">C7</f>
        <v>252085</v>
      </c>
      <c r="D6" s="32">
        <f t="shared" si="3"/>
        <v>47</v>
      </c>
      <c r="E6" s="32">
        <f t="shared" si="3"/>
        <v>17</v>
      </c>
      <c r="F6" s="32">
        <f t="shared" si="3"/>
        <v>5</v>
      </c>
      <c r="G6" s="32">
        <f t="shared" si="3"/>
        <v>0</v>
      </c>
      <c r="H6" s="32" t="str">
        <f t="shared" si="3"/>
        <v>滋賀県　栗東市</v>
      </c>
      <c r="I6" s="32" t="str">
        <f t="shared" si="3"/>
        <v>法非適用</v>
      </c>
      <c r="J6" s="32" t="str">
        <f t="shared" si="3"/>
        <v>下水道事業</v>
      </c>
      <c r="K6" s="32" t="str">
        <f t="shared" si="3"/>
        <v>農業集落排水</v>
      </c>
      <c r="L6" s="32" t="str">
        <f t="shared" si="3"/>
        <v>F2</v>
      </c>
      <c r="M6" s="32" t="str">
        <f t="shared" si="3"/>
        <v>非設置</v>
      </c>
      <c r="N6" s="33" t="str">
        <f t="shared" si="3"/>
        <v>-</v>
      </c>
      <c r="O6" s="33" t="str">
        <f t="shared" si="3"/>
        <v>該当数値なし</v>
      </c>
      <c r="P6" s="33">
        <f t="shared" si="3"/>
        <v>0.28000000000000003</v>
      </c>
      <c r="Q6" s="33">
        <f t="shared" si="3"/>
        <v>100</v>
      </c>
      <c r="R6" s="33">
        <f t="shared" si="3"/>
        <v>2470</v>
      </c>
      <c r="S6" s="33">
        <f t="shared" si="3"/>
        <v>68882</v>
      </c>
      <c r="T6" s="33">
        <f t="shared" si="3"/>
        <v>52.69</v>
      </c>
      <c r="U6" s="33">
        <f t="shared" si="3"/>
        <v>1307.31</v>
      </c>
      <c r="V6" s="33">
        <f t="shared" si="3"/>
        <v>190</v>
      </c>
      <c r="W6" s="33">
        <f t="shared" si="3"/>
        <v>0.26</v>
      </c>
      <c r="X6" s="33">
        <f t="shared" si="3"/>
        <v>730.77</v>
      </c>
      <c r="Y6" s="34">
        <f>IF(Y7="",NA(),Y7)</f>
        <v>101.28</v>
      </c>
      <c r="Z6" s="34">
        <f t="shared" ref="Z6:AH6" si="4">IF(Z7="",NA(),Z7)</f>
        <v>100.57</v>
      </c>
      <c r="AA6" s="34">
        <f t="shared" si="4"/>
        <v>102.11</v>
      </c>
      <c r="AB6" s="34">
        <f t="shared" si="4"/>
        <v>102.9</v>
      </c>
      <c r="AC6" s="34">
        <f t="shared" si="4"/>
        <v>99.94</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103.31</v>
      </c>
      <c r="BG6" s="34">
        <f t="shared" ref="BG6:BO6" si="7">IF(BG7="",NA(),BG7)</f>
        <v>98.68</v>
      </c>
      <c r="BH6" s="34">
        <f t="shared" si="7"/>
        <v>91.35</v>
      </c>
      <c r="BI6" s="34">
        <f t="shared" si="7"/>
        <v>83.27</v>
      </c>
      <c r="BJ6" s="34">
        <f t="shared" si="7"/>
        <v>90.19</v>
      </c>
      <c r="BK6" s="34">
        <f t="shared" si="7"/>
        <v>1126.77</v>
      </c>
      <c r="BL6" s="34">
        <f t="shared" si="7"/>
        <v>1044.8</v>
      </c>
      <c r="BM6" s="34">
        <f t="shared" si="7"/>
        <v>1081.8</v>
      </c>
      <c r="BN6" s="34">
        <f t="shared" si="7"/>
        <v>974.93</v>
      </c>
      <c r="BO6" s="34">
        <f t="shared" si="7"/>
        <v>855.8</v>
      </c>
      <c r="BP6" s="33" t="str">
        <f>IF(BP7="","",IF(BP7="-","【-】","【"&amp;SUBSTITUTE(TEXT(BP7,"#,##0.00"),"-","△")&amp;"】"))</f>
        <v>【814.89】</v>
      </c>
      <c r="BQ6" s="34">
        <f>IF(BQ7="",NA(),BQ7)</f>
        <v>25.23</v>
      </c>
      <c r="BR6" s="34">
        <f t="shared" ref="BR6:BZ6" si="8">IF(BR7="",NA(),BR7)</f>
        <v>21.3</v>
      </c>
      <c r="BS6" s="34">
        <f t="shared" si="8"/>
        <v>19.399999999999999</v>
      </c>
      <c r="BT6" s="34">
        <f t="shared" si="8"/>
        <v>21.16</v>
      </c>
      <c r="BU6" s="34">
        <f t="shared" si="8"/>
        <v>16.62</v>
      </c>
      <c r="BV6" s="34">
        <f t="shared" si="8"/>
        <v>50.9</v>
      </c>
      <c r="BW6" s="34">
        <f t="shared" si="8"/>
        <v>50.82</v>
      </c>
      <c r="BX6" s="34">
        <f t="shared" si="8"/>
        <v>52.19</v>
      </c>
      <c r="BY6" s="34">
        <f t="shared" si="8"/>
        <v>55.32</v>
      </c>
      <c r="BZ6" s="34">
        <f t="shared" si="8"/>
        <v>59.8</v>
      </c>
      <c r="CA6" s="33" t="str">
        <f>IF(CA7="","",IF(CA7="-","【-】","【"&amp;SUBSTITUTE(TEXT(CA7,"#,##0.00"),"-","△")&amp;"】"))</f>
        <v>【60.64】</v>
      </c>
      <c r="CB6" s="34">
        <f>IF(CB7="",NA(),CB7)</f>
        <v>531.87</v>
      </c>
      <c r="CC6" s="34">
        <f t="shared" ref="CC6:CK6" si="9">IF(CC7="",NA(),CC7)</f>
        <v>641.75</v>
      </c>
      <c r="CD6" s="34">
        <f t="shared" si="9"/>
        <v>718.05</v>
      </c>
      <c r="CE6" s="34">
        <f t="shared" si="9"/>
        <v>654.77</v>
      </c>
      <c r="CF6" s="34">
        <f t="shared" si="9"/>
        <v>824.65</v>
      </c>
      <c r="CG6" s="34">
        <f t="shared" si="9"/>
        <v>293.27</v>
      </c>
      <c r="CH6" s="34">
        <f t="shared" si="9"/>
        <v>300.52</v>
      </c>
      <c r="CI6" s="34">
        <f t="shared" si="9"/>
        <v>296.14</v>
      </c>
      <c r="CJ6" s="34">
        <f t="shared" si="9"/>
        <v>283.17</v>
      </c>
      <c r="CK6" s="34">
        <f t="shared" si="9"/>
        <v>263.76</v>
      </c>
      <c r="CL6" s="33" t="str">
        <f>IF(CL7="","",IF(CL7="-","【-】","【"&amp;SUBSTITUTE(TEXT(CL7,"#,##0.00"),"-","△")&amp;"】"))</f>
        <v>【255.52】</v>
      </c>
      <c r="CM6" s="34">
        <f>IF(CM7="",NA(),CM7)</f>
        <v>19.739999999999998</v>
      </c>
      <c r="CN6" s="34">
        <f t="shared" ref="CN6:CV6" si="10">IF(CN7="",NA(),CN7)</f>
        <v>19.079999999999998</v>
      </c>
      <c r="CO6" s="34">
        <f t="shared" si="10"/>
        <v>18.420000000000002</v>
      </c>
      <c r="CP6" s="34">
        <f t="shared" si="10"/>
        <v>19.079999999999998</v>
      </c>
      <c r="CQ6" s="34">
        <f t="shared" si="10"/>
        <v>16.45</v>
      </c>
      <c r="CR6" s="34">
        <f t="shared" si="10"/>
        <v>53.78</v>
      </c>
      <c r="CS6" s="34">
        <f t="shared" si="10"/>
        <v>53.24</v>
      </c>
      <c r="CT6" s="34">
        <f t="shared" si="10"/>
        <v>52.31</v>
      </c>
      <c r="CU6" s="34">
        <f t="shared" si="10"/>
        <v>60.65</v>
      </c>
      <c r="CV6" s="34">
        <f t="shared" si="10"/>
        <v>51.75</v>
      </c>
      <c r="CW6" s="33" t="str">
        <f>IF(CW7="","",IF(CW7="-","【-】","【"&amp;SUBSTITUTE(TEXT(CW7,"#,##0.00"),"-","△")&amp;"】"))</f>
        <v>【52.49】</v>
      </c>
      <c r="CX6" s="34">
        <f>IF(CX7="",NA(),CX7)</f>
        <v>97.95</v>
      </c>
      <c r="CY6" s="34">
        <f t="shared" ref="CY6:DG6" si="11">IF(CY7="",NA(),CY7)</f>
        <v>97.86</v>
      </c>
      <c r="CZ6" s="34">
        <f t="shared" si="11"/>
        <v>97.83</v>
      </c>
      <c r="DA6" s="34">
        <f t="shared" si="11"/>
        <v>97.75</v>
      </c>
      <c r="DB6" s="34">
        <f t="shared" si="11"/>
        <v>97.89</v>
      </c>
      <c r="DC6" s="34">
        <f t="shared" si="11"/>
        <v>84.06</v>
      </c>
      <c r="DD6" s="34">
        <f t="shared" si="11"/>
        <v>84.07</v>
      </c>
      <c r="DE6" s="34">
        <f t="shared" si="11"/>
        <v>84.32</v>
      </c>
      <c r="DF6" s="34">
        <f t="shared" si="11"/>
        <v>84.58</v>
      </c>
      <c r="DG6" s="34">
        <f t="shared" si="11"/>
        <v>84.84</v>
      </c>
      <c r="DH6" s="33" t="str">
        <f>IF(DH7="","",IF(DH7="-","【-】","【"&amp;SUBSTITUTE(TEXT(DH7,"#,##0.00"),"-","△")&amp;"】"))</f>
        <v>【85.49】</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0.03</v>
      </c>
      <c r="EK6" s="34">
        <f t="shared" si="14"/>
        <v>0.02</v>
      </c>
      <c r="EL6" s="34">
        <f t="shared" si="14"/>
        <v>0.01</v>
      </c>
      <c r="EM6" s="34">
        <f t="shared" si="14"/>
        <v>2.0499999999999998</v>
      </c>
      <c r="EN6" s="34">
        <f t="shared" si="14"/>
        <v>0.01</v>
      </c>
      <c r="EO6" s="33" t="str">
        <f>IF(EO7="","",IF(EO7="-","【-】","【"&amp;SUBSTITUTE(TEXT(EO7,"#,##0.00"),"-","△")&amp;"】"))</f>
        <v>【0.11】</v>
      </c>
    </row>
    <row r="7" spans="1:145" s="35" customFormat="1" x14ac:dyDescent="0.15">
      <c r="A7" s="27"/>
      <c r="B7" s="36">
        <v>2017</v>
      </c>
      <c r="C7" s="36">
        <v>252085</v>
      </c>
      <c r="D7" s="36">
        <v>47</v>
      </c>
      <c r="E7" s="36">
        <v>17</v>
      </c>
      <c r="F7" s="36">
        <v>5</v>
      </c>
      <c r="G7" s="36">
        <v>0</v>
      </c>
      <c r="H7" s="36" t="s">
        <v>110</v>
      </c>
      <c r="I7" s="36" t="s">
        <v>111</v>
      </c>
      <c r="J7" s="36" t="s">
        <v>112</v>
      </c>
      <c r="K7" s="36" t="s">
        <v>113</v>
      </c>
      <c r="L7" s="36" t="s">
        <v>114</v>
      </c>
      <c r="M7" s="36" t="s">
        <v>115</v>
      </c>
      <c r="N7" s="37" t="s">
        <v>116</v>
      </c>
      <c r="O7" s="37" t="s">
        <v>117</v>
      </c>
      <c r="P7" s="37">
        <v>0.28000000000000003</v>
      </c>
      <c r="Q7" s="37">
        <v>100</v>
      </c>
      <c r="R7" s="37">
        <v>2470</v>
      </c>
      <c r="S7" s="37">
        <v>68882</v>
      </c>
      <c r="T7" s="37">
        <v>52.69</v>
      </c>
      <c r="U7" s="37">
        <v>1307.31</v>
      </c>
      <c r="V7" s="37">
        <v>190</v>
      </c>
      <c r="W7" s="37">
        <v>0.26</v>
      </c>
      <c r="X7" s="37">
        <v>730.77</v>
      </c>
      <c r="Y7" s="37">
        <v>101.28</v>
      </c>
      <c r="Z7" s="37">
        <v>100.57</v>
      </c>
      <c r="AA7" s="37">
        <v>102.11</v>
      </c>
      <c r="AB7" s="37">
        <v>102.9</v>
      </c>
      <c r="AC7" s="37">
        <v>99.94</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103.31</v>
      </c>
      <c r="BG7" s="37">
        <v>98.68</v>
      </c>
      <c r="BH7" s="37">
        <v>91.35</v>
      </c>
      <c r="BI7" s="37">
        <v>83.27</v>
      </c>
      <c r="BJ7" s="37">
        <v>90.19</v>
      </c>
      <c r="BK7" s="37">
        <v>1126.77</v>
      </c>
      <c r="BL7" s="37">
        <v>1044.8</v>
      </c>
      <c r="BM7" s="37">
        <v>1081.8</v>
      </c>
      <c r="BN7" s="37">
        <v>974.93</v>
      </c>
      <c r="BO7" s="37">
        <v>855.8</v>
      </c>
      <c r="BP7" s="37">
        <v>814.89</v>
      </c>
      <c r="BQ7" s="37">
        <v>25.23</v>
      </c>
      <c r="BR7" s="37">
        <v>21.3</v>
      </c>
      <c r="BS7" s="37">
        <v>19.399999999999999</v>
      </c>
      <c r="BT7" s="37">
        <v>21.16</v>
      </c>
      <c r="BU7" s="37">
        <v>16.62</v>
      </c>
      <c r="BV7" s="37">
        <v>50.9</v>
      </c>
      <c r="BW7" s="37">
        <v>50.82</v>
      </c>
      <c r="BX7" s="37">
        <v>52.19</v>
      </c>
      <c r="BY7" s="37">
        <v>55.32</v>
      </c>
      <c r="BZ7" s="37">
        <v>59.8</v>
      </c>
      <c r="CA7" s="37">
        <v>60.64</v>
      </c>
      <c r="CB7" s="37">
        <v>531.87</v>
      </c>
      <c r="CC7" s="37">
        <v>641.75</v>
      </c>
      <c r="CD7" s="37">
        <v>718.05</v>
      </c>
      <c r="CE7" s="37">
        <v>654.77</v>
      </c>
      <c r="CF7" s="37">
        <v>824.65</v>
      </c>
      <c r="CG7" s="37">
        <v>293.27</v>
      </c>
      <c r="CH7" s="37">
        <v>300.52</v>
      </c>
      <c r="CI7" s="37">
        <v>296.14</v>
      </c>
      <c r="CJ7" s="37">
        <v>283.17</v>
      </c>
      <c r="CK7" s="37">
        <v>263.76</v>
      </c>
      <c r="CL7" s="37">
        <v>255.52</v>
      </c>
      <c r="CM7" s="37">
        <v>19.739999999999998</v>
      </c>
      <c r="CN7" s="37">
        <v>19.079999999999998</v>
      </c>
      <c r="CO7" s="37">
        <v>18.420000000000002</v>
      </c>
      <c r="CP7" s="37">
        <v>19.079999999999998</v>
      </c>
      <c r="CQ7" s="37">
        <v>16.45</v>
      </c>
      <c r="CR7" s="37">
        <v>53.78</v>
      </c>
      <c r="CS7" s="37">
        <v>53.24</v>
      </c>
      <c r="CT7" s="37">
        <v>52.31</v>
      </c>
      <c r="CU7" s="37">
        <v>60.65</v>
      </c>
      <c r="CV7" s="37">
        <v>51.75</v>
      </c>
      <c r="CW7" s="37">
        <v>52.49</v>
      </c>
      <c r="CX7" s="37">
        <v>97.95</v>
      </c>
      <c r="CY7" s="37">
        <v>97.86</v>
      </c>
      <c r="CZ7" s="37">
        <v>97.83</v>
      </c>
      <c r="DA7" s="37">
        <v>97.75</v>
      </c>
      <c r="DB7" s="37">
        <v>97.89</v>
      </c>
      <c r="DC7" s="37">
        <v>84.06</v>
      </c>
      <c r="DD7" s="37">
        <v>84.07</v>
      </c>
      <c r="DE7" s="37">
        <v>84.32</v>
      </c>
      <c r="DF7" s="37">
        <v>84.58</v>
      </c>
      <c r="DG7" s="37">
        <v>84.84</v>
      </c>
      <c r="DH7" s="37">
        <v>85.49</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0.03</v>
      </c>
      <c r="EK7" s="37">
        <v>0.02</v>
      </c>
      <c r="EL7" s="37">
        <v>0.01</v>
      </c>
      <c r="EM7" s="37">
        <v>2.0499999999999998</v>
      </c>
      <c r="EN7" s="37">
        <v>0.01</v>
      </c>
      <c r="EO7" s="37">
        <v>0.11</v>
      </c>
    </row>
    <row r="8" spans="1:145" x14ac:dyDescent="0.1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15">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15">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2019-01-21T04:01:09Z</cp:lastPrinted>
  <dcterms:created xsi:type="dcterms:W3CDTF">2018-12-03T09:26:32Z</dcterms:created>
  <dcterms:modified xsi:type="dcterms:W3CDTF">2019-01-31T08:10:34Z</dcterms:modified>
  <cp:category/>
</cp:coreProperties>
</file>