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90 その他\03 公営企業・第三セクター\公営企業\H31\02 調査\〆2020.2.5_公営企業に係る経営比較分析表（平成30年度決算）の分析等について\04 県提出分\"/>
    </mc:Choice>
  </mc:AlternateContent>
  <workbookProtection workbookAlgorithmName="SHA-512" workbookHashValue="8N8M+/tpTNLEd6KLBl0Hxh5Q/VLxhsTtPMEEAsXhK4JRdrkro1UUpQb0cRasqojOdlpq3WUDAhco/WBzELBiFw==" workbookSaltValue="LdBAjW1CY72dROI0OS2md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P6" i="5"/>
  <c r="O6" i="5"/>
  <c r="I10" i="4" s="1"/>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W10" i="4"/>
  <c r="P10" i="4"/>
  <c r="AT8" i="4"/>
  <c r="W8" i="4"/>
  <c r="P8" i="4"/>
  <c r="B6" i="4"/>
  <c r="C10" i="5" l="1"/>
  <c r="D10" i="5"/>
  <c r="E10" i="5"/>
  <c r="B10" i="5"/>
</calcChain>
</file>

<file path=xl/sharedStrings.xml><?xml version="1.0" encoding="utf-8"?>
<sst xmlns="http://schemas.openxmlformats.org/spreadsheetml/2006/main" count="311" uniqueCount="111">
  <si>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</si>
  <si>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</si>
  <si>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</si>
  <si>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</si>
  <si>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</si>
  <si>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</si>
  <si>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</si>
  <si>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</si>
  <si>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</si>
  <si>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</si>
  <si>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</si>
  <si>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</si>
  <si>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</si>
  <si>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</si>
  <si>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</si>
  <si>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</si>
  <si>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</si>
  <si>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</si>
  <si>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</si>
  <si>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</si>
  <si>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</si>
  <si>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</si>
  <si>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</si>
  <si>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</si>
  <si>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</si>
  <si>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</si>
  <si>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</si>
  <si>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</si>
  <si>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</si>
  <si>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</si>
  <si>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</si>
  <si>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</si>
  <si>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</si>
  <si>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</si>
  <si>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</si>
  <si>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</si>
  <si>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</si>
  <si>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</si>
  <si>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</si>
  <si>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</si>
  <si>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</si>
  <si>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</si>
  <si>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</si>
  <si>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</si>
  <si>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</si>
  <si>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</si>
  <si>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</si>
  <si>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</si>
  <si>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</si>
  <si>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</si>
  <si>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</si>
  <si>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</si>
  <si>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</si>
  <si>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</si>
  <si>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</si>
  <si>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</si>
  <si>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</si>
  <si>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</si>
  <si>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</si>
  <si>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</si>
  <si>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</si>
  <si>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</si>
  <si>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</si>
  <si>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</si>
  <si>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</si>
  <si>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</si>
  <si>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</si>
  <si>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</si>
  <si>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</si>
  <si>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</si>
  <si>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</si>
  <si>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</si>
  <si>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</si>
  <si>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</si>
  <si>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</si>
  <si>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</si>
  <si>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</si>
  <si>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</si>
  <si>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</si>
  <si>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</si>
  <si>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</si>
  <si>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</si>
  <si>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</si>
  <si>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</si>
  <si>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</si>
  <si>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</si>
  <si>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</si>
  <si>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</si>
  <si>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</si>
  <si>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</si>
  <si>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</si>
  <si>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</si>
  <si>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</si>
  <si>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</si>
  <si>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</si>
  <si>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</si>
  <si>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</si>
  <si>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</si>
  <si>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</si>
  <si>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</si>
  <si>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</si>
  <si>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</si>
  <si>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</si>
  <si>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</si>
  <si>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</si>
  <si>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</si>
  <si>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</si>
  <si>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</si>
  <si>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汚水処理原価については、類似団体平均や全国平均と比較すると低く抑えられているものの、投資の効率化や維持管理費の削減等により、健全経営を継続していく必要があると考えられます。
　水洗化率については、類似団体平均および全国平均を上回っており、毎年順調に増加していることから、水洗化啓発活動を効果的に行えているといえます。</t>
    <rPh sb="120" eb="122">
      <t>ゼンコク</t>
    </rPh>
    <rPh sb="122" eb="124">
      <t>ヘイキン</t>
    </rPh>
    <rPh sb="125" eb="127">
      <t>ヒカク</t>
    </rPh>
    <rPh sb="130" eb="131">
      <t>ヒク</t>
    </rPh>
    <rPh sb="132" eb="133">
      <t>オサ</t>
    </rPh>
    <rPh sb="163" eb="165">
      <t>ケンゼン</t>
    </rPh>
    <rPh sb="165" eb="167">
      <t>ケイエイ</t>
    </rPh>
    <rPh sb="168" eb="170">
      <t>ケイゾク</t>
    </rPh>
    <phoneticPr fontId="16"/>
  </si>
  <si>
    <t>　下水道施設長寿命化基本計画および農業集落排水処理施設に係る最適整備構想に基づき、計画的な施設の老朽化状況等の調査および改築・更新工事を実施し、施設寿命の延伸を図ります。</t>
    <phoneticPr fontId="16"/>
  </si>
  <si>
    <t>　水洗化率は順調に増加しているものの、経費回収率が100％を下回っており、経営状況は厳しいと言わざるを得ません。今後は、人口減少に伴う有収水量の減少が懸念されるため、投資の効率化や維持管理費の削減等を行い、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</si>
</sst>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2B8-487A-B546-C7DF15ADF9B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72B8-487A-B546-C7DF15ADF9B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57.08</c:v>
                </c:pt>
              </c:numCache>
            </c:numRef>
          </c:val>
          <c:extLst>
            <c:ext xmlns:c16="http://schemas.microsoft.com/office/drawing/2014/chart" uri="{C3380CC4-5D6E-409C-BE32-E72D297353CC}">
              <c16:uniqueId val="{00000000-2BD5-49C8-B5E3-FF4FC472509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50.68</c:v>
                </c:pt>
              </c:numCache>
            </c:numRef>
          </c:val>
          <c:smooth val="0"/>
          <c:extLst>
            <c:ext xmlns:c16="http://schemas.microsoft.com/office/drawing/2014/chart" uri="{C3380CC4-5D6E-409C-BE32-E72D297353CC}">
              <c16:uniqueId val="{00000001-2BD5-49C8-B5E3-FF4FC472509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95.59</c:v>
                </c:pt>
              </c:numCache>
            </c:numRef>
          </c:val>
          <c:extLst>
            <c:ext xmlns:c16="http://schemas.microsoft.com/office/drawing/2014/chart" uri="{C3380CC4-5D6E-409C-BE32-E72D297353CC}">
              <c16:uniqueId val="{00000000-6097-4045-B9FA-6E08364C50B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84.86</c:v>
                </c:pt>
              </c:numCache>
            </c:numRef>
          </c:val>
          <c:smooth val="0"/>
          <c:extLst>
            <c:ext xmlns:c16="http://schemas.microsoft.com/office/drawing/2014/chart" uri="{C3380CC4-5D6E-409C-BE32-E72D297353CC}">
              <c16:uniqueId val="{00000001-6097-4045-B9FA-6E08364C50B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122.54</c:v>
                </c:pt>
              </c:numCache>
            </c:numRef>
          </c:val>
          <c:extLst>
            <c:ext xmlns:c16="http://schemas.microsoft.com/office/drawing/2014/chart" uri="{C3380CC4-5D6E-409C-BE32-E72D297353CC}">
              <c16:uniqueId val="{00000000-8701-4076-9735-339767943D9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101.77</c:v>
                </c:pt>
              </c:numCache>
            </c:numRef>
          </c:val>
          <c:smooth val="0"/>
          <c:extLst>
            <c:ext xmlns:c16="http://schemas.microsoft.com/office/drawing/2014/chart" uri="{C3380CC4-5D6E-409C-BE32-E72D297353CC}">
              <c16:uniqueId val="{00000001-8701-4076-9735-339767943D9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4.88</c:v>
                </c:pt>
              </c:numCache>
            </c:numRef>
          </c:val>
          <c:extLst>
            <c:ext xmlns:c16="http://schemas.microsoft.com/office/drawing/2014/chart" uri="{C3380CC4-5D6E-409C-BE32-E72D297353CC}">
              <c16:uniqueId val="{00000000-CB6D-4D47-BC06-C53779BB03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24.13</c:v>
                </c:pt>
              </c:numCache>
            </c:numRef>
          </c:val>
          <c:smooth val="0"/>
          <c:extLst>
            <c:ext xmlns:c16="http://schemas.microsoft.com/office/drawing/2014/chart" uri="{C3380CC4-5D6E-409C-BE32-E72D297353CC}">
              <c16:uniqueId val="{00000001-CB6D-4D47-BC06-C53779BB03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695-4DE7-AC91-C37760C2027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3695-4DE7-AC91-C37760C2027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4A0-4F11-8C45-051A08C3766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227.4</c:v>
                </c:pt>
              </c:numCache>
            </c:numRef>
          </c:val>
          <c:smooth val="0"/>
          <c:extLst>
            <c:ext xmlns:c16="http://schemas.microsoft.com/office/drawing/2014/chart" uri="{C3380CC4-5D6E-409C-BE32-E72D297353CC}">
              <c16:uniqueId val="{00000001-14A0-4F11-8C45-051A08C3766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30.47</c:v>
                </c:pt>
              </c:numCache>
            </c:numRef>
          </c:val>
          <c:extLst>
            <c:ext xmlns:c16="http://schemas.microsoft.com/office/drawing/2014/chart" uri="{C3380CC4-5D6E-409C-BE32-E72D297353CC}">
              <c16:uniqueId val="{00000000-3E8C-49A5-9F3F-44C99DA051A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29.54</c:v>
                </c:pt>
              </c:numCache>
            </c:numRef>
          </c:val>
          <c:smooth val="0"/>
          <c:extLst>
            <c:ext xmlns:c16="http://schemas.microsoft.com/office/drawing/2014/chart" uri="{C3380CC4-5D6E-409C-BE32-E72D297353CC}">
              <c16:uniqueId val="{00000001-3E8C-49A5-9F3F-44C99DA051A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64.39</c:v>
                </c:pt>
              </c:numCache>
            </c:numRef>
          </c:val>
          <c:extLst>
            <c:ext xmlns:c16="http://schemas.microsoft.com/office/drawing/2014/chart" uri="{C3380CC4-5D6E-409C-BE32-E72D297353CC}">
              <c16:uniqueId val="{00000000-496A-4923-84C6-2E3F50A5BE0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789.46</c:v>
                </c:pt>
              </c:numCache>
            </c:numRef>
          </c:val>
          <c:smooth val="0"/>
          <c:extLst>
            <c:ext xmlns:c16="http://schemas.microsoft.com/office/drawing/2014/chart" uri="{C3380CC4-5D6E-409C-BE32-E72D297353CC}">
              <c16:uniqueId val="{00000001-496A-4923-84C6-2E3F50A5BE0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58.6</c:v>
                </c:pt>
              </c:numCache>
            </c:numRef>
          </c:val>
          <c:extLst>
            <c:ext xmlns:c16="http://schemas.microsoft.com/office/drawing/2014/chart" uri="{C3380CC4-5D6E-409C-BE32-E72D297353CC}">
              <c16:uniqueId val="{00000000-2AB1-421B-AAD9-7BEE47C5B1E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57.77</c:v>
                </c:pt>
              </c:numCache>
            </c:numRef>
          </c:val>
          <c:smooth val="0"/>
          <c:extLst>
            <c:ext xmlns:c16="http://schemas.microsoft.com/office/drawing/2014/chart" uri="{C3380CC4-5D6E-409C-BE32-E72D297353CC}">
              <c16:uniqueId val="{00000001-2AB1-421B-AAD9-7BEE47C5B1E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241.01</c:v>
                </c:pt>
              </c:numCache>
            </c:numRef>
          </c:val>
          <c:extLst>
            <c:ext xmlns:c16="http://schemas.microsoft.com/office/drawing/2014/chart" uri="{C3380CC4-5D6E-409C-BE32-E72D297353CC}">
              <c16:uniqueId val="{00000000-13FD-4AAE-8E1F-1C07EAADE76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274.35000000000002</c:v>
                </c:pt>
              </c:numCache>
            </c:numRef>
          </c:val>
          <c:smooth val="0"/>
          <c:extLst>
            <c:ext xmlns:c16="http://schemas.microsoft.com/office/drawing/2014/chart" uri="{C3380CC4-5D6E-409C-BE32-E72D297353CC}">
              <c16:uniqueId val="{00000001-13FD-4AAE-8E1F-1C07EAADE76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S45"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米原市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39295</v>
      </c>
      <c r="AM8" s="50"/>
      <c r="AN8" s="50"/>
      <c r="AO8" s="50"/>
      <c r="AP8" s="50"/>
      <c r="AQ8" s="50"/>
      <c r="AR8" s="50"/>
      <c r="AS8" s="50"/>
      <c r="AT8" s="45">
        <f>データ!T6</f>
        <v>250.39</v>
      </c>
      <c r="AU8" s="45"/>
      <c r="AV8" s="45"/>
      <c r="AW8" s="45"/>
      <c r="AX8" s="45"/>
      <c r="AY8" s="45"/>
      <c r="AZ8" s="45"/>
      <c r="BA8" s="45"/>
      <c r="BB8" s="45">
        <f>データ!U6</f>
        <v>156.94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66.77</v>
      </c>
      <c r="J10" s="45"/>
      <c r="K10" s="45"/>
      <c r="L10" s="45"/>
      <c r="M10" s="45"/>
      <c r="N10" s="45"/>
      <c r="O10" s="45"/>
      <c r="P10" s="45">
        <f>データ!P6</f>
        <v>9.61</v>
      </c>
      <c r="Q10" s="45"/>
      <c r="R10" s="45"/>
      <c r="S10" s="45"/>
      <c r="T10" s="45"/>
      <c r="U10" s="45"/>
      <c r="V10" s="45"/>
      <c r="W10" s="45">
        <f>データ!Q6</f>
        <v>91.98</v>
      </c>
      <c r="X10" s="45"/>
      <c r="Y10" s="45"/>
      <c r="Z10" s="45"/>
      <c r="AA10" s="45"/>
      <c r="AB10" s="45"/>
      <c r="AC10" s="45"/>
      <c r="AD10" s="50">
        <f>データ!R6</f>
        <v>2776</v>
      </c>
      <c r="AE10" s="50"/>
      <c r="AF10" s="50"/>
      <c r="AG10" s="50"/>
      <c r="AH10" s="50"/>
      <c r="AI10" s="50"/>
      <c r="AJ10" s="50"/>
      <c r="AK10" s="2"/>
      <c r="AL10" s="50">
        <f>データ!V6</f>
        <v>3761</v>
      </c>
      <c r="AM10" s="50"/>
      <c r="AN10" s="50"/>
      <c r="AO10" s="50"/>
      <c r="AP10" s="50"/>
      <c r="AQ10" s="50"/>
      <c r="AR10" s="50"/>
      <c r="AS10" s="50"/>
      <c r="AT10" s="45">
        <f>データ!W6</f>
        <v>1.68</v>
      </c>
      <c r="AU10" s="45"/>
      <c r="AV10" s="45"/>
      <c r="AW10" s="45"/>
      <c r="AX10" s="45"/>
      <c r="AY10" s="45"/>
      <c r="AZ10" s="45"/>
      <c r="BA10" s="45"/>
      <c r="BB10" s="45">
        <f>データ!X6</f>
        <v>2238.69</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108</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S2jple6pnQKaLKqMDAAz4k4QaD/SaMiOz6H3Tzk/w/nQdicH+sUvoEVhFBiGgZ8sTQ4Y9q93SibsloEa2xi5fg==" saltValue="ru5AP2RHADAUILjkATm5M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252140</v>
      </c>
      <c r="D6" s="33">
        <f t="shared" si="3"/>
        <v>46</v>
      </c>
      <c r="E6" s="33">
        <f t="shared" si="3"/>
        <v>17</v>
      </c>
      <c r="F6" s="33">
        <f t="shared" si="3"/>
        <v>5</v>
      </c>
      <c r="G6" s="33">
        <f t="shared" si="3"/>
        <v>0</v>
      </c>
      <c r="H6" s="33" t="str">
        <f t="shared" si="3"/>
        <v>滋賀県　米原市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66.77</v>
      </c>
      <c r="P6" s="34">
        <f t="shared" si="3"/>
        <v>9.61</v>
      </c>
      <c r="Q6" s="34">
        <f t="shared" si="3"/>
        <v>91.98</v>
      </c>
      <c r="R6" s="34">
        <f t="shared" si="3"/>
        <v>2776</v>
      </c>
      <c r="S6" s="34">
        <f t="shared" si="3"/>
        <v>39295</v>
      </c>
      <c r="T6" s="34">
        <f t="shared" si="3"/>
        <v>250.39</v>
      </c>
      <c r="U6" s="34">
        <f t="shared" si="3"/>
        <v>156.94</v>
      </c>
      <c r="V6" s="34">
        <f t="shared" si="3"/>
        <v>3761</v>
      </c>
      <c r="W6" s="34">
        <f t="shared" si="3"/>
        <v>1.68</v>
      </c>
      <c r="X6" s="34">
        <f t="shared" si="3"/>
        <v>2238.69</v>
      </c>
      <c r="Y6" s="35" t="str">
        <f>IF(Y7="",NA(),Y7)</f>
        <v>-</v>
      </c>
      <c r="Z6" s="35" t="str">
        <f t="shared" ref="Z6:AH6" si="4">IF(Z7="",NA(),Z7)</f>
        <v>-</v>
      </c>
      <c r="AA6" s="35" t="str">
        <f t="shared" si="4"/>
        <v>-</v>
      </c>
      <c r="AB6" s="35" t="str">
        <f t="shared" si="4"/>
        <v>-</v>
      </c>
      <c r="AC6" s="35">
        <f t="shared" si="4"/>
        <v>122.54</v>
      </c>
      <c r="AD6" s="35" t="str">
        <f t="shared" si="4"/>
        <v>-</v>
      </c>
      <c r="AE6" s="35" t="str">
        <f t="shared" si="4"/>
        <v>-</v>
      </c>
      <c r="AF6" s="35" t="str">
        <f t="shared" si="4"/>
        <v>-</v>
      </c>
      <c r="AG6" s="35" t="str">
        <f t="shared" si="4"/>
        <v>-</v>
      </c>
      <c r="AH6" s="35">
        <f t="shared" si="4"/>
        <v>101.77</v>
      </c>
      <c r="AI6" s="34" t="str">
        <f>IF(AI7="","",IF(AI7="-","【-】","【"&amp;SUBSTITUTE(TEXT(AI7,"#,##0.00"),"-","△")&amp;"】"))</f>
        <v>【101.60】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227.4</v>
      </c>
      <c r="AT6" s="34" t="str">
        <f>IF(AT7="","",IF(AT7="-","【-】","【"&amp;SUBSTITUTE(TEXT(AT7,"#,##0.00"),"-","△")&amp;"】"))</f>
        <v>【195.44】</v>
      </c>
      <c r="AU6" s="35" t="str">
        <f>IF(AU7="",NA(),AU7)</f>
        <v>-</v>
      </c>
      <c r="AV6" s="35" t="str">
        <f t="shared" ref="AV6:BD6" si="6">IF(AV7="",NA(),AV7)</f>
        <v>-</v>
      </c>
      <c r="AW6" s="35" t="str">
        <f t="shared" si="6"/>
        <v>-</v>
      </c>
      <c r="AX6" s="35" t="str">
        <f t="shared" si="6"/>
        <v>-</v>
      </c>
      <c r="AY6" s="35">
        <f t="shared" si="6"/>
        <v>30.47</v>
      </c>
      <c r="AZ6" s="35" t="str">
        <f t="shared" si="6"/>
        <v>-</v>
      </c>
      <c r="BA6" s="35" t="str">
        <f t="shared" si="6"/>
        <v>-</v>
      </c>
      <c r="BB6" s="35" t="str">
        <f t="shared" si="6"/>
        <v>-</v>
      </c>
      <c r="BC6" s="35" t="str">
        <f t="shared" si="6"/>
        <v>-</v>
      </c>
      <c r="BD6" s="35">
        <f t="shared" si="6"/>
        <v>29.54</v>
      </c>
      <c r="BE6" s="34" t="str">
        <f>IF(BE7="","",IF(BE7="-","【-】","【"&amp;SUBSTITUTE(TEXT(BE7,"#,##0.00"),"-","△")&amp;"】"))</f>
        <v>【34.27】</v>
      </c>
      <c r="BF6" s="35" t="str">
        <f>IF(BF7="",NA(),BF7)</f>
        <v>-</v>
      </c>
      <c r="BG6" s="35" t="str">
        <f t="shared" ref="BG6:BO6" si="7">IF(BG7="",NA(),BG7)</f>
        <v>-</v>
      </c>
      <c r="BH6" s="35" t="str">
        <f t="shared" si="7"/>
        <v>-</v>
      </c>
      <c r="BI6" s="35" t="str">
        <f t="shared" si="7"/>
        <v>-</v>
      </c>
      <c r="BJ6" s="35">
        <f t="shared" si="7"/>
        <v>64.39</v>
      </c>
      <c r="BK6" s="35" t="str">
        <f t="shared" si="7"/>
        <v>-</v>
      </c>
      <c r="BL6" s="35" t="str">
        <f t="shared" si="7"/>
        <v>-</v>
      </c>
      <c r="BM6" s="35" t="str">
        <f t="shared" si="7"/>
        <v>-</v>
      </c>
      <c r="BN6" s="35" t="str">
        <f t="shared" si="7"/>
        <v>-</v>
      </c>
      <c r="BO6" s="35">
        <f t="shared" si="7"/>
        <v>789.46</v>
      </c>
      <c r="BP6" s="34" t="str">
        <f>IF(BP7="","",IF(BP7="-","【-】","【"&amp;SUBSTITUTE(TEXT(BP7,"#,##0.00"),"-","△")&amp;"】"))</f>
        <v>【747.76】</v>
      </c>
      <c r="BQ6" s="35" t="str">
        <f>IF(BQ7="",NA(),BQ7)</f>
        <v>-</v>
      </c>
      <c r="BR6" s="35" t="str">
        <f t="shared" ref="BR6:BZ6" si="8">IF(BR7="",NA(),BR7)</f>
        <v>-</v>
      </c>
      <c r="BS6" s="35" t="str">
        <f t="shared" si="8"/>
        <v>-</v>
      </c>
      <c r="BT6" s="35" t="str">
        <f t="shared" si="8"/>
        <v>-</v>
      </c>
      <c r="BU6" s="35">
        <f t="shared" si="8"/>
        <v>58.6</v>
      </c>
      <c r="BV6" s="35" t="str">
        <f t="shared" si="8"/>
        <v>-</v>
      </c>
      <c r="BW6" s="35" t="str">
        <f t="shared" si="8"/>
        <v>-</v>
      </c>
      <c r="BX6" s="35" t="str">
        <f t="shared" si="8"/>
        <v>-</v>
      </c>
      <c r="BY6" s="35" t="str">
        <f t="shared" si="8"/>
        <v>-</v>
      </c>
      <c r="BZ6" s="35">
        <f t="shared" si="8"/>
        <v>57.77</v>
      </c>
      <c r="CA6" s="34" t="str">
        <f>IF(CA7="","",IF(CA7="-","【-】","【"&amp;SUBSTITUTE(TEXT(CA7,"#,##0.00"),"-","△")&amp;"】"))</f>
        <v>【59.51】</v>
      </c>
      <c r="CB6" s="35" t="str">
        <f>IF(CB7="",NA(),CB7)</f>
        <v>-</v>
      </c>
      <c r="CC6" s="35" t="str">
        <f t="shared" ref="CC6:CK6" si="9">IF(CC7="",NA(),CC7)</f>
        <v>-</v>
      </c>
      <c r="CD6" s="35" t="str">
        <f t="shared" si="9"/>
        <v>-</v>
      </c>
      <c r="CE6" s="35" t="str">
        <f t="shared" si="9"/>
        <v>-</v>
      </c>
      <c r="CF6" s="35">
        <f t="shared" si="9"/>
        <v>241.01</v>
      </c>
      <c r="CG6" s="35" t="str">
        <f t="shared" si="9"/>
        <v>-</v>
      </c>
      <c r="CH6" s="35" t="str">
        <f t="shared" si="9"/>
        <v>-</v>
      </c>
      <c r="CI6" s="35" t="str">
        <f t="shared" si="9"/>
        <v>-</v>
      </c>
      <c r="CJ6" s="35" t="str">
        <f t="shared" si="9"/>
        <v>-</v>
      </c>
      <c r="CK6" s="35">
        <f t="shared" si="9"/>
        <v>274.35000000000002</v>
      </c>
      <c r="CL6" s="34" t="str">
        <f>IF(CL7="","",IF(CL7="-","【-】","【"&amp;SUBSTITUTE(TEXT(CL7,"#,##0.00"),"-","△")&amp;"】"))</f>
        <v>【261.46】</v>
      </c>
      <c r="CM6" s="35" t="str">
        <f>IF(CM7="",NA(),CM7)</f>
        <v>-</v>
      </c>
      <c r="CN6" s="35" t="str">
        <f t="shared" ref="CN6:CV6" si="10">IF(CN7="",NA(),CN7)</f>
        <v>-</v>
      </c>
      <c r="CO6" s="35" t="str">
        <f t="shared" si="10"/>
        <v>-</v>
      </c>
      <c r="CP6" s="35" t="str">
        <f t="shared" si="10"/>
        <v>-</v>
      </c>
      <c r="CQ6" s="35">
        <f t="shared" si="10"/>
        <v>57.08</v>
      </c>
      <c r="CR6" s="35" t="str">
        <f t="shared" si="10"/>
        <v>-</v>
      </c>
      <c r="CS6" s="35" t="str">
        <f t="shared" si="10"/>
        <v>-</v>
      </c>
      <c r="CT6" s="35" t="str">
        <f t="shared" si="10"/>
        <v>-</v>
      </c>
      <c r="CU6" s="35" t="str">
        <f t="shared" si="10"/>
        <v>-</v>
      </c>
      <c r="CV6" s="35">
        <f t="shared" si="10"/>
        <v>50.68</v>
      </c>
      <c r="CW6" s="34" t="str">
        <f>IF(CW7="","",IF(CW7="-","【-】","【"&amp;SUBSTITUTE(TEXT(CW7,"#,##0.00"),"-","△")&amp;"】"))</f>
        <v>【52.23】</v>
      </c>
      <c r="CX6" s="35" t="str">
        <f>IF(CX7="",NA(),CX7)</f>
        <v>-</v>
      </c>
      <c r="CY6" s="35" t="str">
        <f t="shared" ref="CY6:DG6" si="11">IF(CY7="",NA(),CY7)</f>
        <v>-</v>
      </c>
      <c r="CZ6" s="35" t="str">
        <f t="shared" si="11"/>
        <v>-</v>
      </c>
      <c r="DA6" s="35" t="str">
        <f t="shared" si="11"/>
        <v>-</v>
      </c>
      <c r="DB6" s="35">
        <f t="shared" si="11"/>
        <v>95.59</v>
      </c>
      <c r="DC6" s="35" t="str">
        <f t="shared" si="11"/>
        <v>-</v>
      </c>
      <c r="DD6" s="35" t="str">
        <f t="shared" si="11"/>
        <v>-</v>
      </c>
      <c r="DE6" s="35" t="str">
        <f t="shared" si="11"/>
        <v>-</v>
      </c>
      <c r="DF6" s="35" t="str">
        <f t="shared" si="11"/>
        <v>-</v>
      </c>
      <c r="DG6" s="35">
        <f t="shared" si="11"/>
        <v>84.86</v>
      </c>
      <c r="DH6" s="34" t="str">
        <f>IF(DH7="","",IF(DH7="-","【-】","【"&amp;SUBSTITUTE(TEXT(DH7,"#,##0.00"),"-","△")&amp;"】"))</f>
        <v>【85.82】</v>
      </c>
      <c r="DI6" s="35" t="str">
        <f>IF(DI7="",NA(),DI7)</f>
        <v>-</v>
      </c>
      <c r="DJ6" s="35" t="str">
        <f t="shared" ref="DJ6:DR6" si="12">IF(DJ7="",NA(),DJ7)</f>
        <v>-</v>
      </c>
      <c r="DK6" s="35" t="str">
        <f t="shared" si="12"/>
        <v>-</v>
      </c>
      <c r="DL6" s="35" t="str">
        <f t="shared" si="12"/>
        <v>-</v>
      </c>
      <c r="DM6" s="35">
        <f t="shared" si="12"/>
        <v>4.88</v>
      </c>
      <c r="DN6" s="35" t="str">
        <f t="shared" si="12"/>
        <v>-</v>
      </c>
      <c r="DO6" s="35" t="str">
        <f t="shared" si="12"/>
        <v>-</v>
      </c>
      <c r="DP6" s="35" t="str">
        <f t="shared" si="12"/>
        <v>-</v>
      </c>
      <c r="DQ6" s="35" t="str">
        <f t="shared" si="12"/>
        <v>-</v>
      </c>
      <c r="DR6" s="35">
        <f t="shared" si="12"/>
        <v>24.13</v>
      </c>
      <c r="DS6" s="34" t="str">
        <f>IF(DS7="","",IF(DS7="-","【-】","【"&amp;SUBSTITUTE(TEXT(DS7,"#,##0.00"),"-","△")&amp;"】"))</f>
        <v>【24.12】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0.01</v>
      </c>
      <c r="EO6" s="34" t="str">
        <f>IF(EO7="","",IF(EO7="-","【-】","【"&amp;SUBSTITUTE(TEXT(EO7,"#,##0.00"),"-","△")&amp;"】"))</f>
        <v>【0.02】</v>
      </c>
    </row>
    <row r="7" spans="1:148" s="36" customFormat="1" x14ac:dyDescent="0.15">
      <c r="A7" s="28"/>
      <c r="B7" s="37">
        <v>2018</v>
      </c>
      <c r="C7" s="37">
        <v>252140</v>
      </c>
      <c r="D7" s="37">
        <v>46</v>
      </c>
      <c r="E7" s="37">
        <v>17</v>
      </c>
      <c r="F7" s="37">
        <v>5</v>
      </c>
      <c r="G7" s="37">
        <v>0</v>
      </c>
      <c r="H7" s="37" t="s">
        <v>96</v>
      </c>
      <c r="I7" s="37" t="s">
        <v>97</v>
      </c>
      <c r="J7" s="37" t="s">
        <v>98</v>
      </c>
      <c r="K7" s="37" t="s">
        <v>99</v>
      </c>
      <c r="L7" s="37" t="s">
        <v>100</v>
      </c>
      <c r="M7" s="37" t="s">
        <v>101</v>
      </c>
      <c r="N7" s="38" t="s">
        <v>102</v>
      </c>
      <c r="O7" s="38">
        <v>66.77</v>
      </c>
      <c r="P7" s="38">
        <v>9.61</v>
      </c>
      <c r="Q7" s="38">
        <v>91.98</v>
      </c>
      <c r="R7" s="38">
        <v>2776</v>
      </c>
      <c r="S7" s="38">
        <v>39295</v>
      </c>
      <c r="T7" s="38">
        <v>250.39</v>
      </c>
      <c r="U7" s="38">
        <v>156.94</v>
      </c>
      <c r="V7" s="38">
        <v>3761</v>
      </c>
      <c r="W7" s="38">
        <v>1.68</v>
      </c>
      <c r="X7" s="38">
        <v>2238.69</v>
      </c>
      <c r="Y7" s="38" t="s">
        <v>102</v>
      </c>
      <c r="Z7" s="38" t="s">
        <v>102</v>
      </c>
      <c r="AA7" s="38" t="s">
        <v>102</v>
      </c>
      <c r="AB7" s="38" t="s">
        <v>102</v>
      </c>
      <c r="AC7" s="38">
        <v>122.54</v>
      </c>
      <c r="AD7" s="38" t="s">
        <v>102</v>
      </c>
      <c r="AE7" s="38" t="s">
        <v>102</v>
      </c>
      <c r="AF7" s="38" t="s">
        <v>102</v>
      </c>
      <c r="AG7" s="38" t="s">
        <v>102</v>
      </c>
      <c r="AH7" s="38">
        <v>101.77</v>
      </c>
      <c r="AI7" s="38">
        <v>101.6</v>
      </c>
      <c r="AJ7" s="38" t="s">
        <v>102</v>
      </c>
      <c r="AK7" s="38" t="s">
        <v>102</v>
      </c>
      <c r="AL7" s="38" t="s">
        <v>102</v>
      </c>
      <c r="AM7" s="38" t="s">
        <v>102</v>
      </c>
      <c r="AN7" s="38">
        <v>0</v>
      </c>
      <c r="AO7" s="38" t="s">
        <v>102</v>
      </c>
      <c r="AP7" s="38" t="s">
        <v>102</v>
      </c>
      <c r="AQ7" s="38" t="s">
        <v>102</v>
      </c>
      <c r="AR7" s="38" t="s">
        <v>102</v>
      </c>
      <c r="AS7" s="38">
        <v>227.4</v>
      </c>
      <c r="AT7" s="38">
        <v>195.44</v>
      </c>
      <c r="AU7" s="38" t="s">
        <v>102</v>
      </c>
      <c r="AV7" s="38" t="s">
        <v>102</v>
      </c>
      <c r="AW7" s="38" t="s">
        <v>102</v>
      </c>
      <c r="AX7" s="38" t="s">
        <v>102</v>
      </c>
      <c r="AY7" s="38">
        <v>30.47</v>
      </c>
      <c r="AZ7" s="38" t="s">
        <v>102</v>
      </c>
      <c r="BA7" s="38" t="s">
        <v>102</v>
      </c>
      <c r="BB7" s="38" t="s">
        <v>102</v>
      </c>
      <c r="BC7" s="38" t="s">
        <v>102</v>
      </c>
      <c r="BD7" s="38">
        <v>29.54</v>
      </c>
      <c r="BE7" s="38">
        <v>34.270000000000003</v>
      </c>
      <c r="BF7" s="38" t="s">
        <v>102</v>
      </c>
      <c r="BG7" s="38" t="s">
        <v>102</v>
      </c>
      <c r="BH7" s="38" t="s">
        <v>102</v>
      </c>
      <c r="BI7" s="38" t="s">
        <v>102</v>
      </c>
      <c r="BJ7" s="38">
        <v>64.39</v>
      </c>
      <c r="BK7" s="38" t="s">
        <v>102</v>
      </c>
      <c r="BL7" s="38" t="s">
        <v>102</v>
      </c>
      <c r="BM7" s="38" t="s">
        <v>102</v>
      </c>
      <c r="BN7" s="38" t="s">
        <v>102</v>
      </c>
      <c r="BO7" s="38">
        <v>789.46</v>
      </c>
      <c r="BP7" s="38">
        <v>747.76</v>
      </c>
      <c r="BQ7" s="38" t="s">
        <v>102</v>
      </c>
      <c r="BR7" s="38" t="s">
        <v>102</v>
      </c>
      <c r="BS7" s="38" t="s">
        <v>102</v>
      </c>
      <c r="BT7" s="38" t="s">
        <v>102</v>
      </c>
      <c r="BU7" s="38">
        <v>58.6</v>
      </c>
      <c r="BV7" s="38" t="s">
        <v>102</v>
      </c>
      <c r="BW7" s="38" t="s">
        <v>102</v>
      </c>
      <c r="BX7" s="38" t="s">
        <v>102</v>
      </c>
      <c r="BY7" s="38" t="s">
        <v>102</v>
      </c>
      <c r="BZ7" s="38">
        <v>57.77</v>
      </c>
      <c r="CA7" s="38">
        <v>59.51</v>
      </c>
      <c r="CB7" s="38" t="s">
        <v>102</v>
      </c>
      <c r="CC7" s="38" t="s">
        <v>102</v>
      </c>
      <c r="CD7" s="38" t="s">
        <v>102</v>
      </c>
      <c r="CE7" s="38" t="s">
        <v>102</v>
      </c>
      <c r="CF7" s="38">
        <v>241.01</v>
      </c>
      <c r="CG7" s="38" t="s">
        <v>102</v>
      </c>
      <c r="CH7" s="38" t="s">
        <v>102</v>
      </c>
      <c r="CI7" s="38" t="s">
        <v>102</v>
      </c>
      <c r="CJ7" s="38" t="s">
        <v>102</v>
      </c>
      <c r="CK7" s="38">
        <v>274.35000000000002</v>
      </c>
      <c r="CL7" s="38">
        <v>261.45999999999998</v>
      </c>
      <c r="CM7" s="38" t="s">
        <v>102</v>
      </c>
      <c r="CN7" s="38" t="s">
        <v>102</v>
      </c>
      <c r="CO7" s="38" t="s">
        <v>102</v>
      </c>
      <c r="CP7" s="38" t="s">
        <v>102</v>
      </c>
      <c r="CQ7" s="38">
        <v>57.08</v>
      </c>
      <c r="CR7" s="38" t="s">
        <v>102</v>
      </c>
      <c r="CS7" s="38" t="s">
        <v>102</v>
      </c>
      <c r="CT7" s="38" t="s">
        <v>102</v>
      </c>
      <c r="CU7" s="38" t="s">
        <v>102</v>
      </c>
      <c r="CV7" s="38">
        <v>50.68</v>
      </c>
      <c r="CW7" s="38">
        <v>52.23</v>
      </c>
      <c r="CX7" s="38" t="s">
        <v>102</v>
      </c>
      <c r="CY7" s="38" t="s">
        <v>102</v>
      </c>
      <c r="CZ7" s="38" t="s">
        <v>102</v>
      </c>
      <c r="DA7" s="38" t="s">
        <v>102</v>
      </c>
      <c r="DB7" s="38">
        <v>95.59</v>
      </c>
      <c r="DC7" s="38" t="s">
        <v>102</v>
      </c>
      <c r="DD7" s="38" t="s">
        <v>102</v>
      </c>
      <c r="DE7" s="38" t="s">
        <v>102</v>
      </c>
      <c r="DF7" s="38" t="s">
        <v>102</v>
      </c>
      <c r="DG7" s="38">
        <v>84.86</v>
      </c>
      <c r="DH7" s="38">
        <v>85.82</v>
      </c>
      <c r="DI7" s="38" t="s">
        <v>102</v>
      </c>
      <c r="DJ7" s="38" t="s">
        <v>102</v>
      </c>
      <c r="DK7" s="38" t="s">
        <v>102</v>
      </c>
      <c r="DL7" s="38" t="s">
        <v>102</v>
      </c>
      <c r="DM7" s="38">
        <v>4.88</v>
      </c>
      <c r="DN7" s="38" t="s">
        <v>102</v>
      </c>
      <c r="DO7" s="38" t="s">
        <v>102</v>
      </c>
      <c r="DP7" s="38" t="s">
        <v>102</v>
      </c>
      <c r="DQ7" s="38" t="s">
        <v>102</v>
      </c>
      <c r="DR7" s="38">
        <v>24.13</v>
      </c>
      <c r="DS7" s="38">
        <v>24.12</v>
      </c>
      <c r="DT7" s="38" t="s">
        <v>102</v>
      </c>
      <c r="DU7" s="38" t="s">
        <v>102</v>
      </c>
      <c r="DV7" s="38" t="s">
        <v>102</v>
      </c>
      <c r="DW7" s="38" t="s">
        <v>102</v>
      </c>
      <c r="DX7" s="38">
        <v>0</v>
      </c>
      <c r="DY7" s="38" t="s">
        <v>102</v>
      </c>
      <c r="DZ7" s="38" t="s">
        <v>102</v>
      </c>
      <c r="EA7" s="38" t="s">
        <v>102</v>
      </c>
      <c r="EB7" s="38" t="s">
        <v>102</v>
      </c>
      <c r="EC7" s="38">
        <v>0</v>
      </c>
      <c r="ED7" s="38">
        <v>0</v>
      </c>
      <c r="EE7" s="38" t="s">
        <v>102</v>
      </c>
      <c r="EF7" s="38" t="s">
        <v>102</v>
      </c>
      <c r="EG7" s="38" t="s">
        <v>102</v>
      </c>
      <c r="EH7" s="38" t="s">
        <v>102</v>
      </c>
      <c r="EI7" s="38">
        <v>0</v>
      </c>
      <c r="EJ7" s="38" t="s">
        <v>102</v>
      </c>
      <c r="EK7" s="38" t="s">
        <v>102</v>
      </c>
      <c r="EL7" s="38" t="s">
        <v>102</v>
      </c>
      <c r="EM7" s="38" t="s">
        <v>102</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2020-01-28T02:55:43Z</cp:lastPrinted>
  <dcterms:created xsi:type="dcterms:W3CDTF">2019-12-05T04:54:21Z</dcterms:created>
  <dcterms:modified xsi:type="dcterms:W3CDTF">2020-01-30T13:29:35Z</dcterms:modified>
  <cp:category/>
</cp:coreProperties>
</file>