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01\BH00$\05_理財係\11 公営企業\R2公営企業\03 経営比較分析表\02 経営比較分析表（R1決算）\03 市町等→県\254258 愛荘町 0118\"/>
    </mc:Choice>
  </mc:AlternateContent>
  <workbookProtection workbookAlgorithmName="SHA-512" workbookHashValue="wdSWLWJJoZkSDbXkp4ZYAaTMwh/6KSRan6P08QjBXe55/FDcPDMZ5oy+MMPIO19NJRk3izTmuQpeaen2+2CgyA==" workbookSaltValue="UvEAmUoj9j9EyL8BMdIOEg==" workbookSpinCount="100000" lockStructure="1"/>
  <bookViews>
    <workbookView xWindow="0" yWindow="0" windowWidth="15360" windowHeight="7640"/>
  </bookViews>
  <sheets>
    <sheet name="法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V6" i="5"/>
  <c r="U6" i="5"/>
  <c r="BB8" i="4" s="1"/>
  <c r="T6" i="5"/>
  <c r="AT8" i="4" s="1"/>
  <c r="S6" i="5"/>
  <c r="R6" i="5"/>
  <c r="AD10" i="4" s="1"/>
  <c r="Q6" i="5"/>
  <c r="P6" i="5"/>
  <c r="O6" i="5"/>
  <c r="N6" i="5"/>
  <c r="B10" i="4" s="1"/>
  <c r="M6" i="5"/>
  <c r="AD8" i="4" s="1"/>
  <c r="L6" i="5"/>
  <c r="K6" i="5"/>
  <c r="P8" i="4" s="1"/>
  <c r="J6" i="5"/>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L85" i="4"/>
  <c r="K85" i="4"/>
  <c r="J85" i="4"/>
  <c r="I85" i="4"/>
  <c r="H85" i="4"/>
  <c r="G85" i="4"/>
  <c r="BB10" i="4"/>
  <c r="AT10" i="4"/>
  <c r="AL10" i="4"/>
  <c r="W10" i="4"/>
  <c r="P10" i="4"/>
  <c r="I10" i="4"/>
  <c r="AL8" i="4"/>
  <c r="W8" i="4"/>
  <c r="I8" i="4"/>
  <c r="B6" i="4"/>
</calcChain>
</file>

<file path=xl/sharedStrings.xml><?xml version="1.0" encoding="utf-8"?>
<sst xmlns="http://schemas.openxmlformats.org/spreadsheetml/2006/main" count="320" uniqueCount="117">
  <si>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</si>
  <si>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</si>
  <si>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</si>
  <si>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</si>
  <si>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</si>
  <si>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</si>
  <si>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</si>
  <si>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</si>
  <si>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</si>
  <si>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</si>
  <si>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</si>
  <si>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</si>
  <si>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</si>
  <si>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</si>
  <si>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</si>
  <si>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</si>
  <si>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</si>
  <si>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</si>
  <si>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</si>
  <si>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</si>
  <si>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</si>
  <si>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</si>
  <si>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</si>
  <si>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</si>
  <si>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</si>
  <si>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</si>
  <si>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</si>
  <si>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</si>
  <si>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</si>
  <si>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</si>
  <si>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</si>
  <si>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</si>
  <si>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</si>
  <si>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</si>
  <si>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</si>
  <si>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</si>
  <si>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</si>
  <si>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</si>
  <si>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</si>
  <si>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</si>
  <si>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</si>
  <si>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</si>
  <si>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</si>
  <si>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</si>
  <si>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</si>
  <si>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</si>
  <si>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</si>
  <si>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</si>
  <si>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</si>
  <si>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</si>
  <si>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</si>
  <si>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</si>
  <si>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</si>
  <si>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</si>
  <si>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</si>
  <si>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</si>
  <si>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</si>
  <si>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</si>
  <si>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</si>
  <si>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</si>
  <si>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</si>
  <si>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</si>
  <si>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</si>
  <si>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</si>
  <si>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</si>
  <si>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</si>
  <si>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</si>
  <si>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</si>
  <si>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</si>
  <si>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</si>
  <si>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</si>
  <si>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</si>
  <si>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</si>
  <si>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</si>
  <si>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</si>
  <si>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</si>
  <si>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</si>
  <si>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</si>
  <si>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</si>
  <si>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</si>
  <si>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</si>
  <si>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</si>
  <si>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</si>
  <si>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</si>
  <si>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</si>
  <si>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</si>
  <si>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</si>
  <si>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</si>
  <si>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</si>
  <si>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</si>
  <si>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</si>
  <si>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</si>
  <si>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</si>
  <si>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</si>
  <si>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</si>
  <si>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</si>
  <si>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愛荘町</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</si>
  <si>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</si>
  <si>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</si>
  <si>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</si>
  <si>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</si>
  <si>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</si>
  <si>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</si>
  <si>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</si>
  <si>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</si>
  <si>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</si>
  <si>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</si>
  <si>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</si>
  <si>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</si>
  <si>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</si>
  <si>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</si>
  <si>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</si>
  <si>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</si>
  <si>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</si>
  <si>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令和元年度から地方公営企業法を一部適用したことにより、事業経営状況の明確化および透明性の向上が可能となるため、計画的な経営基盤強化とマネジメント向上を的確に実施し、長期的に安定したサービスの継続を目指す。
　今後、現在の資産や負債、コストなどの全体像を把握し、将来にわたって安定的に事業を継続していくための、中長期的な基本計画である「経営戦略」の見直しを行う。
・適正な使用料を算定し、使用料の改定を議論することにより、使用料収入の確保に努める必要がある。
・公共用水域の水質保全や使用料収入の増加の観点から水洗化率の向上のため、未接続世帯に対し広報や啓発を行う。
・使用料収入の増加のために、有収水量の多い企業等に対し、公共下水道への接続を啓発していく。</t>
    <rPh sb="1" eb="6">
      <t>レ</t>
    </rPh>
    <rPh sb="28" eb="30">
      <t>ジギョウ</t>
    </rPh>
    <rPh sb="30" eb="32">
      <t>ケイエイ</t>
    </rPh>
    <rPh sb="32" eb="34">
      <t>ジョウキョウ</t>
    </rPh>
    <rPh sb="35" eb="38">
      <t>メイカクカ</t>
    </rPh>
    <rPh sb="41" eb="44">
      <t>トウメイセイ</t>
    </rPh>
    <rPh sb="45" eb="47">
      <t>コウジョウ</t>
    </rPh>
    <rPh sb="48" eb="50">
      <t>カノウ</t>
    </rPh>
    <rPh sb="56" eb="59">
      <t>ケイカクテキ</t>
    </rPh>
    <rPh sb="60" eb="62">
      <t>ケイエイ</t>
    </rPh>
    <rPh sb="62" eb="64">
      <t>キバン</t>
    </rPh>
    <rPh sb="64" eb="66">
      <t>キョウカ</t>
    </rPh>
    <rPh sb="73" eb="75">
      <t>コウジョウ</t>
    </rPh>
    <rPh sb="76" eb="78">
      <t>テキカク</t>
    </rPh>
    <rPh sb="79" eb="81">
      <t>ジッシ</t>
    </rPh>
    <rPh sb="83" eb="86">
      <t>チョウキテキ</t>
    </rPh>
    <rPh sb="87" eb="89">
      <t>アンテイ</t>
    </rPh>
    <rPh sb="96" eb="98">
      <t>ケイゾク</t>
    </rPh>
    <rPh sb="99" eb="101">
      <t>メザ</t>
    </rPh>
    <rPh sb="105" eb="107">
      <t>コンゴ</t>
    </rPh>
    <phoneticPr fontId="4"/>
  </si>
  <si>
    <t>　①有形固定資産減価償却率は、類似団体平均値より下回っている。
　現在のところ、管渠の更新は発生していないが、今後は過去に整備した管渠の更新時期が集中して到来することが予想される。
　また、更新投資は新たな供用開始による使用料収入が見込めないため、今後、施設の機能維持に関する中長期的な方針であるストックマネジメント計画の策定を行い、計画的な対応が必要である。</t>
    <rPh sb="2" eb="4">
      <t>ユウケイ</t>
    </rPh>
    <rPh sb="4" eb="6">
      <t>コテイ</t>
    </rPh>
    <rPh sb="6" eb="8">
      <t>シサン</t>
    </rPh>
    <rPh sb="8" eb="10">
      <t>ゲンカ</t>
    </rPh>
    <rPh sb="10" eb="12">
      <t>ショウキャク</t>
    </rPh>
    <rPh sb="12" eb="13">
      <t>リツ</t>
    </rPh>
    <rPh sb="15" eb="17">
      <t>ルイジ</t>
    </rPh>
    <rPh sb="17" eb="19">
      <t>ダンタイ</t>
    </rPh>
    <rPh sb="19" eb="22">
      <t>ヘイキンチ</t>
    </rPh>
    <rPh sb="24" eb="26">
      <t>シタマワ</t>
    </rPh>
    <rPh sb="33" eb="35">
      <t>ゲンザイ</t>
    </rPh>
    <rPh sb="40" eb="42">
      <t>カンキョ</t>
    </rPh>
    <rPh sb="43" eb="45">
      <t>コウシン</t>
    </rPh>
    <rPh sb="46" eb="48">
      <t>ハッセイ</t>
    </rPh>
    <rPh sb="55" eb="57">
      <t>コンゴ</t>
    </rPh>
    <rPh sb="58" eb="60">
      <t>カコ</t>
    </rPh>
    <rPh sb="61" eb="63">
      <t>セイビ</t>
    </rPh>
    <rPh sb="65" eb="67">
      <t>カンキョ</t>
    </rPh>
    <rPh sb="68" eb="70">
      <t>コウシン</t>
    </rPh>
    <rPh sb="70" eb="72">
      <t>ジキ</t>
    </rPh>
    <rPh sb="73" eb="75">
      <t>シュウチュウ</t>
    </rPh>
    <rPh sb="77" eb="79">
      <t>トウライ</t>
    </rPh>
    <rPh sb="84" eb="86">
      <t>ヨソウ</t>
    </rPh>
    <rPh sb="95" eb="97">
      <t>コウシン</t>
    </rPh>
    <rPh sb="97" eb="99">
      <t>トウシ</t>
    </rPh>
    <rPh sb="100" eb="101">
      <t>アラ</t>
    </rPh>
    <rPh sb="103" eb="105">
      <t>キョウヨウ</t>
    </rPh>
    <rPh sb="105" eb="107">
      <t>カイシ</t>
    </rPh>
    <rPh sb="110" eb="113">
      <t>シヨウリョウ</t>
    </rPh>
    <rPh sb="113" eb="115">
      <t>シュウニュウ</t>
    </rPh>
    <rPh sb="116" eb="118">
      <t>ミコ</t>
    </rPh>
    <rPh sb="124" eb="126">
      <t>コンゴ</t>
    </rPh>
    <rPh sb="127" eb="129">
      <t>シセツ</t>
    </rPh>
    <rPh sb="130" eb="132">
      <t>キノウ</t>
    </rPh>
    <rPh sb="132" eb="134">
      <t>イジ</t>
    </rPh>
    <rPh sb="135" eb="136">
      <t>カン</t>
    </rPh>
    <rPh sb="138" eb="142">
      <t>チュウチョウキテキ</t>
    </rPh>
    <rPh sb="143" eb="145">
      <t>ホウシン</t>
    </rPh>
    <rPh sb="158" eb="160">
      <t>ケイカク</t>
    </rPh>
    <rPh sb="161" eb="163">
      <t>サクテイ</t>
    </rPh>
    <rPh sb="164" eb="165">
      <t>オコナ</t>
    </rPh>
    <rPh sb="167" eb="170">
      <t>ケイカクテキ</t>
    </rPh>
    <rPh sb="171" eb="173">
      <t>タイオウ</t>
    </rPh>
    <rPh sb="174" eb="176">
      <t>ヒツヨウ</t>
    </rPh>
    <phoneticPr fontId="4"/>
  </si>
  <si>
    <t>　平成31年4月1日から地方公営企業法を一部適用したことにより、令和元年度のみのグラフとなっている。
　①経常収支比率は、100％を上回っているが、収益の不足分を一般会計からの補助金等で賄っている状況である。
　③流動比率は、100％を下回っている。企業債の償還が大きく影響し、現金の不足を一般会計からの補助金等で賄っている。
　④企業債残高対事業規模比率は、現状は類似団体平均値より低いものの、今後、管渠の更新投資や人口減少による使用料収入の減少が予想されることから、引続き注視が必要である。
　⑤経費回収率は、汚水処理に係る費用が使用料以外の収入で賄われているため、使用料収入の確保および汚水処理費の削減に努める。
　⑥汚水処理原価は、類似団体平均値より低いものの、経費回収率が100％を下回っていることから使用料で回収すべき経費を賄えていないため、今後も継続して費用の抑制および水洗化の向上による有収水量増加に努める。
　⑦施設利用率は、流域下水道で処理しているため、該当無し。
　⑧水洗化率は、類似団体と比較しても高い値を保持している。</t>
    <rPh sb="1" eb="3">
      <t>ヘイセイ</t>
    </rPh>
    <rPh sb="5" eb="6">
      <t>ネン</t>
    </rPh>
    <rPh sb="7" eb="8">
      <t>ガツ</t>
    </rPh>
    <rPh sb="9" eb="10">
      <t>ヒ</t>
    </rPh>
    <rPh sb="12" eb="14">
      <t>チホウ</t>
    </rPh>
    <rPh sb="14" eb="16">
      <t>コウエイ</t>
    </rPh>
    <rPh sb="16" eb="18">
      <t>キギョウ</t>
    </rPh>
    <rPh sb="18" eb="19">
      <t>ホウ</t>
    </rPh>
    <rPh sb="20" eb="22">
      <t>イチブ</t>
    </rPh>
    <rPh sb="22" eb="24">
      <t>テキヨウ</t>
    </rPh>
    <rPh sb="32" eb="37">
      <t>レ</t>
    </rPh>
    <rPh sb="53" eb="55">
      <t>ケイジョウ</t>
    </rPh>
    <rPh sb="55" eb="57">
      <t>シュウシ</t>
    </rPh>
    <rPh sb="57" eb="59">
      <t>ヒリツ</t>
    </rPh>
    <rPh sb="66" eb="68">
      <t>ウワマワ</t>
    </rPh>
    <rPh sb="74" eb="76">
      <t>シュウエキ</t>
    </rPh>
    <rPh sb="77" eb="80">
      <t>フソクブン</t>
    </rPh>
    <rPh sb="81" eb="83">
      <t>イッパン</t>
    </rPh>
    <rPh sb="83" eb="85">
      <t>カイケイ</t>
    </rPh>
    <rPh sb="88" eb="92">
      <t>ホジョキントウ</t>
    </rPh>
    <rPh sb="93" eb="94">
      <t>マカナ</t>
    </rPh>
    <rPh sb="98" eb="100">
      <t>ジョウキョウ</t>
    </rPh>
    <rPh sb="107" eb="109">
      <t>リュウドウ</t>
    </rPh>
    <rPh sb="109" eb="111">
      <t>ヒリツ</t>
    </rPh>
    <rPh sb="118" eb="120">
      <t>シタマワ</t>
    </rPh>
    <rPh sb="125" eb="127">
      <t>キギョウ</t>
    </rPh>
    <rPh sb="127" eb="128">
      <t>サイ</t>
    </rPh>
    <rPh sb="129" eb="131">
      <t>ショウカン</t>
    </rPh>
    <rPh sb="132" eb="133">
      <t>オオ</t>
    </rPh>
    <rPh sb="135" eb="137">
      <t>エイキョウ</t>
    </rPh>
    <rPh sb="139" eb="141">
      <t>ゲンキン</t>
    </rPh>
    <rPh sb="142" eb="144">
      <t>フソク</t>
    </rPh>
    <rPh sb="145" eb="147">
      <t>イッパン</t>
    </rPh>
    <rPh sb="147" eb="149">
      <t>カイケイ</t>
    </rPh>
    <rPh sb="152" eb="155">
      <t>ホジョキン</t>
    </rPh>
    <rPh sb="155" eb="156">
      <t>トウ</t>
    </rPh>
    <rPh sb="157" eb="158">
      <t>マカナ</t>
    </rPh>
    <rPh sb="166" eb="168">
      <t>キギョウ</t>
    </rPh>
    <rPh sb="168" eb="169">
      <t>サイ</t>
    </rPh>
    <rPh sb="169" eb="171">
      <t>ザンダカ</t>
    </rPh>
    <rPh sb="171" eb="172">
      <t>タイ</t>
    </rPh>
    <rPh sb="172" eb="174">
      <t>ジギョウ</t>
    </rPh>
    <rPh sb="174" eb="176">
      <t>キボ</t>
    </rPh>
    <rPh sb="176" eb="178">
      <t>ヒリツ</t>
    </rPh>
    <rPh sb="180" eb="182">
      <t>ゲンジョウ</t>
    </rPh>
    <rPh sb="183" eb="185">
      <t>ルイジ</t>
    </rPh>
    <rPh sb="185" eb="187">
      <t>ダンタイ</t>
    </rPh>
    <rPh sb="187" eb="190">
      <t>ヘイキンチ</t>
    </rPh>
    <rPh sb="192" eb="193">
      <t>ヒク</t>
    </rPh>
    <rPh sb="198" eb="200">
      <t>コンゴ</t>
    </rPh>
    <rPh sb="201" eb="203">
      <t>カンキョ</t>
    </rPh>
    <rPh sb="204" eb="206">
      <t>コウシン</t>
    </rPh>
    <rPh sb="206" eb="208">
      <t>トウシ</t>
    </rPh>
    <rPh sb="209" eb="211">
      <t>ジンコウ</t>
    </rPh>
    <rPh sb="211" eb="213">
      <t>ゲンショウ</t>
    </rPh>
    <rPh sb="216" eb="219">
      <t>シヨウリョウ</t>
    </rPh>
    <rPh sb="219" eb="221">
      <t>シュウニュウ</t>
    </rPh>
    <rPh sb="222" eb="224">
      <t>ゲンショウ</t>
    </rPh>
    <rPh sb="225" eb="227">
      <t>ヨソウ</t>
    </rPh>
    <rPh sb="235" eb="237">
      <t>ヒキツヅ</t>
    </rPh>
    <rPh sb="238" eb="240">
      <t>チュウシ</t>
    </rPh>
    <rPh sb="241" eb="243">
      <t>ヒツヨウ</t>
    </rPh>
    <rPh sb="250" eb="252">
      <t>ケイヒ</t>
    </rPh>
    <rPh sb="252" eb="254">
      <t>カイシュウ</t>
    </rPh>
    <rPh sb="254" eb="255">
      <t>リツ</t>
    </rPh>
    <rPh sb="257" eb="259">
      <t>オスイ</t>
    </rPh>
    <rPh sb="259" eb="261">
      <t>ショリ</t>
    </rPh>
    <rPh sb="262" eb="263">
      <t>カカ</t>
    </rPh>
    <rPh sb="264" eb="266">
      <t>ヒヨウ</t>
    </rPh>
    <rPh sb="267" eb="270">
      <t>シヨウリョウ</t>
    </rPh>
    <rPh sb="270" eb="272">
      <t>イガイ</t>
    </rPh>
    <rPh sb="273" eb="275">
      <t>シュウニュウ</t>
    </rPh>
    <rPh sb="276" eb="277">
      <t>マカナ</t>
    </rPh>
    <rPh sb="285" eb="288">
      <t>シヨウリョウ</t>
    </rPh>
    <rPh sb="288" eb="290">
      <t>シュウニュウ</t>
    </rPh>
    <rPh sb="291" eb="293">
      <t>カクホ</t>
    </rPh>
    <rPh sb="296" eb="298">
      <t>オスイ</t>
    </rPh>
    <rPh sb="298" eb="300">
      <t>ショリ</t>
    </rPh>
    <rPh sb="300" eb="301">
      <t>ヒ</t>
    </rPh>
    <rPh sb="302" eb="304">
      <t>サクゲン</t>
    </rPh>
    <rPh sb="305" eb="306">
      <t>ツト</t>
    </rPh>
    <rPh sb="312" eb="314">
      <t>オスイ</t>
    </rPh>
    <rPh sb="314" eb="316">
      <t>ショリ</t>
    </rPh>
    <rPh sb="316" eb="318">
      <t>ゲンカ</t>
    </rPh>
    <rPh sb="320" eb="322">
      <t>ルイジ</t>
    </rPh>
    <rPh sb="322" eb="324">
      <t>ダンタイ</t>
    </rPh>
    <rPh sb="324" eb="327">
      <t>ヘイキンチ</t>
    </rPh>
    <rPh sb="329" eb="330">
      <t>ヒク</t>
    </rPh>
    <rPh sb="335" eb="337">
      <t>ケイヒ</t>
    </rPh>
    <rPh sb="337" eb="339">
      <t>カイシュウ</t>
    </rPh>
    <rPh sb="339" eb="340">
      <t>リツ</t>
    </rPh>
    <rPh sb="346" eb="348">
      <t>シタマワ</t>
    </rPh>
    <rPh sb="356" eb="359">
      <t>シヨウリョウ</t>
    </rPh>
    <rPh sb="360" eb="362">
      <t>カイシュウ</t>
    </rPh>
    <rPh sb="365" eb="367">
      <t>ケイヒ</t>
    </rPh>
    <rPh sb="368" eb="369">
      <t>マカナ</t>
    </rPh>
    <rPh sb="377" eb="379">
      <t>コンゴ</t>
    </rPh>
    <rPh sb="380" eb="382">
      <t>ケイゾク</t>
    </rPh>
    <rPh sb="384" eb="386">
      <t>ヒヨウ</t>
    </rPh>
    <rPh sb="387" eb="389">
      <t>ヨクセイ</t>
    </rPh>
    <rPh sb="392" eb="395">
      <t>スイセンカ</t>
    </rPh>
    <rPh sb="396" eb="398">
      <t>コウジョウ</t>
    </rPh>
    <rPh sb="401" eb="402">
      <t>ユウ</t>
    </rPh>
    <rPh sb="402" eb="403">
      <t>シュウ</t>
    </rPh>
    <rPh sb="403" eb="405">
      <t>スイリョウ</t>
    </rPh>
    <rPh sb="405" eb="407">
      <t>ゾウカ</t>
    </rPh>
    <rPh sb="408" eb="409">
      <t>ツト</t>
    </rPh>
    <rPh sb="415" eb="417">
      <t>シセツ</t>
    </rPh>
    <rPh sb="417" eb="420">
      <t>リヨウリツ</t>
    </rPh>
    <rPh sb="422" eb="424">
      <t>リュウイキ</t>
    </rPh>
    <rPh sb="424" eb="427">
      <t>ゲスイドウ</t>
    </rPh>
    <rPh sb="428" eb="430">
      <t>ショリ</t>
    </rPh>
    <rPh sb="437" eb="439">
      <t>ガイトウ</t>
    </rPh>
    <rPh sb="439" eb="440">
      <t>ナ</t>
    </rPh>
    <rPh sb="445" eb="448">
      <t>スイセンカ</t>
    </rPh>
    <rPh sb="448" eb="449">
      <t>リツ</t>
    </rPh>
    <rPh sb="451" eb="453">
      <t>ルイジ</t>
    </rPh>
    <rPh sb="453" eb="455">
      <t>ダンタイ</t>
    </rPh>
    <rPh sb="456" eb="458">
      <t>ヒカク</t>
    </rPh>
    <rPh sb="461" eb="462">
      <t>タカ</t>
    </rPh>
    <rPh sb="463" eb="464">
      <t>アタイ</t>
    </rPh>
    <rPh sb="465" eb="467">
      <t>ホジ</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</si>
</sst>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c:v>0</c:v>
                </c:pt>
                <c:pt idx="1">
                  <c:v>0</c:v>
                </c:pt>
                <c:pt idx="2">
                  <c:v>0</c:v>
                </c:pt>
                <c:pt idx="3">
                  <c:v>0</c:v>
                </c:pt>
                <c:pt idx="4" formatCode="#,##0.00;&quot;△&quot;#,##0.00">
                  <c:v>0</c:v>
                </c:pt>
              </c:numCache>
            </c:numRef>
          </c:val>
          <c:extLst xmlns:c16r2="http://schemas.microsoft.com/office/drawing/2015/06/chart">
            <c:ext xmlns:c16="http://schemas.microsoft.com/office/drawing/2014/chart" uri="{C3380CC4-5D6E-409C-BE32-E72D297353CC}">
              <c16:uniqueId val="{00000000-366D-49F1-A3EB-7D0859E9C837}"/>
            </c:ext>
          </c:extLst>
        </c:ser>
        <c:dLbls>
          <c:showLegendKey val="0"/>
          <c:showVal val="0"/>
          <c:showCatName val="0"/>
          <c:showSerName val="0"/>
          <c:showPercent val="0"/>
          <c:showBubbleSize val="0"/>
        </c:dLbls>
        <c:gapWidth val="150"/>
        <c:axId val="197037648"/>
        <c:axId val="1970436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0.36</c:v>
                </c:pt>
              </c:numCache>
            </c:numRef>
          </c:val>
          <c:smooth val="0"/>
          <c:extLst xmlns:c16r2="http://schemas.microsoft.com/office/drawing/2015/06/chart">
            <c:ext xmlns:c16="http://schemas.microsoft.com/office/drawing/2014/chart" uri="{C3380CC4-5D6E-409C-BE32-E72D297353CC}">
              <c16:uniqueId val="{00000001-366D-49F1-A3EB-7D0859E9C837}"/>
            </c:ext>
          </c:extLst>
        </c:ser>
        <c:dLbls>
          <c:showLegendKey val="0"/>
          <c:showVal val="0"/>
          <c:showCatName val="0"/>
          <c:showSerName val="0"/>
          <c:showPercent val="0"/>
          <c:showBubbleSize val="0"/>
        </c:dLbls>
        <c:marker val="1"/>
        <c:smooth val="0"/>
        <c:axId val="197037648"/>
        <c:axId val="197043632"/>
      </c:lineChart>
      <c:dateAx>
        <c:axId val="197037648"/>
        <c:scaling>
          <c:orientation val="minMax"/>
        </c:scaling>
        <c:delete val="1"/>
        <c:axPos val="b"/>
        <c:numFmt formatCode="&quot;H&quot;yy" sourceLinked="1"/>
        <c:majorTickMark val="none"/>
        <c:minorTickMark val="none"/>
        <c:tickLblPos val="none"/>
        <c:crossAx val="197043632"/>
        <c:crosses val="autoZero"/>
        <c:auto val="1"/>
        <c:lblOffset val="100"/>
        <c:baseTimeUnit val="years"/>
      </c:dateAx>
      <c:valAx>
        <c:axId val="1970436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70376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4505-4965-90B9-F2D5197424C9}"/>
            </c:ext>
          </c:extLst>
        </c:ser>
        <c:dLbls>
          <c:showLegendKey val="0"/>
          <c:showVal val="0"/>
          <c:showCatName val="0"/>
          <c:showSerName val="0"/>
          <c:showPercent val="0"/>
          <c:showBubbleSize val="0"/>
        </c:dLbls>
        <c:gapWidth val="150"/>
        <c:axId val="194192560"/>
        <c:axId val="3880746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42.47</c:v>
                </c:pt>
              </c:numCache>
            </c:numRef>
          </c:val>
          <c:smooth val="0"/>
          <c:extLst xmlns:c16r2="http://schemas.microsoft.com/office/drawing/2015/06/chart">
            <c:ext xmlns:c16="http://schemas.microsoft.com/office/drawing/2014/chart" uri="{C3380CC4-5D6E-409C-BE32-E72D297353CC}">
              <c16:uniqueId val="{00000001-4505-4965-90B9-F2D5197424C9}"/>
            </c:ext>
          </c:extLst>
        </c:ser>
        <c:dLbls>
          <c:showLegendKey val="0"/>
          <c:showVal val="0"/>
          <c:showCatName val="0"/>
          <c:showSerName val="0"/>
          <c:showPercent val="0"/>
          <c:showBubbleSize val="0"/>
        </c:dLbls>
        <c:marker val="1"/>
        <c:smooth val="0"/>
        <c:axId val="194192560"/>
        <c:axId val="388074688"/>
      </c:lineChart>
      <c:dateAx>
        <c:axId val="194192560"/>
        <c:scaling>
          <c:orientation val="minMax"/>
        </c:scaling>
        <c:delete val="1"/>
        <c:axPos val="b"/>
        <c:numFmt formatCode="&quot;H&quot;yy" sourceLinked="1"/>
        <c:majorTickMark val="none"/>
        <c:minorTickMark val="none"/>
        <c:tickLblPos val="none"/>
        <c:crossAx val="388074688"/>
        <c:crosses val="autoZero"/>
        <c:auto val="1"/>
        <c:lblOffset val="100"/>
        <c:baseTimeUnit val="years"/>
      </c:dateAx>
      <c:valAx>
        <c:axId val="3880746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41925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0</c:v>
                </c:pt>
                <c:pt idx="1">
                  <c:v>0</c:v>
                </c:pt>
                <c:pt idx="2">
                  <c:v>0</c:v>
                </c:pt>
                <c:pt idx="3">
                  <c:v>0</c:v>
                </c:pt>
                <c:pt idx="4">
                  <c:v>92.17</c:v>
                </c:pt>
              </c:numCache>
            </c:numRef>
          </c:val>
          <c:extLst xmlns:c16r2="http://schemas.microsoft.com/office/drawing/2015/06/chart">
            <c:ext xmlns:c16="http://schemas.microsoft.com/office/drawing/2014/chart" uri="{C3380CC4-5D6E-409C-BE32-E72D297353CC}">
              <c16:uniqueId val="{00000000-CC88-4C69-B501-D278343F70FF}"/>
            </c:ext>
          </c:extLst>
        </c:ser>
        <c:dLbls>
          <c:showLegendKey val="0"/>
          <c:showVal val="0"/>
          <c:showCatName val="0"/>
          <c:showSerName val="0"/>
          <c:showPercent val="0"/>
          <c:showBubbleSize val="0"/>
        </c:dLbls>
        <c:gapWidth val="150"/>
        <c:axId val="388087200"/>
        <c:axId val="388077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83.75</c:v>
                </c:pt>
              </c:numCache>
            </c:numRef>
          </c:val>
          <c:smooth val="0"/>
          <c:extLst xmlns:c16r2="http://schemas.microsoft.com/office/drawing/2015/06/chart">
            <c:ext xmlns:c16="http://schemas.microsoft.com/office/drawing/2014/chart" uri="{C3380CC4-5D6E-409C-BE32-E72D297353CC}">
              <c16:uniqueId val="{00000001-CC88-4C69-B501-D278343F70FF}"/>
            </c:ext>
          </c:extLst>
        </c:ser>
        <c:dLbls>
          <c:showLegendKey val="0"/>
          <c:showVal val="0"/>
          <c:showCatName val="0"/>
          <c:showSerName val="0"/>
          <c:showPercent val="0"/>
          <c:showBubbleSize val="0"/>
        </c:dLbls>
        <c:marker val="1"/>
        <c:smooth val="0"/>
        <c:axId val="388087200"/>
        <c:axId val="388077408"/>
      </c:lineChart>
      <c:dateAx>
        <c:axId val="388087200"/>
        <c:scaling>
          <c:orientation val="minMax"/>
        </c:scaling>
        <c:delete val="1"/>
        <c:axPos val="b"/>
        <c:numFmt formatCode="&quot;H&quot;yy" sourceLinked="1"/>
        <c:majorTickMark val="none"/>
        <c:minorTickMark val="none"/>
        <c:tickLblPos val="none"/>
        <c:crossAx val="388077408"/>
        <c:crosses val="autoZero"/>
        <c:auto val="1"/>
        <c:lblOffset val="100"/>
        <c:baseTimeUnit val="years"/>
      </c:dateAx>
      <c:valAx>
        <c:axId val="3880774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880872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0</c:v>
                </c:pt>
                <c:pt idx="1">
                  <c:v>0</c:v>
                </c:pt>
                <c:pt idx="2">
                  <c:v>0</c:v>
                </c:pt>
                <c:pt idx="3">
                  <c:v>0</c:v>
                </c:pt>
                <c:pt idx="4">
                  <c:v>107.69</c:v>
                </c:pt>
              </c:numCache>
            </c:numRef>
          </c:val>
          <c:extLst xmlns:c16r2="http://schemas.microsoft.com/office/drawing/2015/06/chart">
            <c:ext xmlns:c16="http://schemas.microsoft.com/office/drawing/2014/chart" uri="{C3380CC4-5D6E-409C-BE32-E72D297353CC}">
              <c16:uniqueId val="{00000000-4C4F-41DD-A9AE-62235D7C195A}"/>
            </c:ext>
          </c:extLst>
        </c:ser>
        <c:dLbls>
          <c:showLegendKey val="0"/>
          <c:showVal val="0"/>
          <c:showCatName val="0"/>
          <c:showSerName val="0"/>
          <c:showPercent val="0"/>
          <c:showBubbleSize val="0"/>
        </c:dLbls>
        <c:gapWidth val="150"/>
        <c:axId val="197038192"/>
        <c:axId val="1970420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102.73</c:v>
                </c:pt>
              </c:numCache>
            </c:numRef>
          </c:val>
          <c:smooth val="0"/>
          <c:extLst xmlns:c16r2="http://schemas.microsoft.com/office/drawing/2015/06/chart">
            <c:ext xmlns:c16="http://schemas.microsoft.com/office/drawing/2014/chart" uri="{C3380CC4-5D6E-409C-BE32-E72D297353CC}">
              <c16:uniqueId val="{00000001-4C4F-41DD-A9AE-62235D7C195A}"/>
            </c:ext>
          </c:extLst>
        </c:ser>
        <c:dLbls>
          <c:showLegendKey val="0"/>
          <c:showVal val="0"/>
          <c:showCatName val="0"/>
          <c:showSerName val="0"/>
          <c:showPercent val="0"/>
          <c:showBubbleSize val="0"/>
        </c:dLbls>
        <c:marker val="1"/>
        <c:smooth val="0"/>
        <c:axId val="197038192"/>
        <c:axId val="197042000"/>
      </c:lineChart>
      <c:dateAx>
        <c:axId val="197038192"/>
        <c:scaling>
          <c:orientation val="minMax"/>
        </c:scaling>
        <c:delete val="1"/>
        <c:axPos val="b"/>
        <c:numFmt formatCode="&quot;H&quot;yy" sourceLinked="1"/>
        <c:majorTickMark val="none"/>
        <c:minorTickMark val="none"/>
        <c:tickLblPos val="none"/>
        <c:crossAx val="197042000"/>
        <c:crosses val="autoZero"/>
        <c:auto val="1"/>
        <c:lblOffset val="100"/>
        <c:baseTimeUnit val="years"/>
      </c:dateAx>
      <c:valAx>
        <c:axId val="1970420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7038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0</c:v>
                </c:pt>
                <c:pt idx="1">
                  <c:v>0</c:v>
                </c:pt>
                <c:pt idx="2">
                  <c:v>0</c:v>
                </c:pt>
                <c:pt idx="3">
                  <c:v>0</c:v>
                </c:pt>
                <c:pt idx="4">
                  <c:v>3.01</c:v>
                </c:pt>
              </c:numCache>
            </c:numRef>
          </c:val>
          <c:extLst xmlns:c16r2="http://schemas.microsoft.com/office/drawing/2015/06/chart">
            <c:ext xmlns:c16="http://schemas.microsoft.com/office/drawing/2014/chart" uri="{C3380CC4-5D6E-409C-BE32-E72D297353CC}">
              <c16:uniqueId val="{00000000-A833-4AB3-8E6E-721F2F2430DF}"/>
            </c:ext>
          </c:extLst>
        </c:ser>
        <c:dLbls>
          <c:showLegendKey val="0"/>
          <c:showVal val="0"/>
          <c:showCatName val="0"/>
          <c:showSerName val="0"/>
          <c:showPercent val="0"/>
          <c:showBubbleSize val="0"/>
        </c:dLbls>
        <c:gapWidth val="150"/>
        <c:axId val="197048528"/>
        <c:axId val="1970332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24.68</c:v>
                </c:pt>
              </c:numCache>
            </c:numRef>
          </c:val>
          <c:smooth val="0"/>
          <c:extLst xmlns:c16r2="http://schemas.microsoft.com/office/drawing/2015/06/chart">
            <c:ext xmlns:c16="http://schemas.microsoft.com/office/drawing/2014/chart" uri="{C3380CC4-5D6E-409C-BE32-E72D297353CC}">
              <c16:uniqueId val="{00000001-A833-4AB3-8E6E-721F2F2430DF}"/>
            </c:ext>
          </c:extLst>
        </c:ser>
        <c:dLbls>
          <c:showLegendKey val="0"/>
          <c:showVal val="0"/>
          <c:showCatName val="0"/>
          <c:showSerName val="0"/>
          <c:showPercent val="0"/>
          <c:showBubbleSize val="0"/>
        </c:dLbls>
        <c:marker val="1"/>
        <c:smooth val="0"/>
        <c:axId val="197048528"/>
        <c:axId val="197033296"/>
      </c:lineChart>
      <c:dateAx>
        <c:axId val="197048528"/>
        <c:scaling>
          <c:orientation val="minMax"/>
        </c:scaling>
        <c:delete val="1"/>
        <c:axPos val="b"/>
        <c:numFmt formatCode="&quot;H&quot;yy" sourceLinked="1"/>
        <c:majorTickMark val="none"/>
        <c:minorTickMark val="none"/>
        <c:tickLblPos val="none"/>
        <c:crossAx val="197033296"/>
        <c:crosses val="autoZero"/>
        <c:auto val="1"/>
        <c:lblOffset val="100"/>
        <c:baseTimeUnit val="years"/>
      </c:dateAx>
      <c:valAx>
        <c:axId val="1970332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70485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c:v>0</c:v>
                </c:pt>
                <c:pt idx="1">
                  <c:v>0</c:v>
                </c:pt>
                <c:pt idx="2">
                  <c:v>0</c:v>
                </c:pt>
                <c:pt idx="3">
                  <c:v>0</c:v>
                </c:pt>
                <c:pt idx="4" formatCode="#,##0.00;&quot;△&quot;#,##0.00">
                  <c:v>0</c:v>
                </c:pt>
              </c:numCache>
            </c:numRef>
          </c:val>
          <c:extLst xmlns:c16r2="http://schemas.microsoft.com/office/drawing/2015/06/chart">
            <c:ext xmlns:c16="http://schemas.microsoft.com/office/drawing/2014/chart" uri="{C3380CC4-5D6E-409C-BE32-E72D297353CC}">
              <c16:uniqueId val="{00000000-EAAA-4F6F-B39D-FF567F55A458}"/>
            </c:ext>
          </c:extLst>
        </c:ser>
        <c:dLbls>
          <c:showLegendKey val="0"/>
          <c:showVal val="0"/>
          <c:showCatName val="0"/>
          <c:showSerName val="0"/>
          <c:showPercent val="0"/>
          <c:showBubbleSize val="0"/>
        </c:dLbls>
        <c:gapWidth val="150"/>
        <c:axId val="197043088"/>
        <c:axId val="1970447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8.6199999999999992</c:v>
                </c:pt>
              </c:numCache>
            </c:numRef>
          </c:val>
          <c:smooth val="0"/>
          <c:extLst xmlns:c16r2="http://schemas.microsoft.com/office/drawing/2015/06/chart">
            <c:ext xmlns:c16="http://schemas.microsoft.com/office/drawing/2014/chart" uri="{C3380CC4-5D6E-409C-BE32-E72D297353CC}">
              <c16:uniqueId val="{00000001-EAAA-4F6F-B39D-FF567F55A458}"/>
            </c:ext>
          </c:extLst>
        </c:ser>
        <c:dLbls>
          <c:showLegendKey val="0"/>
          <c:showVal val="0"/>
          <c:showCatName val="0"/>
          <c:showSerName val="0"/>
          <c:showPercent val="0"/>
          <c:showBubbleSize val="0"/>
        </c:dLbls>
        <c:marker val="1"/>
        <c:smooth val="0"/>
        <c:axId val="197043088"/>
        <c:axId val="197044720"/>
      </c:lineChart>
      <c:dateAx>
        <c:axId val="197043088"/>
        <c:scaling>
          <c:orientation val="minMax"/>
        </c:scaling>
        <c:delete val="1"/>
        <c:axPos val="b"/>
        <c:numFmt formatCode="&quot;H&quot;yy" sourceLinked="1"/>
        <c:majorTickMark val="none"/>
        <c:minorTickMark val="none"/>
        <c:tickLblPos val="none"/>
        <c:crossAx val="197044720"/>
        <c:crosses val="autoZero"/>
        <c:auto val="1"/>
        <c:lblOffset val="100"/>
        <c:baseTimeUnit val="years"/>
      </c:dateAx>
      <c:valAx>
        <c:axId val="1970447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70430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c:v>0</c:v>
                </c:pt>
                <c:pt idx="1">
                  <c:v>0</c:v>
                </c:pt>
                <c:pt idx="2">
                  <c:v>0</c:v>
                </c:pt>
                <c:pt idx="3">
                  <c:v>0</c:v>
                </c:pt>
                <c:pt idx="4" formatCode="#,##0.00;&quot;△&quot;#,##0.00">
                  <c:v>0</c:v>
                </c:pt>
              </c:numCache>
            </c:numRef>
          </c:val>
          <c:extLst xmlns:c16r2="http://schemas.microsoft.com/office/drawing/2015/06/chart">
            <c:ext xmlns:c16="http://schemas.microsoft.com/office/drawing/2014/chart" uri="{C3380CC4-5D6E-409C-BE32-E72D297353CC}">
              <c16:uniqueId val="{00000000-21F2-4942-B2FB-F8CC5E3898B0}"/>
            </c:ext>
          </c:extLst>
        </c:ser>
        <c:dLbls>
          <c:showLegendKey val="0"/>
          <c:showVal val="0"/>
          <c:showCatName val="0"/>
          <c:showSerName val="0"/>
          <c:showPercent val="0"/>
          <c:showBubbleSize val="0"/>
        </c:dLbls>
        <c:gapWidth val="150"/>
        <c:axId val="197045264"/>
        <c:axId val="1970458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94.97</c:v>
                </c:pt>
              </c:numCache>
            </c:numRef>
          </c:val>
          <c:smooth val="0"/>
          <c:extLst xmlns:c16r2="http://schemas.microsoft.com/office/drawing/2015/06/chart">
            <c:ext xmlns:c16="http://schemas.microsoft.com/office/drawing/2014/chart" uri="{C3380CC4-5D6E-409C-BE32-E72D297353CC}">
              <c16:uniqueId val="{00000001-21F2-4942-B2FB-F8CC5E3898B0}"/>
            </c:ext>
          </c:extLst>
        </c:ser>
        <c:dLbls>
          <c:showLegendKey val="0"/>
          <c:showVal val="0"/>
          <c:showCatName val="0"/>
          <c:showSerName val="0"/>
          <c:showPercent val="0"/>
          <c:showBubbleSize val="0"/>
        </c:dLbls>
        <c:marker val="1"/>
        <c:smooth val="0"/>
        <c:axId val="197045264"/>
        <c:axId val="197045808"/>
      </c:lineChart>
      <c:dateAx>
        <c:axId val="197045264"/>
        <c:scaling>
          <c:orientation val="minMax"/>
        </c:scaling>
        <c:delete val="1"/>
        <c:axPos val="b"/>
        <c:numFmt formatCode="&quot;H&quot;yy" sourceLinked="1"/>
        <c:majorTickMark val="none"/>
        <c:minorTickMark val="none"/>
        <c:tickLblPos val="none"/>
        <c:crossAx val="197045808"/>
        <c:crosses val="autoZero"/>
        <c:auto val="1"/>
        <c:lblOffset val="100"/>
        <c:baseTimeUnit val="years"/>
      </c:dateAx>
      <c:valAx>
        <c:axId val="1970458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7045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0</c:v>
                </c:pt>
                <c:pt idx="1">
                  <c:v>0</c:v>
                </c:pt>
                <c:pt idx="2">
                  <c:v>0</c:v>
                </c:pt>
                <c:pt idx="3">
                  <c:v>0</c:v>
                </c:pt>
                <c:pt idx="4">
                  <c:v>17.2</c:v>
                </c:pt>
              </c:numCache>
            </c:numRef>
          </c:val>
          <c:extLst xmlns:c16r2="http://schemas.microsoft.com/office/drawing/2015/06/chart">
            <c:ext xmlns:c16="http://schemas.microsoft.com/office/drawing/2014/chart" uri="{C3380CC4-5D6E-409C-BE32-E72D297353CC}">
              <c16:uniqueId val="{00000000-CB3A-4938-BFD6-8576F8A300AA}"/>
            </c:ext>
          </c:extLst>
        </c:ser>
        <c:dLbls>
          <c:showLegendKey val="0"/>
          <c:showVal val="0"/>
          <c:showCatName val="0"/>
          <c:showSerName val="0"/>
          <c:showPercent val="0"/>
          <c:showBubbleSize val="0"/>
        </c:dLbls>
        <c:gapWidth val="150"/>
        <c:axId val="197046896"/>
        <c:axId val="1970403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47.72</c:v>
                </c:pt>
              </c:numCache>
            </c:numRef>
          </c:val>
          <c:smooth val="0"/>
          <c:extLst xmlns:c16r2="http://schemas.microsoft.com/office/drawing/2015/06/chart">
            <c:ext xmlns:c16="http://schemas.microsoft.com/office/drawing/2014/chart" uri="{C3380CC4-5D6E-409C-BE32-E72D297353CC}">
              <c16:uniqueId val="{00000001-CB3A-4938-BFD6-8576F8A300AA}"/>
            </c:ext>
          </c:extLst>
        </c:ser>
        <c:dLbls>
          <c:showLegendKey val="0"/>
          <c:showVal val="0"/>
          <c:showCatName val="0"/>
          <c:showSerName val="0"/>
          <c:showPercent val="0"/>
          <c:showBubbleSize val="0"/>
        </c:dLbls>
        <c:marker val="1"/>
        <c:smooth val="0"/>
        <c:axId val="197046896"/>
        <c:axId val="197040368"/>
      </c:lineChart>
      <c:dateAx>
        <c:axId val="197046896"/>
        <c:scaling>
          <c:orientation val="minMax"/>
        </c:scaling>
        <c:delete val="1"/>
        <c:axPos val="b"/>
        <c:numFmt formatCode="&quot;H&quot;yy" sourceLinked="1"/>
        <c:majorTickMark val="none"/>
        <c:minorTickMark val="none"/>
        <c:tickLblPos val="none"/>
        <c:crossAx val="197040368"/>
        <c:crosses val="autoZero"/>
        <c:auto val="1"/>
        <c:lblOffset val="100"/>
        <c:baseTimeUnit val="years"/>
      </c:dateAx>
      <c:valAx>
        <c:axId val="1970403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7046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c:v>0</c:v>
                </c:pt>
                <c:pt idx="1">
                  <c:v>0</c:v>
                </c:pt>
                <c:pt idx="2">
                  <c:v>0</c:v>
                </c:pt>
                <c:pt idx="3">
                  <c:v>0</c:v>
                </c:pt>
                <c:pt idx="4">
                  <c:v>663.17</c:v>
                </c:pt>
              </c:numCache>
            </c:numRef>
          </c:val>
          <c:extLst xmlns:c16r2="http://schemas.microsoft.com/office/drawing/2015/06/chart">
            <c:ext xmlns:c16="http://schemas.microsoft.com/office/drawing/2014/chart" uri="{C3380CC4-5D6E-409C-BE32-E72D297353CC}">
              <c16:uniqueId val="{00000000-98F0-49BC-9CC2-C62C27635EBE}"/>
            </c:ext>
          </c:extLst>
        </c:ser>
        <c:dLbls>
          <c:showLegendKey val="0"/>
          <c:showVal val="0"/>
          <c:showCatName val="0"/>
          <c:showSerName val="0"/>
          <c:showPercent val="0"/>
          <c:showBubbleSize val="0"/>
        </c:dLbls>
        <c:gapWidth val="150"/>
        <c:axId val="197047440"/>
        <c:axId val="197034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1206.79</c:v>
                </c:pt>
              </c:numCache>
            </c:numRef>
          </c:val>
          <c:smooth val="0"/>
          <c:extLst xmlns:c16r2="http://schemas.microsoft.com/office/drawing/2015/06/chart">
            <c:ext xmlns:c16="http://schemas.microsoft.com/office/drawing/2014/chart" uri="{C3380CC4-5D6E-409C-BE32-E72D297353CC}">
              <c16:uniqueId val="{00000001-98F0-49BC-9CC2-C62C27635EBE}"/>
            </c:ext>
          </c:extLst>
        </c:ser>
        <c:dLbls>
          <c:showLegendKey val="0"/>
          <c:showVal val="0"/>
          <c:showCatName val="0"/>
          <c:showSerName val="0"/>
          <c:showPercent val="0"/>
          <c:showBubbleSize val="0"/>
        </c:dLbls>
        <c:marker val="1"/>
        <c:smooth val="0"/>
        <c:axId val="197047440"/>
        <c:axId val="197034384"/>
      </c:lineChart>
      <c:dateAx>
        <c:axId val="197047440"/>
        <c:scaling>
          <c:orientation val="minMax"/>
        </c:scaling>
        <c:delete val="1"/>
        <c:axPos val="b"/>
        <c:numFmt formatCode="&quot;H&quot;yy" sourceLinked="1"/>
        <c:majorTickMark val="none"/>
        <c:minorTickMark val="none"/>
        <c:tickLblPos val="none"/>
        <c:crossAx val="197034384"/>
        <c:crosses val="autoZero"/>
        <c:auto val="1"/>
        <c:lblOffset val="100"/>
        <c:baseTimeUnit val="years"/>
      </c:dateAx>
      <c:valAx>
        <c:axId val="197034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70474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0</c:v>
                </c:pt>
                <c:pt idx="1">
                  <c:v>0</c:v>
                </c:pt>
                <c:pt idx="2">
                  <c:v>0</c:v>
                </c:pt>
                <c:pt idx="3">
                  <c:v>0</c:v>
                </c:pt>
                <c:pt idx="4">
                  <c:v>84.23</c:v>
                </c:pt>
              </c:numCache>
            </c:numRef>
          </c:val>
          <c:extLst xmlns:c16r2="http://schemas.microsoft.com/office/drawing/2015/06/chart">
            <c:ext xmlns:c16="http://schemas.microsoft.com/office/drawing/2014/chart" uri="{C3380CC4-5D6E-409C-BE32-E72D297353CC}">
              <c16:uniqueId val="{00000000-BCAC-44D9-8C91-22088F273367}"/>
            </c:ext>
          </c:extLst>
        </c:ser>
        <c:dLbls>
          <c:showLegendKey val="0"/>
          <c:showVal val="0"/>
          <c:showCatName val="0"/>
          <c:showSerName val="0"/>
          <c:showPercent val="0"/>
          <c:showBubbleSize val="0"/>
        </c:dLbls>
        <c:gapWidth val="150"/>
        <c:axId val="197047984"/>
        <c:axId val="1970349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71.84</c:v>
                </c:pt>
              </c:numCache>
            </c:numRef>
          </c:val>
          <c:smooth val="0"/>
          <c:extLst xmlns:c16r2="http://schemas.microsoft.com/office/drawing/2015/06/chart">
            <c:ext xmlns:c16="http://schemas.microsoft.com/office/drawing/2014/chart" uri="{C3380CC4-5D6E-409C-BE32-E72D297353CC}">
              <c16:uniqueId val="{00000001-BCAC-44D9-8C91-22088F273367}"/>
            </c:ext>
          </c:extLst>
        </c:ser>
        <c:dLbls>
          <c:showLegendKey val="0"/>
          <c:showVal val="0"/>
          <c:showCatName val="0"/>
          <c:showSerName val="0"/>
          <c:showPercent val="0"/>
          <c:showBubbleSize val="0"/>
        </c:dLbls>
        <c:marker val="1"/>
        <c:smooth val="0"/>
        <c:axId val="197047984"/>
        <c:axId val="197034928"/>
      </c:lineChart>
      <c:dateAx>
        <c:axId val="197047984"/>
        <c:scaling>
          <c:orientation val="minMax"/>
        </c:scaling>
        <c:delete val="1"/>
        <c:axPos val="b"/>
        <c:numFmt formatCode="&quot;H&quot;yy" sourceLinked="1"/>
        <c:majorTickMark val="none"/>
        <c:minorTickMark val="none"/>
        <c:tickLblPos val="none"/>
        <c:crossAx val="197034928"/>
        <c:crosses val="autoZero"/>
        <c:auto val="1"/>
        <c:lblOffset val="100"/>
        <c:baseTimeUnit val="years"/>
      </c:dateAx>
      <c:valAx>
        <c:axId val="1970349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70479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0</c:v>
                </c:pt>
                <c:pt idx="1">
                  <c:v>0</c:v>
                </c:pt>
                <c:pt idx="2">
                  <c:v>0</c:v>
                </c:pt>
                <c:pt idx="3">
                  <c:v>0</c:v>
                </c:pt>
                <c:pt idx="4">
                  <c:v>171.15</c:v>
                </c:pt>
              </c:numCache>
            </c:numRef>
          </c:val>
          <c:extLst xmlns:c16r2="http://schemas.microsoft.com/office/drawing/2015/06/chart">
            <c:ext xmlns:c16="http://schemas.microsoft.com/office/drawing/2014/chart" uri="{C3380CC4-5D6E-409C-BE32-E72D297353CC}">
              <c16:uniqueId val="{00000000-317A-4FF0-884B-21702BEA0C0C}"/>
            </c:ext>
          </c:extLst>
        </c:ser>
        <c:dLbls>
          <c:showLegendKey val="0"/>
          <c:showVal val="0"/>
          <c:showCatName val="0"/>
          <c:showSerName val="0"/>
          <c:showPercent val="0"/>
          <c:showBubbleSize val="0"/>
        </c:dLbls>
        <c:gapWidth val="150"/>
        <c:axId val="197035472"/>
        <c:axId val="1970360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228.47</c:v>
                </c:pt>
              </c:numCache>
            </c:numRef>
          </c:val>
          <c:smooth val="0"/>
          <c:extLst xmlns:c16r2="http://schemas.microsoft.com/office/drawing/2015/06/chart">
            <c:ext xmlns:c16="http://schemas.microsoft.com/office/drawing/2014/chart" uri="{C3380CC4-5D6E-409C-BE32-E72D297353CC}">
              <c16:uniqueId val="{00000001-317A-4FF0-884B-21702BEA0C0C}"/>
            </c:ext>
          </c:extLst>
        </c:ser>
        <c:dLbls>
          <c:showLegendKey val="0"/>
          <c:showVal val="0"/>
          <c:showCatName val="0"/>
          <c:showSerName val="0"/>
          <c:showPercent val="0"/>
          <c:showBubbleSize val="0"/>
        </c:dLbls>
        <c:marker val="1"/>
        <c:smooth val="0"/>
        <c:axId val="197035472"/>
        <c:axId val="197036016"/>
      </c:lineChart>
      <c:dateAx>
        <c:axId val="197035472"/>
        <c:scaling>
          <c:orientation val="minMax"/>
        </c:scaling>
        <c:delete val="1"/>
        <c:axPos val="b"/>
        <c:numFmt formatCode="&quot;H&quot;yy" sourceLinked="1"/>
        <c:majorTickMark val="none"/>
        <c:minorTickMark val="none"/>
        <c:tickLblPos val="none"/>
        <c:crossAx val="197036016"/>
        <c:crosses val="autoZero"/>
        <c:auto val="1"/>
        <c:lblOffset val="100"/>
        <c:baseTimeUnit val="years"/>
      </c:dateAx>
      <c:valAx>
        <c:axId val="1970360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70354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【102.87】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【76.63】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【49.61】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【1,218.70】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【84.20】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【42.86】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【218.56】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【74.17】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【6.20】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W1" zoomScaleNormal="100" workbookViewId="0">
      <selection activeCell="BL66" sqref="BL66:BZ82"/>
    </sheetView>
  </sheetViews>
  <sheetFormatPr defaultColWidth="2.6328125" defaultRowHeight="13" x14ac:dyDescent="0.2"/>
  <cols>
    <col min="1" max="1" width="2.6328125" customWidth="1"/>
    <col min="2" max="62" width="3.7265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2">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2">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44" t="str">
        <f>データ!H6</f>
        <v>滋賀県　愛荘町</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x14ac:dyDescent="0.2">
      <c r="A8" s="2"/>
      <c r="B8" s="49" t="str">
        <f>データ!I6</f>
        <v>法適用</v>
      </c>
      <c r="C8" s="49"/>
      <c r="D8" s="49"/>
      <c r="E8" s="49"/>
      <c r="F8" s="49"/>
      <c r="G8" s="49"/>
      <c r="H8" s="49"/>
      <c r="I8" s="49" t="str">
        <f>データ!J6</f>
        <v>下水道事業</v>
      </c>
      <c r="J8" s="49"/>
      <c r="K8" s="49"/>
      <c r="L8" s="49"/>
      <c r="M8" s="49"/>
      <c r="N8" s="49"/>
      <c r="O8" s="49"/>
      <c r="P8" s="49" t="str">
        <f>データ!K6</f>
        <v>特定環境保全公共下水道</v>
      </c>
      <c r="Q8" s="49"/>
      <c r="R8" s="49"/>
      <c r="S8" s="49"/>
      <c r="T8" s="49"/>
      <c r="U8" s="49"/>
      <c r="V8" s="49"/>
      <c r="W8" s="49" t="str">
        <f>データ!L6</f>
        <v>D2</v>
      </c>
      <c r="X8" s="49"/>
      <c r="Y8" s="49"/>
      <c r="Z8" s="49"/>
      <c r="AA8" s="49"/>
      <c r="AB8" s="49"/>
      <c r="AC8" s="49"/>
      <c r="AD8" s="50" t="str">
        <f>データ!$M$6</f>
        <v>非設置</v>
      </c>
      <c r="AE8" s="50"/>
      <c r="AF8" s="50"/>
      <c r="AG8" s="50"/>
      <c r="AH8" s="50"/>
      <c r="AI8" s="50"/>
      <c r="AJ8" s="50"/>
      <c r="AK8" s="3"/>
      <c r="AL8" s="51">
        <f>データ!S6</f>
        <v>21304</v>
      </c>
      <c r="AM8" s="51"/>
      <c r="AN8" s="51"/>
      <c r="AO8" s="51"/>
      <c r="AP8" s="51"/>
      <c r="AQ8" s="51"/>
      <c r="AR8" s="51"/>
      <c r="AS8" s="51"/>
      <c r="AT8" s="46">
        <f>データ!T6</f>
        <v>37.97</v>
      </c>
      <c r="AU8" s="46"/>
      <c r="AV8" s="46"/>
      <c r="AW8" s="46"/>
      <c r="AX8" s="46"/>
      <c r="AY8" s="46"/>
      <c r="AZ8" s="46"/>
      <c r="BA8" s="46"/>
      <c r="BB8" s="46">
        <f>データ!U6</f>
        <v>561.07000000000005</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x14ac:dyDescent="0.2">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52" t="s">
        <v>20</v>
      </c>
      <c r="BM9" s="53"/>
      <c r="BN9" s="10" t="s">
        <v>21</v>
      </c>
      <c r="BO9" s="11"/>
      <c r="BP9" s="11"/>
      <c r="BQ9" s="11"/>
      <c r="BR9" s="11"/>
      <c r="BS9" s="11"/>
      <c r="BT9" s="11"/>
      <c r="BU9" s="11"/>
      <c r="BV9" s="11"/>
      <c r="BW9" s="11"/>
      <c r="BX9" s="11"/>
      <c r="BY9" s="12"/>
    </row>
    <row r="10" spans="1:78" ht="18.75" customHeight="1" x14ac:dyDescent="0.2">
      <c r="A10" s="2"/>
      <c r="B10" s="46" t="str">
        <f>データ!N6</f>
        <v>-</v>
      </c>
      <c r="C10" s="46"/>
      <c r="D10" s="46"/>
      <c r="E10" s="46"/>
      <c r="F10" s="46"/>
      <c r="G10" s="46"/>
      <c r="H10" s="46"/>
      <c r="I10" s="46">
        <f>データ!O6</f>
        <v>55.74</v>
      </c>
      <c r="J10" s="46"/>
      <c r="K10" s="46"/>
      <c r="L10" s="46"/>
      <c r="M10" s="46"/>
      <c r="N10" s="46"/>
      <c r="O10" s="46"/>
      <c r="P10" s="46">
        <f>データ!P6</f>
        <v>99.16</v>
      </c>
      <c r="Q10" s="46"/>
      <c r="R10" s="46"/>
      <c r="S10" s="46"/>
      <c r="T10" s="46"/>
      <c r="U10" s="46"/>
      <c r="V10" s="46"/>
      <c r="W10" s="46">
        <f>データ!Q6</f>
        <v>85.28</v>
      </c>
      <c r="X10" s="46"/>
      <c r="Y10" s="46"/>
      <c r="Z10" s="46"/>
      <c r="AA10" s="46"/>
      <c r="AB10" s="46"/>
      <c r="AC10" s="46"/>
      <c r="AD10" s="51">
        <f>データ!R6</f>
        <v>2640</v>
      </c>
      <c r="AE10" s="51"/>
      <c r="AF10" s="51"/>
      <c r="AG10" s="51"/>
      <c r="AH10" s="51"/>
      <c r="AI10" s="51"/>
      <c r="AJ10" s="51"/>
      <c r="AK10" s="2"/>
      <c r="AL10" s="51">
        <f>データ!V6</f>
        <v>21199</v>
      </c>
      <c r="AM10" s="51"/>
      <c r="AN10" s="51"/>
      <c r="AO10" s="51"/>
      <c r="AP10" s="51"/>
      <c r="AQ10" s="51"/>
      <c r="AR10" s="51"/>
      <c r="AS10" s="51"/>
      <c r="AT10" s="46">
        <f>データ!W6</f>
        <v>9.3800000000000008</v>
      </c>
      <c r="AU10" s="46"/>
      <c r="AV10" s="46"/>
      <c r="AW10" s="46"/>
      <c r="AX10" s="46"/>
      <c r="AY10" s="46"/>
      <c r="AZ10" s="46"/>
      <c r="BA10" s="46"/>
      <c r="BB10" s="46">
        <f>データ!X6</f>
        <v>2260.02</v>
      </c>
      <c r="BC10" s="46"/>
      <c r="BD10" s="46"/>
      <c r="BE10" s="46"/>
      <c r="BF10" s="46"/>
      <c r="BG10" s="46"/>
      <c r="BH10" s="46"/>
      <c r="BI10" s="46"/>
      <c r="BJ10" s="2"/>
      <c r="BK10" s="2"/>
      <c r="BL10" s="69" t="s">
        <v>22</v>
      </c>
      <c r="BM10" s="70"/>
      <c r="BN10" s="13" t="s">
        <v>23</v>
      </c>
      <c r="BO10" s="14"/>
      <c r="BP10" s="14"/>
      <c r="BQ10" s="14"/>
      <c r="BR10" s="14"/>
      <c r="BS10" s="14"/>
      <c r="BT10" s="14"/>
      <c r="BU10" s="14"/>
      <c r="BV10" s="14"/>
      <c r="BW10" s="14"/>
      <c r="BX10" s="14"/>
      <c r="BY10" s="1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24</v>
      </c>
      <c r="BM11" s="71"/>
      <c r="BN11" s="71"/>
      <c r="BO11" s="71"/>
      <c r="BP11" s="71"/>
      <c r="BQ11" s="71"/>
      <c r="BR11" s="71"/>
      <c r="BS11" s="71"/>
      <c r="BT11" s="71"/>
      <c r="BU11" s="71"/>
      <c r="BV11" s="71"/>
      <c r="BW11" s="71"/>
      <c r="BX11" s="71"/>
      <c r="BY11" s="71"/>
      <c r="BZ11" s="71"/>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2">
      <c r="A14" s="2"/>
      <c r="B14" s="73" t="s">
        <v>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26</v>
      </c>
      <c r="BM14" s="64"/>
      <c r="BN14" s="64"/>
      <c r="BO14" s="64"/>
      <c r="BP14" s="64"/>
      <c r="BQ14" s="64"/>
      <c r="BR14" s="64"/>
      <c r="BS14" s="64"/>
      <c r="BT14" s="64"/>
      <c r="BU14" s="64"/>
      <c r="BV14" s="64"/>
      <c r="BW14" s="64"/>
      <c r="BX14" s="64"/>
      <c r="BY14" s="64"/>
      <c r="BZ14" s="65"/>
    </row>
    <row r="15" spans="1:78" ht="13.5" customHeight="1" x14ac:dyDescent="0.2">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2">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4" t="s">
        <v>116</v>
      </c>
      <c r="BM16" s="55"/>
      <c r="BN16" s="55"/>
      <c r="BO16" s="55"/>
      <c r="BP16" s="55"/>
      <c r="BQ16" s="55"/>
      <c r="BR16" s="55"/>
      <c r="BS16" s="55"/>
      <c r="BT16" s="55"/>
      <c r="BU16" s="55"/>
      <c r="BV16" s="55"/>
      <c r="BW16" s="55"/>
      <c r="BX16" s="55"/>
      <c r="BY16" s="55"/>
      <c r="BZ16" s="56"/>
    </row>
    <row r="17" spans="1:78" ht="13.5" customHeight="1" x14ac:dyDescent="0.2">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4"/>
      <c r="BM17" s="55"/>
      <c r="BN17" s="55"/>
      <c r="BO17" s="55"/>
      <c r="BP17" s="55"/>
      <c r="BQ17" s="55"/>
      <c r="BR17" s="55"/>
      <c r="BS17" s="55"/>
      <c r="BT17" s="55"/>
      <c r="BU17" s="55"/>
      <c r="BV17" s="55"/>
      <c r="BW17" s="55"/>
      <c r="BX17" s="55"/>
      <c r="BY17" s="55"/>
      <c r="BZ17" s="56"/>
    </row>
    <row r="18" spans="1:78" ht="13.5" customHeight="1" x14ac:dyDescent="0.2">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4"/>
      <c r="BM18" s="55"/>
      <c r="BN18" s="55"/>
      <c r="BO18" s="55"/>
      <c r="BP18" s="55"/>
      <c r="BQ18" s="55"/>
      <c r="BR18" s="55"/>
      <c r="BS18" s="55"/>
      <c r="BT18" s="55"/>
      <c r="BU18" s="55"/>
      <c r="BV18" s="55"/>
      <c r="BW18" s="55"/>
      <c r="BX18" s="55"/>
      <c r="BY18" s="55"/>
      <c r="BZ18" s="56"/>
    </row>
    <row r="19" spans="1:78" ht="13.5" customHeight="1" x14ac:dyDescent="0.2">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4"/>
      <c r="BM19" s="55"/>
      <c r="BN19" s="55"/>
      <c r="BO19" s="55"/>
      <c r="BP19" s="55"/>
      <c r="BQ19" s="55"/>
      <c r="BR19" s="55"/>
      <c r="BS19" s="55"/>
      <c r="BT19" s="55"/>
      <c r="BU19" s="55"/>
      <c r="BV19" s="55"/>
      <c r="BW19" s="55"/>
      <c r="BX19" s="55"/>
      <c r="BY19" s="55"/>
      <c r="BZ19" s="56"/>
    </row>
    <row r="20" spans="1:78" ht="13.5" customHeight="1" x14ac:dyDescent="0.2">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4"/>
      <c r="BM20" s="55"/>
      <c r="BN20" s="55"/>
      <c r="BO20" s="55"/>
      <c r="BP20" s="55"/>
      <c r="BQ20" s="55"/>
      <c r="BR20" s="55"/>
      <c r="BS20" s="55"/>
      <c r="BT20" s="55"/>
      <c r="BU20" s="55"/>
      <c r="BV20" s="55"/>
      <c r="BW20" s="55"/>
      <c r="BX20" s="55"/>
      <c r="BY20" s="55"/>
      <c r="BZ20" s="56"/>
    </row>
    <row r="21" spans="1:78" ht="13.5" customHeight="1" x14ac:dyDescent="0.2">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4"/>
      <c r="BM21" s="55"/>
      <c r="BN21" s="55"/>
      <c r="BO21" s="55"/>
      <c r="BP21" s="55"/>
      <c r="BQ21" s="55"/>
      <c r="BR21" s="55"/>
      <c r="BS21" s="55"/>
      <c r="BT21" s="55"/>
      <c r="BU21" s="55"/>
      <c r="BV21" s="55"/>
      <c r="BW21" s="55"/>
      <c r="BX21" s="55"/>
      <c r="BY21" s="55"/>
      <c r="BZ21" s="56"/>
    </row>
    <row r="22" spans="1:78" ht="13.5" customHeight="1" x14ac:dyDescent="0.2">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4"/>
      <c r="BM22" s="55"/>
      <c r="BN22" s="55"/>
      <c r="BO22" s="55"/>
      <c r="BP22" s="55"/>
      <c r="BQ22" s="55"/>
      <c r="BR22" s="55"/>
      <c r="BS22" s="55"/>
      <c r="BT22" s="55"/>
      <c r="BU22" s="55"/>
      <c r="BV22" s="55"/>
      <c r="BW22" s="55"/>
      <c r="BX22" s="55"/>
      <c r="BY22" s="55"/>
      <c r="BZ22" s="56"/>
    </row>
    <row r="23" spans="1:78" ht="13.5" customHeight="1" x14ac:dyDescent="0.2">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4"/>
      <c r="BM23" s="55"/>
      <c r="BN23" s="55"/>
      <c r="BO23" s="55"/>
      <c r="BP23" s="55"/>
      <c r="BQ23" s="55"/>
      <c r="BR23" s="55"/>
      <c r="BS23" s="55"/>
      <c r="BT23" s="55"/>
      <c r="BU23" s="55"/>
      <c r="BV23" s="55"/>
      <c r="BW23" s="55"/>
      <c r="BX23" s="55"/>
      <c r="BY23" s="55"/>
      <c r="BZ23" s="56"/>
    </row>
    <row r="24" spans="1:78" ht="13.5" customHeight="1" x14ac:dyDescent="0.2">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4"/>
      <c r="BM24" s="55"/>
      <c r="BN24" s="55"/>
      <c r="BO24" s="55"/>
      <c r="BP24" s="55"/>
      <c r="BQ24" s="55"/>
      <c r="BR24" s="55"/>
      <c r="BS24" s="55"/>
      <c r="BT24" s="55"/>
      <c r="BU24" s="55"/>
      <c r="BV24" s="55"/>
      <c r="BW24" s="55"/>
      <c r="BX24" s="55"/>
      <c r="BY24" s="55"/>
      <c r="BZ24" s="56"/>
    </row>
    <row r="25" spans="1:78" ht="13.5" customHeight="1" x14ac:dyDescent="0.2">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4"/>
      <c r="BM25" s="55"/>
      <c r="BN25" s="55"/>
      <c r="BO25" s="55"/>
      <c r="BP25" s="55"/>
      <c r="BQ25" s="55"/>
      <c r="BR25" s="55"/>
      <c r="BS25" s="55"/>
      <c r="BT25" s="55"/>
      <c r="BU25" s="55"/>
      <c r="BV25" s="55"/>
      <c r="BW25" s="55"/>
      <c r="BX25" s="55"/>
      <c r="BY25" s="55"/>
      <c r="BZ25" s="56"/>
    </row>
    <row r="26" spans="1:78" ht="13.5" customHeight="1" x14ac:dyDescent="0.2">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4"/>
      <c r="BM26" s="55"/>
      <c r="BN26" s="55"/>
      <c r="BO26" s="55"/>
      <c r="BP26" s="55"/>
      <c r="BQ26" s="55"/>
      <c r="BR26" s="55"/>
      <c r="BS26" s="55"/>
      <c r="BT26" s="55"/>
      <c r="BU26" s="55"/>
      <c r="BV26" s="55"/>
      <c r="BW26" s="55"/>
      <c r="BX26" s="55"/>
      <c r="BY26" s="55"/>
      <c r="BZ26" s="56"/>
    </row>
    <row r="27" spans="1:78" ht="13.5" customHeight="1" x14ac:dyDescent="0.2">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4"/>
      <c r="BM27" s="55"/>
      <c r="BN27" s="55"/>
      <c r="BO27" s="55"/>
      <c r="BP27" s="55"/>
      <c r="BQ27" s="55"/>
      <c r="BR27" s="55"/>
      <c r="BS27" s="55"/>
      <c r="BT27" s="55"/>
      <c r="BU27" s="55"/>
      <c r="BV27" s="55"/>
      <c r="BW27" s="55"/>
      <c r="BX27" s="55"/>
      <c r="BY27" s="55"/>
      <c r="BZ27" s="56"/>
    </row>
    <row r="28" spans="1:78" ht="13.5" customHeight="1" x14ac:dyDescent="0.2">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4"/>
      <c r="BM28" s="55"/>
      <c r="BN28" s="55"/>
      <c r="BO28" s="55"/>
      <c r="BP28" s="55"/>
      <c r="BQ28" s="55"/>
      <c r="BR28" s="55"/>
      <c r="BS28" s="55"/>
      <c r="BT28" s="55"/>
      <c r="BU28" s="55"/>
      <c r="BV28" s="55"/>
      <c r="BW28" s="55"/>
      <c r="BX28" s="55"/>
      <c r="BY28" s="55"/>
      <c r="BZ28" s="56"/>
    </row>
    <row r="29" spans="1:78" ht="13.5" customHeight="1" x14ac:dyDescent="0.2">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4"/>
      <c r="BM29" s="55"/>
      <c r="BN29" s="55"/>
      <c r="BO29" s="55"/>
      <c r="BP29" s="55"/>
      <c r="BQ29" s="55"/>
      <c r="BR29" s="55"/>
      <c r="BS29" s="55"/>
      <c r="BT29" s="55"/>
      <c r="BU29" s="55"/>
      <c r="BV29" s="55"/>
      <c r="BW29" s="55"/>
      <c r="BX29" s="55"/>
      <c r="BY29" s="55"/>
      <c r="BZ29" s="56"/>
    </row>
    <row r="30" spans="1:78" ht="13.5" customHeight="1" x14ac:dyDescent="0.2">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4"/>
      <c r="BM30" s="55"/>
      <c r="BN30" s="55"/>
      <c r="BO30" s="55"/>
      <c r="BP30" s="55"/>
      <c r="BQ30" s="55"/>
      <c r="BR30" s="55"/>
      <c r="BS30" s="55"/>
      <c r="BT30" s="55"/>
      <c r="BU30" s="55"/>
      <c r="BV30" s="55"/>
      <c r="BW30" s="55"/>
      <c r="BX30" s="55"/>
      <c r="BY30" s="55"/>
      <c r="BZ30" s="56"/>
    </row>
    <row r="31" spans="1:78" ht="13.5" customHeight="1" x14ac:dyDescent="0.2">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4"/>
      <c r="BM31" s="55"/>
      <c r="BN31" s="55"/>
      <c r="BO31" s="55"/>
      <c r="BP31" s="55"/>
      <c r="BQ31" s="55"/>
      <c r="BR31" s="55"/>
      <c r="BS31" s="55"/>
      <c r="BT31" s="55"/>
      <c r="BU31" s="55"/>
      <c r="BV31" s="55"/>
      <c r="BW31" s="55"/>
      <c r="BX31" s="55"/>
      <c r="BY31" s="55"/>
      <c r="BZ31" s="56"/>
    </row>
    <row r="32" spans="1:78" ht="13.5" customHeight="1" x14ac:dyDescent="0.2">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4"/>
      <c r="BM32" s="55"/>
      <c r="BN32" s="55"/>
      <c r="BO32" s="55"/>
      <c r="BP32" s="55"/>
      <c r="BQ32" s="55"/>
      <c r="BR32" s="55"/>
      <c r="BS32" s="55"/>
      <c r="BT32" s="55"/>
      <c r="BU32" s="55"/>
      <c r="BV32" s="55"/>
      <c r="BW32" s="55"/>
      <c r="BX32" s="55"/>
      <c r="BY32" s="55"/>
      <c r="BZ32" s="56"/>
    </row>
    <row r="33" spans="1:78" ht="13.5" customHeight="1" x14ac:dyDescent="0.2">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4"/>
      <c r="BM33" s="55"/>
      <c r="BN33" s="55"/>
      <c r="BO33" s="55"/>
      <c r="BP33" s="55"/>
      <c r="BQ33" s="55"/>
      <c r="BR33" s="55"/>
      <c r="BS33" s="55"/>
      <c r="BT33" s="55"/>
      <c r="BU33" s="55"/>
      <c r="BV33" s="55"/>
      <c r="BW33" s="55"/>
      <c r="BX33" s="55"/>
      <c r="BY33" s="55"/>
      <c r="BZ33" s="56"/>
    </row>
    <row r="34" spans="1:78" ht="13.5" customHeight="1" x14ac:dyDescent="0.2">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4"/>
      <c r="BM34" s="55"/>
      <c r="BN34" s="55"/>
      <c r="BO34" s="55"/>
      <c r="BP34" s="55"/>
      <c r="BQ34" s="55"/>
      <c r="BR34" s="55"/>
      <c r="BS34" s="55"/>
      <c r="BT34" s="55"/>
      <c r="BU34" s="55"/>
      <c r="BV34" s="55"/>
      <c r="BW34" s="55"/>
      <c r="BX34" s="55"/>
      <c r="BY34" s="55"/>
      <c r="BZ34" s="56"/>
    </row>
    <row r="35" spans="1:78" ht="13.5" customHeight="1" x14ac:dyDescent="0.2">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4"/>
      <c r="BM35" s="55"/>
      <c r="BN35" s="55"/>
      <c r="BO35" s="55"/>
      <c r="BP35" s="55"/>
      <c r="BQ35" s="55"/>
      <c r="BR35" s="55"/>
      <c r="BS35" s="55"/>
      <c r="BT35" s="55"/>
      <c r="BU35" s="55"/>
      <c r="BV35" s="55"/>
      <c r="BW35" s="55"/>
      <c r="BX35" s="55"/>
      <c r="BY35" s="55"/>
      <c r="BZ35" s="56"/>
    </row>
    <row r="36" spans="1:78" ht="13.5" customHeight="1" x14ac:dyDescent="0.2">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4"/>
      <c r="BM36" s="55"/>
      <c r="BN36" s="55"/>
      <c r="BO36" s="55"/>
      <c r="BP36" s="55"/>
      <c r="BQ36" s="55"/>
      <c r="BR36" s="55"/>
      <c r="BS36" s="55"/>
      <c r="BT36" s="55"/>
      <c r="BU36" s="55"/>
      <c r="BV36" s="55"/>
      <c r="BW36" s="55"/>
      <c r="BX36" s="55"/>
      <c r="BY36" s="55"/>
      <c r="BZ36" s="56"/>
    </row>
    <row r="37" spans="1:78" ht="13.5" customHeight="1" x14ac:dyDescent="0.2">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4"/>
      <c r="BM37" s="55"/>
      <c r="BN37" s="55"/>
      <c r="BO37" s="55"/>
      <c r="BP37" s="55"/>
      <c r="BQ37" s="55"/>
      <c r="BR37" s="55"/>
      <c r="BS37" s="55"/>
      <c r="BT37" s="55"/>
      <c r="BU37" s="55"/>
      <c r="BV37" s="55"/>
      <c r="BW37" s="55"/>
      <c r="BX37" s="55"/>
      <c r="BY37" s="55"/>
      <c r="BZ37" s="56"/>
    </row>
    <row r="38" spans="1:78" ht="13.5" customHeight="1" x14ac:dyDescent="0.2">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4"/>
      <c r="BM38" s="55"/>
      <c r="BN38" s="55"/>
      <c r="BO38" s="55"/>
      <c r="BP38" s="55"/>
      <c r="BQ38" s="55"/>
      <c r="BR38" s="55"/>
      <c r="BS38" s="55"/>
      <c r="BT38" s="55"/>
      <c r="BU38" s="55"/>
      <c r="BV38" s="55"/>
      <c r="BW38" s="55"/>
      <c r="BX38" s="55"/>
      <c r="BY38" s="55"/>
      <c r="BZ38" s="56"/>
    </row>
    <row r="39" spans="1:78" ht="13.5" customHeight="1" x14ac:dyDescent="0.2">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4"/>
      <c r="BM39" s="55"/>
      <c r="BN39" s="55"/>
      <c r="BO39" s="55"/>
      <c r="BP39" s="55"/>
      <c r="BQ39" s="55"/>
      <c r="BR39" s="55"/>
      <c r="BS39" s="55"/>
      <c r="BT39" s="55"/>
      <c r="BU39" s="55"/>
      <c r="BV39" s="55"/>
      <c r="BW39" s="55"/>
      <c r="BX39" s="55"/>
      <c r="BY39" s="55"/>
      <c r="BZ39" s="56"/>
    </row>
    <row r="40" spans="1:78" ht="13.5" customHeight="1" x14ac:dyDescent="0.2">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4"/>
      <c r="BM40" s="55"/>
      <c r="BN40" s="55"/>
      <c r="BO40" s="55"/>
      <c r="BP40" s="55"/>
      <c r="BQ40" s="55"/>
      <c r="BR40" s="55"/>
      <c r="BS40" s="55"/>
      <c r="BT40" s="55"/>
      <c r="BU40" s="55"/>
      <c r="BV40" s="55"/>
      <c r="BW40" s="55"/>
      <c r="BX40" s="55"/>
      <c r="BY40" s="55"/>
      <c r="BZ40" s="56"/>
    </row>
    <row r="41" spans="1:78" ht="13.5" customHeight="1" x14ac:dyDescent="0.2">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4"/>
      <c r="BM41" s="55"/>
      <c r="BN41" s="55"/>
      <c r="BO41" s="55"/>
      <c r="BP41" s="55"/>
      <c r="BQ41" s="55"/>
      <c r="BR41" s="55"/>
      <c r="BS41" s="55"/>
      <c r="BT41" s="55"/>
      <c r="BU41" s="55"/>
      <c r="BV41" s="55"/>
      <c r="BW41" s="55"/>
      <c r="BX41" s="55"/>
      <c r="BY41" s="55"/>
      <c r="BZ41" s="56"/>
    </row>
    <row r="42" spans="1:78" ht="13.5" customHeight="1" x14ac:dyDescent="0.2">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4"/>
      <c r="BM42" s="55"/>
      <c r="BN42" s="55"/>
      <c r="BO42" s="55"/>
      <c r="BP42" s="55"/>
      <c r="BQ42" s="55"/>
      <c r="BR42" s="55"/>
      <c r="BS42" s="55"/>
      <c r="BT42" s="55"/>
      <c r="BU42" s="55"/>
      <c r="BV42" s="55"/>
      <c r="BW42" s="55"/>
      <c r="BX42" s="55"/>
      <c r="BY42" s="55"/>
      <c r="BZ42" s="56"/>
    </row>
    <row r="43" spans="1:78" ht="13.5" customHeight="1" x14ac:dyDescent="0.2">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4"/>
      <c r="BM43" s="55"/>
      <c r="BN43" s="55"/>
      <c r="BO43" s="55"/>
      <c r="BP43" s="55"/>
      <c r="BQ43" s="55"/>
      <c r="BR43" s="55"/>
      <c r="BS43" s="55"/>
      <c r="BT43" s="55"/>
      <c r="BU43" s="55"/>
      <c r="BV43" s="55"/>
      <c r="BW43" s="55"/>
      <c r="BX43" s="55"/>
      <c r="BY43" s="55"/>
      <c r="BZ43" s="56"/>
    </row>
    <row r="44" spans="1:78" ht="13.5" customHeight="1" x14ac:dyDescent="0.2">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7"/>
      <c r="BM44" s="58"/>
      <c r="BN44" s="58"/>
      <c r="BO44" s="58"/>
      <c r="BP44" s="58"/>
      <c r="BQ44" s="58"/>
      <c r="BR44" s="58"/>
      <c r="BS44" s="58"/>
      <c r="BT44" s="58"/>
      <c r="BU44" s="58"/>
      <c r="BV44" s="58"/>
      <c r="BW44" s="58"/>
      <c r="BX44" s="58"/>
      <c r="BY44" s="58"/>
      <c r="BZ44" s="59"/>
    </row>
    <row r="45" spans="1:78" ht="13.5" customHeight="1" x14ac:dyDescent="0.2">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27</v>
      </c>
      <c r="BM45" s="64"/>
      <c r="BN45" s="64"/>
      <c r="BO45" s="64"/>
      <c r="BP45" s="64"/>
      <c r="BQ45" s="64"/>
      <c r="BR45" s="64"/>
      <c r="BS45" s="64"/>
      <c r="BT45" s="64"/>
      <c r="BU45" s="64"/>
      <c r="BV45" s="64"/>
      <c r="BW45" s="64"/>
      <c r="BX45" s="64"/>
      <c r="BY45" s="64"/>
      <c r="BZ45" s="65"/>
    </row>
    <row r="46" spans="1:78" ht="13.5" customHeight="1" x14ac:dyDescent="0.2">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2">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115</v>
      </c>
      <c r="BM47" s="55"/>
      <c r="BN47" s="55"/>
      <c r="BO47" s="55"/>
      <c r="BP47" s="55"/>
      <c r="BQ47" s="55"/>
      <c r="BR47" s="55"/>
      <c r="BS47" s="55"/>
      <c r="BT47" s="55"/>
      <c r="BU47" s="55"/>
      <c r="BV47" s="55"/>
      <c r="BW47" s="55"/>
      <c r="BX47" s="55"/>
      <c r="BY47" s="55"/>
      <c r="BZ47" s="56"/>
    </row>
    <row r="48" spans="1:78" ht="13.5" customHeight="1" x14ac:dyDescent="0.2">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2">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2">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2">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2">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2">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2">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2">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2">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2">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2">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2">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2">
      <c r="A60" s="2"/>
      <c r="B60" s="60" t="s">
        <v>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2">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2">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2">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2">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29</v>
      </c>
      <c r="BM64" s="64"/>
      <c r="BN64" s="64"/>
      <c r="BO64" s="64"/>
      <c r="BP64" s="64"/>
      <c r="BQ64" s="64"/>
      <c r="BR64" s="64"/>
      <c r="BS64" s="64"/>
      <c r="BT64" s="64"/>
      <c r="BU64" s="64"/>
      <c r="BV64" s="64"/>
      <c r="BW64" s="64"/>
      <c r="BX64" s="64"/>
      <c r="BY64" s="64"/>
      <c r="BZ64" s="65"/>
    </row>
    <row r="65" spans="1:78" ht="13.5" customHeight="1" x14ac:dyDescent="0.2">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2">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114</v>
      </c>
      <c r="BM66" s="55"/>
      <c r="BN66" s="55"/>
      <c r="BO66" s="55"/>
      <c r="BP66" s="55"/>
      <c r="BQ66" s="55"/>
      <c r="BR66" s="55"/>
      <c r="BS66" s="55"/>
      <c r="BT66" s="55"/>
      <c r="BU66" s="55"/>
      <c r="BV66" s="55"/>
      <c r="BW66" s="55"/>
      <c r="BX66" s="55"/>
      <c r="BY66" s="55"/>
      <c r="BZ66" s="56"/>
    </row>
    <row r="67" spans="1:78" ht="13.5" customHeight="1" x14ac:dyDescent="0.2">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2">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2">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2">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2">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2">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2">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2">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2">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2">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2">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2">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2">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2">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2">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25" customHeight="1" x14ac:dyDescent="0.2">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2">
      <c r="C83" s="2" t="s">
        <v>30</v>
      </c>
    </row>
    <row r="84" spans="1:78" hidden="1" x14ac:dyDescent="0.2">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2">
      <c r="B85" s="26"/>
      <c r="C85" s="26"/>
      <c r="D85" s="26"/>
      <c r="E85" s="26" t="str">
        <f>データ!AI6</f>
        <v>【102.87】</v>
      </c>
      <c r="F85" s="26" t="str">
        <f>データ!AT6</f>
        <v>【76.63】</v>
      </c>
      <c r="G85" s="26" t="str">
        <f>データ!BE6</f>
        <v>【49.61】</v>
      </c>
      <c r="H85" s="26" t="str">
        <f>データ!BP6</f>
        <v>【1,218.70】</v>
      </c>
      <c r="I85" s="26" t="str">
        <f>データ!CA6</f>
        <v>【74.17】</v>
      </c>
      <c r="J85" s="26" t="str">
        <f>データ!CL6</f>
        <v>【218.56】</v>
      </c>
      <c r="K85" s="26" t="str">
        <f>データ!CW6</f>
        <v>【42.86】</v>
      </c>
      <c r="L85" s="26" t="str">
        <f>データ!DH6</f>
        <v>【84.20】</v>
      </c>
      <c r="M85" s="26" t="str">
        <f>データ!DS6</f>
        <v>【25.37】</v>
      </c>
      <c r="N85" s="26" t="str">
        <f>データ!ED6</f>
        <v>【6.20】</v>
      </c>
      <c r="O85" s="26" t="str">
        <f>データ!EO6</f>
        <v>【0.28】</v>
      </c>
    </row>
  </sheetData>
  <sheetProtection algorithmName="SHA-512" hashValue="GGiDDtecSNKXL3lyToiXd+YNQYQKr7C4BaG0pj5ufeKABJbkOHVGsJla2h8NjLAwfO8XyEP30+46BRCRvc5RuQ==" saltValue="50pwzMFRhgiKmjex6ETAmw=="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 x14ac:dyDescent="0.2"/>
  <cols>
    <col min="2" max="144" width="11.90625" customWidth="1"/>
  </cols>
  <sheetData>
    <row r="1" spans="1:148" x14ac:dyDescent="0.2">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2">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2">
      <c r="A3" s="28" t="s">
        <v>45</v>
      </c>
      <c r="B3" s="29" t="s">
        <v>46</v>
      </c>
      <c r="C3" s="29" t="s">
        <v>47</v>
      </c>
      <c r="D3" s="29" t="s">
        <v>48</v>
      </c>
      <c r="E3" s="29" t="s">
        <v>49</v>
      </c>
      <c r="F3" s="29" t="s">
        <v>50</v>
      </c>
      <c r="G3" s="29" t="s">
        <v>51</v>
      </c>
      <c r="H3" s="77" t="s">
        <v>52</v>
      </c>
      <c r="I3" s="78"/>
      <c r="J3" s="78"/>
      <c r="K3" s="78"/>
      <c r="L3" s="78"/>
      <c r="M3" s="78"/>
      <c r="N3" s="78"/>
      <c r="O3" s="78"/>
      <c r="P3" s="78"/>
      <c r="Q3" s="78"/>
      <c r="R3" s="78"/>
      <c r="S3" s="78"/>
      <c r="T3" s="78"/>
      <c r="U3" s="78"/>
      <c r="V3" s="78"/>
      <c r="W3" s="78"/>
      <c r="X3" s="79"/>
      <c r="Y3" s="83" t="s">
        <v>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54</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2">
      <c r="A4" s="28" t="s">
        <v>55</v>
      </c>
      <c r="B4" s="30"/>
      <c r="C4" s="30"/>
      <c r="D4" s="30"/>
      <c r="E4" s="30"/>
      <c r="F4" s="30"/>
      <c r="G4" s="30"/>
      <c r="H4" s="80"/>
      <c r="I4" s="81"/>
      <c r="J4" s="81"/>
      <c r="K4" s="81"/>
      <c r="L4" s="81"/>
      <c r="M4" s="81"/>
      <c r="N4" s="81"/>
      <c r="O4" s="81"/>
      <c r="P4" s="81"/>
      <c r="Q4" s="81"/>
      <c r="R4" s="81"/>
      <c r="S4" s="81"/>
      <c r="T4" s="81"/>
      <c r="U4" s="81"/>
      <c r="V4" s="81"/>
      <c r="W4" s="81"/>
      <c r="X4" s="82"/>
      <c r="Y4" s="76" t="s">
        <v>56</v>
      </c>
      <c r="Z4" s="76"/>
      <c r="AA4" s="76"/>
      <c r="AB4" s="76"/>
      <c r="AC4" s="76"/>
      <c r="AD4" s="76"/>
      <c r="AE4" s="76"/>
      <c r="AF4" s="76"/>
      <c r="AG4" s="76"/>
      <c r="AH4" s="76"/>
      <c r="AI4" s="76"/>
      <c r="AJ4" s="76" t="s">
        <v>57</v>
      </c>
      <c r="AK4" s="76"/>
      <c r="AL4" s="76"/>
      <c r="AM4" s="76"/>
      <c r="AN4" s="76"/>
      <c r="AO4" s="76"/>
      <c r="AP4" s="76"/>
      <c r="AQ4" s="76"/>
      <c r="AR4" s="76"/>
      <c r="AS4" s="76"/>
      <c r="AT4" s="76"/>
      <c r="AU4" s="76" t="s">
        <v>58</v>
      </c>
      <c r="AV4" s="76"/>
      <c r="AW4" s="76"/>
      <c r="AX4" s="76"/>
      <c r="AY4" s="76"/>
      <c r="AZ4" s="76"/>
      <c r="BA4" s="76"/>
      <c r="BB4" s="76"/>
      <c r="BC4" s="76"/>
      <c r="BD4" s="76"/>
      <c r="BE4" s="76"/>
      <c r="BF4" s="76" t="s">
        <v>59</v>
      </c>
      <c r="BG4" s="76"/>
      <c r="BH4" s="76"/>
      <c r="BI4" s="76"/>
      <c r="BJ4" s="76"/>
      <c r="BK4" s="76"/>
      <c r="BL4" s="76"/>
      <c r="BM4" s="76"/>
      <c r="BN4" s="76"/>
      <c r="BO4" s="76"/>
      <c r="BP4" s="76"/>
      <c r="BQ4" s="76" t="s">
        <v>60</v>
      </c>
      <c r="BR4" s="76"/>
      <c r="BS4" s="76"/>
      <c r="BT4" s="76"/>
      <c r="BU4" s="76"/>
      <c r="BV4" s="76"/>
      <c r="BW4" s="76"/>
      <c r="BX4" s="76"/>
      <c r="BY4" s="76"/>
      <c r="BZ4" s="76"/>
      <c r="CA4" s="76"/>
      <c r="CB4" s="76" t="s">
        <v>61</v>
      </c>
      <c r="CC4" s="76"/>
      <c r="CD4" s="76"/>
      <c r="CE4" s="76"/>
      <c r="CF4" s="76"/>
      <c r="CG4" s="76"/>
      <c r="CH4" s="76"/>
      <c r="CI4" s="76"/>
      <c r="CJ4" s="76"/>
      <c r="CK4" s="76"/>
      <c r="CL4" s="76"/>
      <c r="CM4" s="76" t="s">
        <v>62</v>
      </c>
      <c r="CN4" s="76"/>
      <c r="CO4" s="76"/>
      <c r="CP4" s="76"/>
      <c r="CQ4" s="76"/>
      <c r="CR4" s="76"/>
      <c r="CS4" s="76"/>
      <c r="CT4" s="76"/>
      <c r="CU4" s="76"/>
      <c r="CV4" s="76"/>
      <c r="CW4" s="76"/>
      <c r="CX4" s="76" t="s">
        <v>63</v>
      </c>
      <c r="CY4" s="76"/>
      <c r="CZ4" s="76"/>
      <c r="DA4" s="76"/>
      <c r="DB4" s="76"/>
      <c r="DC4" s="76"/>
      <c r="DD4" s="76"/>
      <c r="DE4" s="76"/>
      <c r="DF4" s="76"/>
      <c r="DG4" s="76"/>
      <c r="DH4" s="76"/>
      <c r="DI4" s="76" t="s">
        <v>64</v>
      </c>
      <c r="DJ4" s="76"/>
      <c r="DK4" s="76"/>
      <c r="DL4" s="76"/>
      <c r="DM4" s="76"/>
      <c r="DN4" s="76"/>
      <c r="DO4" s="76"/>
      <c r="DP4" s="76"/>
      <c r="DQ4" s="76"/>
      <c r="DR4" s="76"/>
      <c r="DS4" s="76"/>
      <c r="DT4" s="76" t="s">
        <v>65</v>
      </c>
      <c r="DU4" s="76"/>
      <c r="DV4" s="76"/>
      <c r="DW4" s="76"/>
      <c r="DX4" s="76"/>
      <c r="DY4" s="76"/>
      <c r="DZ4" s="76"/>
      <c r="EA4" s="76"/>
      <c r="EB4" s="76"/>
      <c r="EC4" s="76"/>
      <c r="ED4" s="76"/>
      <c r="EE4" s="76" t="s">
        <v>66</v>
      </c>
      <c r="EF4" s="76"/>
      <c r="EG4" s="76"/>
      <c r="EH4" s="76"/>
      <c r="EI4" s="76"/>
      <c r="EJ4" s="76"/>
      <c r="EK4" s="76"/>
      <c r="EL4" s="76"/>
      <c r="EM4" s="76"/>
      <c r="EN4" s="76"/>
      <c r="EO4" s="76"/>
    </row>
    <row r="5" spans="1:148" x14ac:dyDescent="0.2">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2">
      <c r="A6" s="28" t="s">
        <v>95</v>
      </c>
      <c r="B6" s="33">
        <f>B7</f>
        <v>2019</v>
      </c>
      <c r="C6" s="33">
        <f t="shared" ref="C6:X6" si="3">C7</f>
        <v>254258</v>
      </c>
      <c r="D6" s="33">
        <f t="shared" si="3"/>
        <v>46</v>
      </c>
      <c r="E6" s="33">
        <f t="shared" si="3"/>
        <v>17</v>
      </c>
      <c r="F6" s="33">
        <f t="shared" si="3"/>
        <v>4</v>
      </c>
      <c r="G6" s="33">
        <f t="shared" si="3"/>
        <v>0</v>
      </c>
      <c r="H6" s="33" t="str">
        <f t="shared" si="3"/>
        <v>滋賀県　愛荘町</v>
      </c>
      <c r="I6" s="33" t="str">
        <f t="shared" si="3"/>
        <v>法適用</v>
      </c>
      <c r="J6" s="33" t="str">
        <f t="shared" si="3"/>
        <v>下水道事業</v>
      </c>
      <c r="K6" s="33" t="str">
        <f t="shared" si="3"/>
        <v>特定環境保全公共下水道</v>
      </c>
      <c r="L6" s="33" t="str">
        <f t="shared" si="3"/>
        <v>D2</v>
      </c>
      <c r="M6" s="33" t="str">
        <f t="shared" si="3"/>
        <v>非設置</v>
      </c>
      <c r="N6" s="34" t="str">
        <f t="shared" si="3"/>
        <v>-</v>
      </c>
      <c r="O6" s="34">
        <f t="shared" si="3"/>
        <v>55.74</v>
      </c>
      <c r="P6" s="34">
        <f t="shared" si="3"/>
        <v>99.16</v>
      </c>
      <c r="Q6" s="34">
        <f t="shared" si="3"/>
        <v>85.28</v>
      </c>
      <c r="R6" s="34">
        <f t="shared" si="3"/>
        <v>2640</v>
      </c>
      <c r="S6" s="34">
        <f t="shared" si="3"/>
        <v>21304</v>
      </c>
      <c r="T6" s="34">
        <f t="shared" si="3"/>
        <v>37.97</v>
      </c>
      <c r="U6" s="34">
        <f t="shared" si="3"/>
        <v>561.07000000000005</v>
      </c>
      <c r="V6" s="34">
        <f t="shared" si="3"/>
        <v>21199</v>
      </c>
      <c r="W6" s="34">
        <f t="shared" si="3"/>
        <v>9.3800000000000008</v>
      </c>
      <c r="X6" s="34">
        <f t="shared" si="3"/>
        <v>2260.02</v>
      </c>
      <c r="Y6" s="35" t="str">
        <f>IF(Y7="",NA(),Y7)</f>
        <v>-</v>
      </c>
      <c r="Z6" s="35" t="str">
        <f t="shared" ref="Z6:AH6" si="4">IF(Z7="",NA(),Z7)</f>
        <v>-</v>
      </c>
      <c r="AA6" s="35" t="str">
        <f t="shared" si="4"/>
        <v>-</v>
      </c>
      <c r="AB6" s="35" t="str">
        <f t="shared" si="4"/>
        <v>-</v>
      </c>
      <c r="AC6" s="35">
        <f t="shared" si="4"/>
        <v>107.69</v>
      </c>
      <c r="AD6" s="35" t="str">
        <f t="shared" si="4"/>
        <v>-</v>
      </c>
      <c r="AE6" s="35" t="str">
        <f t="shared" si="4"/>
        <v>-</v>
      </c>
      <c r="AF6" s="35" t="str">
        <f t="shared" si="4"/>
        <v>-</v>
      </c>
      <c r="AG6" s="35" t="str">
        <f t="shared" si="4"/>
        <v>-</v>
      </c>
      <c r="AH6" s="35">
        <f t="shared" si="4"/>
        <v>102.73</v>
      </c>
      <c r="AI6" s="34" t="str">
        <f>IF(AI7="","",IF(AI7="-","【-】","【"&amp;SUBSTITUTE(TEXT(AI7,"#,##0.00"),"-","△")&amp;"】"))</f>
        <v>【102.87】</v>
      </c>
      <c r="AJ6" s="35" t="str">
        <f>IF(AJ7="",NA(),AJ7)</f>
        <v>-</v>
      </c>
      <c r="AK6" s="35" t="str">
        <f t="shared" ref="AK6:AS6" si="5">IF(AK7="",NA(),AK7)</f>
        <v>-</v>
      </c>
      <c r="AL6" s="35" t="str">
        <f t="shared" si="5"/>
        <v>-</v>
      </c>
      <c r="AM6" s="35" t="str">
        <f t="shared" si="5"/>
        <v>-</v>
      </c>
      <c r="AN6" s="34">
        <f t="shared" si="5"/>
        <v>0</v>
      </c>
      <c r="AO6" s="35" t="str">
        <f t="shared" si="5"/>
        <v>-</v>
      </c>
      <c r="AP6" s="35" t="str">
        <f t="shared" si="5"/>
        <v>-</v>
      </c>
      <c r="AQ6" s="35" t="str">
        <f t="shared" si="5"/>
        <v>-</v>
      </c>
      <c r="AR6" s="35" t="str">
        <f t="shared" si="5"/>
        <v>-</v>
      </c>
      <c r="AS6" s="35">
        <f t="shared" si="5"/>
        <v>94.97</v>
      </c>
      <c r="AT6" s="34" t="str">
        <f>IF(AT7="","",IF(AT7="-","【-】","【"&amp;SUBSTITUTE(TEXT(AT7,"#,##0.00"),"-","△")&amp;"】"))</f>
        <v>【76.63】</v>
      </c>
      <c r="AU6" s="35" t="str">
        <f>IF(AU7="",NA(),AU7)</f>
        <v>-</v>
      </c>
      <c r="AV6" s="35" t="str">
        <f t="shared" ref="AV6:BD6" si="6">IF(AV7="",NA(),AV7)</f>
        <v>-</v>
      </c>
      <c r="AW6" s="35" t="str">
        <f t="shared" si="6"/>
        <v>-</v>
      </c>
      <c r="AX6" s="35" t="str">
        <f t="shared" si="6"/>
        <v>-</v>
      </c>
      <c r="AY6" s="35">
        <f t="shared" si="6"/>
        <v>17.2</v>
      </c>
      <c r="AZ6" s="35" t="str">
        <f t="shared" si="6"/>
        <v>-</v>
      </c>
      <c r="BA6" s="35" t="str">
        <f t="shared" si="6"/>
        <v>-</v>
      </c>
      <c r="BB6" s="35" t="str">
        <f t="shared" si="6"/>
        <v>-</v>
      </c>
      <c r="BC6" s="35" t="str">
        <f t="shared" si="6"/>
        <v>-</v>
      </c>
      <c r="BD6" s="35">
        <f t="shared" si="6"/>
        <v>47.72</v>
      </c>
      <c r="BE6" s="34" t="str">
        <f>IF(BE7="","",IF(BE7="-","【-】","【"&amp;SUBSTITUTE(TEXT(BE7,"#,##0.00"),"-","△")&amp;"】"))</f>
        <v>【49.61】</v>
      </c>
      <c r="BF6" s="35" t="str">
        <f>IF(BF7="",NA(),BF7)</f>
        <v>-</v>
      </c>
      <c r="BG6" s="35" t="str">
        <f t="shared" ref="BG6:BO6" si="7">IF(BG7="",NA(),BG7)</f>
        <v>-</v>
      </c>
      <c r="BH6" s="35" t="str">
        <f t="shared" si="7"/>
        <v>-</v>
      </c>
      <c r="BI6" s="35" t="str">
        <f t="shared" si="7"/>
        <v>-</v>
      </c>
      <c r="BJ6" s="35">
        <f t="shared" si="7"/>
        <v>663.17</v>
      </c>
      <c r="BK6" s="35" t="str">
        <f t="shared" si="7"/>
        <v>-</v>
      </c>
      <c r="BL6" s="35" t="str">
        <f t="shared" si="7"/>
        <v>-</v>
      </c>
      <c r="BM6" s="35" t="str">
        <f t="shared" si="7"/>
        <v>-</v>
      </c>
      <c r="BN6" s="35" t="str">
        <f t="shared" si="7"/>
        <v>-</v>
      </c>
      <c r="BO6" s="35">
        <f t="shared" si="7"/>
        <v>1206.79</v>
      </c>
      <c r="BP6" s="34" t="str">
        <f>IF(BP7="","",IF(BP7="-","【-】","【"&amp;SUBSTITUTE(TEXT(BP7,"#,##0.00"),"-","△")&amp;"】"))</f>
        <v>【1,218.70】</v>
      </c>
      <c r="BQ6" s="35" t="str">
        <f>IF(BQ7="",NA(),BQ7)</f>
        <v>-</v>
      </c>
      <c r="BR6" s="35" t="str">
        <f t="shared" ref="BR6:BZ6" si="8">IF(BR7="",NA(),BR7)</f>
        <v>-</v>
      </c>
      <c r="BS6" s="35" t="str">
        <f t="shared" si="8"/>
        <v>-</v>
      </c>
      <c r="BT6" s="35" t="str">
        <f t="shared" si="8"/>
        <v>-</v>
      </c>
      <c r="BU6" s="35">
        <f t="shared" si="8"/>
        <v>84.23</v>
      </c>
      <c r="BV6" s="35" t="str">
        <f t="shared" si="8"/>
        <v>-</v>
      </c>
      <c r="BW6" s="35" t="str">
        <f t="shared" si="8"/>
        <v>-</v>
      </c>
      <c r="BX6" s="35" t="str">
        <f t="shared" si="8"/>
        <v>-</v>
      </c>
      <c r="BY6" s="35" t="str">
        <f t="shared" si="8"/>
        <v>-</v>
      </c>
      <c r="BZ6" s="35">
        <f t="shared" si="8"/>
        <v>71.84</v>
      </c>
      <c r="CA6" s="34" t="str">
        <f>IF(CA7="","",IF(CA7="-","【-】","【"&amp;SUBSTITUTE(TEXT(CA7,"#,##0.00"),"-","△")&amp;"】"))</f>
        <v>【74.17】</v>
      </c>
      <c r="CB6" s="35" t="str">
        <f>IF(CB7="",NA(),CB7)</f>
        <v>-</v>
      </c>
      <c r="CC6" s="35" t="str">
        <f t="shared" ref="CC6:CK6" si="9">IF(CC7="",NA(),CC7)</f>
        <v>-</v>
      </c>
      <c r="CD6" s="35" t="str">
        <f t="shared" si="9"/>
        <v>-</v>
      </c>
      <c r="CE6" s="35" t="str">
        <f t="shared" si="9"/>
        <v>-</v>
      </c>
      <c r="CF6" s="35">
        <f t="shared" si="9"/>
        <v>171.15</v>
      </c>
      <c r="CG6" s="35" t="str">
        <f t="shared" si="9"/>
        <v>-</v>
      </c>
      <c r="CH6" s="35" t="str">
        <f t="shared" si="9"/>
        <v>-</v>
      </c>
      <c r="CI6" s="35" t="str">
        <f t="shared" si="9"/>
        <v>-</v>
      </c>
      <c r="CJ6" s="35" t="str">
        <f t="shared" si="9"/>
        <v>-</v>
      </c>
      <c r="CK6" s="35">
        <f t="shared" si="9"/>
        <v>228.47</v>
      </c>
      <c r="CL6" s="34" t="str">
        <f>IF(CL7="","",IF(CL7="-","【-】","【"&amp;SUBSTITUTE(TEXT(CL7,"#,##0.00"),"-","△")&amp;"】"))</f>
        <v>【218.56】</v>
      </c>
      <c r="CM6" s="35" t="str">
        <f>IF(CM7="",NA(),CM7)</f>
        <v>-</v>
      </c>
      <c r="CN6" s="35" t="str">
        <f t="shared" ref="CN6:CV6" si="10">IF(CN7="",NA(),CN7)</f>
        <v>-</v>
      </c>
      <c r="CO6" s="35" t="str">
        <f t="shared" si="10"/>
        <v>-</v>
      </c>
      <c r="CP6" s="35" t="str">
        <f t="shared" si="10"/>
        <v>-</v>
      </c>
      <c r="CQ6" s="35" t="str">
        <f t="shared" si="10"/>
        <v>-</v>
      </c>
      <c r="CR6" s="35" t="str">
        <f t="shared" si="10"/>
        <v>-</v>
      </c>
      <c r="CS6" s="35" t="str">
        <f t="shared" si="10"/>
        <v>-</v>
      </c>
      <c r="CT6" s="35" t="str">
        <f t="shared" si="10"/>
        <v>-</v>
      </c>
      <c r="CU6" s="35" t="str">
        <f t="shared" si="10"/>
        <v>-</v>
      </c>
      <c r="CV6" s="35">
        <f t="shared" si="10"/>
        <v>42.47</v>
      </c>
      <c r="CW6" s="34" t="str">
        <f>IF(CW7="","",IF(CW7="-","【-】","【"&amp;SUBSTITUTE(TEXT(CW7,"#,##0.00"),"-","△")&amp;"】"))</f>
        <v>【42.86】</v>
      </c>
      <c r="CX6" s="35" t="str">
        <f>IF(CX7="",NA(),CX7)</f>
        <v>-</v>
      </c>
      <c r="CY6" s="35" t="str">
        <f t="shared" ref="CY6:DG6" si="11">IF(CY7="",NA(),CY7)</f>
        <v>-</v>
      </c>
      <c r="CZ6" s="35" t="str">
        <f t="shared" si="11"/>
        <v>-</v>
      </c>
      <c r="DA6" s="35" t="str">
        <f t="shared" si="11"/>
        <v>-</v>
      </c>
      <c r="DB6" s="35">
        <f t="shared" si="11"/>
        <v>92.17</v>
      </c>
      <c r="DC6" s="35" t="str">
        <f t="shared" si="11"/>
        <v>-</v>
      </c>
      <c r="DD6" s="35" t="str">
        <f t="shared" si="11"/>
        <v>-</v>
      </c>
      <c r="DE6" s="35" t="str">
        <f t="shared" si="11"/>
        <v>-</v>
      </c>
      <c r="DF6" s="35" t="str">
        <f t="shared" si="11"/>
        <v>-</v>
      </c>
      <c r="DG6" s="35">
        <f t="shared" si="11"/>
        <v>83.75</v>
      </c>
      <c r="DH6" s="34" t="str">
        <f>IF(DH7="","",IF(DH7="-","【-】","【"&amp;SUBSTITUTE(TEXT(DH7,"#,##0.00"),"-","△")&amp;"】"))</f>
        <v>【84.20】</v>
      </c>
      <c r="DI6" s="35" t="str">
        <f>IF(DI7="",NA(),DI7)</f>
        <v>-</v>
      </c>
      <c r="DJ6" s="35" t="str">
        <f t="shared" ref="DJ6:DR6" si="12">IF(DJ7="",NA(),DJ7)</f>
        <v>-</v>
      </c>
      <c r="DK6" s="35" t="str">
        <f t="shared" si="12"/>
        <v>-</v>
      </c>
      <c r="DL6" s="35" t="str">
        <f t="shared" si="12"/>
        <v>-</v>
      </c>
      <c r="DM6" s="35">
        <f t="shared" si="12"/>
        <v>3.01</v>
      </c>
      <c r="DN6" s="35" t="str">
        <f t="shared" si="12"/>
        <v>-</v>
      </c>
      <c r="DO6" s="35" t="str">
        <f t="shared" si="12"/>
        <v>-</v>
      </c>
      <c r="DP6" s="35" t="str">
        <f t="shared" si="12"/>
        <v>-</v>
      </c>
      <c r="DQ6" s="35" t="str">
        <f t="shared" si="12"/>
        <v>-</v>
      </c>
      <c r="DR6" s="35">
        <f t="shared" si="12"/>
        <v>24.68</v>
      </c>
      <c r="DS6" s="34" t="str">
        <f>IF(DS7="","",IF(DS7="-","【-】","【"&amp;SUBSTITUTE(TEXT(DS7,"#,##0.00"),"-","△")&amp;"】"))</f>
        <v>【25.37】</v>
      </c>
      <c r="DT6" s="35" t="str">
        <f>IF(DT7="",NA(),DT7)</f>
        <v>-</v>
      </c>
      <c r="DU6" s="35" t="str">
        <f t="shared" ref="DU6:EC6" si="13">IF(DU7="",NA(),DU7)</f>
        <v>-</v>
      </c>
      <c r="DV6" s="35" t="str">
        <f t="shared" si="13"/>
        <v>-</v>
      </c>
      <c r="DW6" s="35" t="str">
        <f t="shared" si="13"/>
        <v>-</v>
      </c>
      <c r="DX6" s="34">
        <f t="shared" si="13"/>
        <v>0</v>
      </c>
      <c r="DY6" s="35" t="str">
        <f t="shared" si="13"/>
        <v>-</v>
      </c>
      <c r="DZ6" s="35" t="str">
        <f t="shared" si="13"/>
        <v>-</v>
      </c>
      <c r="EA6" s="35" t="str">
        <f t="shared" si="13"/>
        <v>-</v>
      </c>
      <c r="EB6" s="35" t="str">
        <f t="shared" si="13"/>
        <v>-</v>
      </c>
      <c r="EC6" s="35">
        <f t="shared" si="13"/>
        <v>8.6199999999999992</v>
      </c>
      <c r="ED6" s="34" t="str">
        <f>IF(ED7="","",IF(ED7="-","【-】","【"&amp;SUBSTITUTE(TEXT(ED7,"#,##0.00"),"-","△")&amp;"】"))</f>
        <v>【6.20】</v>
      </c>
      <c r="EE6" s="35" t="str">
        <f>IF(EE7="",NA(),EE7)</f>
        <v>-</v>
      </c>
      <c r="EF6" s="35" t="str">
        <f t="shared" ref="EF6:EN6" si="14">IF(EF7="",NA(),EF7)</f>
        <v>-</v>
      </c>
      <c r="EG6" s="35" t="str">
        <f t="shared" si="14"/>
        <v>-</v>
      </c>
      <c r="EH6" s="35" t="str">
        <f t="shared" si="14"/>
        <v>-</v>
      </c>
      <c r="EI6" s="34">
        <f t="shared" si="14"/>
        <v>0</v>
      </c>
      <c r="EJ6" s="35" t="str">
        <f t="shared" si="14"/>
        <v>-</v>
      </c>
      <c r="EK6" s="35" t="str">
        <f t="shared" si="14"/>
        <v>-</v>
      </c>
      <c r="EL6" s="35" t="str">
        <f t="shared" si="14"/>
        <v>-</v>
      </c>
      <c r="EM6" s="35" t="str">
        <f t="shared" si="14"/>
        <v>-</v>
      </c>
      <c r="EN6" s="35">
        <f t="shared" si="14"/>
        <v>0.36</v>
      </c>
      <c r="EO6" s="34" t="str">
        <f>IF(EO7="","",IF(EO7="-","【-】","【"&amp;SUBSTITUTE(TEXT(EO7,"#,##0.00"),"-","△")&amp;"】"))</f>
        <v>【0.28】</v>
      </c>
    </row>
    <row r="7" spans="1:148" s="36" customFormat="1" x14ac:dyDescent="0.2">
      <c r="A7" s="28"/>
      <c r="B7" s="37">
        <v>2019</v>
      </c>
      <c r="C7" s="37">
        <v>254258</v>
      </c>
      <c r="D7" s="37">
        <v>46</v>
      </c>
      <c r="E7" s="37">
        <v>17</v>
      </c>
      <c r="F7" s="37">
        <v>4</v>
      </c>
      <c r="G7" s="37">
        <v>0</v>
      </c>
      <c r="H7" s="37" t="s">
        <v>96</v>
      </c>
      <c r="I7" s="37" t="s">
        <v>97</v>
      </c>
      <c r="J7" s="37" t="s">
        <v>98</v>
      </c>
      <c r="K7" s="37" t="s">
        <v>99</v>
      </c>
      <c r="L7" s="37" t="s">
        <v>100</v>
      </c>
      <c r="M7" s="37" t="s">
        <v>101</v>
      </c>
      <c r="N7" s="38" t="s">
        <v>102</v>
      </c>
      <c r="O7" s="38">
        <v>55.74</v>
      </c>
      <c r="P7" s="38">
        <v>99.16</v>
      </c>
      <c r="Q7" s="38">
        <v>85.28</v>
      </c>
      <c r="R7" s="38">
        <v>2640</v>
      </c>
      <c r="S7" s="38">
        <v>21304</v>
      </c>
      <c r="T7" s="38">
        <v>37.97</v>
      </c>
      <c r="U7" s="38">
        <v>561.07000000000005</v>
      </c>
      <c r="V7" s="38">
        <v>21199</v>
      </c>
      <c r="W7" s="38">
        <v>9.3800000000000008</v>
      </c>
      <c r="X7" s="38">
        <v>2260.02</v>
      </c>
      <c r="Y7" s="38" t="s">
        <v>102</v>
      </c>
      <c r="Z7" s="38" t="s">
        <v>102</v>
      </c>
      <c r="AA7" s="38" t="s">
        <v>102</v>
      </c>
      <c r="AB7" s="38" t="s">
        <v>102</v>
      </c>
      <c r="AC7" s="38">
        <v>107.69</v>
      </c>
      <c r="AD7" s="38" t="s">
        <v>102</v>
      </c>
      <c r="AE7" s="38" t="s">
        <v>102</v>
      </c>
      <c r="AF7" s="38" t="s">
        <v>102</v>
      </c>
      <c r="AG7" s="38" t="s">
        <v>102</v>
      </c>
      <c r="AH7" s="38">
        <v>102.73</v>
      </c>
      <c r="AI7" s="38">
        <v>102.87</v>
      </c>
      <c r="AJ7" s="38" t="s">
        <v>102</v>
      </c>
      <c r="AK7" s="38" t="s">
        <v>102</v>
      </c>
      <c r="AL7" s="38" t="s">
        <v>102</v>
      </c>
      <c r="AM7" s="38" t="s">
        <v>102</v>
      </c>
      <c r="AN7" s="38">
        <v>0</v>
      </c>
      <c r="AO7" s="38" t="s">
        <v>102</v>
      </c>
      <c r="AP7" s="38" t="s">
        <v>102</v>
      </c>
      <c r="AQ7" s="38" t="s">
        <v>102</v>
      </c>
      <c r="AR7" s="38" t="s">
        <v>102</v>
      </c>
      <c r="AS7" s="38">
        <v>94.97</v>
      </c>
      <c r="AT7" s="38">
        <v>76.63</v>
      </c>
      <c r="AU7" s="38" t="s">
        <v>102</v>
      </c>
      <c r="AV7" s="38" t="s">
        <v>102</v>
      </c>
      <c r="AW7" s="38" t="s">
        <v>102</v>
      </c>
      <c r="AX7" s="38" t="s">
        <v>102</v>
      </c>
      <c r="AY7" s="38">
        <v>17.2</v>
      </c>
      <c r="AZ7" s="38" t="s">
        <v>102</v>
      </c>
      <c r="BA7" s="38" t="s">
        <v>102</v>
      </c>
      <c r="BB7" s="38" t="s">
        <v>102</v>
      </c>
      <c r="BC7" s="38" t="s">
        <v>102</v>
      </c>
      <c r="BD7" s="38">
        <v>47.72</v>
      </c>
      <c r="BE7" s="38">
        <v>49.61</v>
      </c>
      <c r="BF7" s="38" t="s">
        <v>102</v>
      </c>
      <c r="BG7" s="38" t="s">
        <v>102</v>
      </c>
      <c r="BH7" s="38" t="s">
        <v>102</v>
      </c>
      <c r="BI7" s="38" t="s">
        <v>102</v>
      </c>
      <c r="BJ7" s="38">
        <v>663.17</v>
      </c>
      <c r="BK7" s="38" t="s">
        <v>102</v>
      </c>
      <c r="BL7" s="38" t="s">
        <v>102</v>
      </c>
      <c r="BM7" s="38" t="s">
        <v>102</v>
      </c>
      <c r="BN7" s="38" t="s">
        <v>102</v>
      </c>
      <c r="BO7" s="38">
        <v>1206.79</v>
      </c>
      <c r="BP7" s="38">
        <v>1218.7</v>
      </c>
      <c r="BQ7" s="38" t="s">
        <v>102</v>
      </c>
      <c r="BR7" s="38" t="s">
        <v>102</v>
      </c>
      <c r="BS7" s="38" t="s">
        <v>102</v>
      </c>
      <c r="BT7" s="38" t="s">
        <v>102</v>
      </c>
      <c r="BU7" s="38">
        <v>84.23</v>
      </c>
      <c r="BV7" s="38" t="s">
        <v>102</v>
      </c>
      <c r="BW7" s="38" t="s">
        <v>102</v>
      </c>
      <c r="BX7" s="38" t="s">
        <v>102</v>
      </c>
      <c r="BY7" s="38" t="s">
        <v>102</v>
      </c>
      <c r="BZ7" s="38">
        <v>71.84</v>
      </c>
      <c r="CA7" s="38">
        <v>74.17</v>
      </c>
      <c r="CB7" s="38" t="s">
        <v>102</v>
      </c>
      <c r="CC7" s="38" t="s">
        <v>102</v>
      </c>
      <c r="CD7" s="38" t="s">
        <v>102</v>
      </c>
      <c r="CE7" s="38" t="s">
        <v>102</v>
      </c>
      <c r="CF7" s="38">
        <v>171.15</v>
      </c>
      <c r="CG7" s="38" t="s">
        <v>102</v>
      </c>
      <c r="CH7" s="38" t="s">
        <v>102</v>
      </c>
      <c r="CI7" s="38" t="s">
        <v>102</v>
      </c>
      <c r="CJ7" s="38" t="s">
        <v>102</v>
      </c>
      <c r="CK7" s="38">
        <v>228.47</v>
      </c>
      <c r="CL7" s="38">
        <v>218.56</v>
      </c>
      <c r="CM7" s="38" t="s">
        <v>102</v>
      </c>
      <c r="CN7" s="38" t="s">
        <v>102</v>
      </c>
      <c r="CO7" s="38" t="s">
        <v>102</v>
      </c>
      <c r="CP7" s="38" t="s">
        <v>102</v>
      </c>
      <c r="CQ7" s="38" t="s">
        <v>102</v>
      </c>
      <c r="CR7" s="38" t="s">
        <v>102</v>
      </c>
      <c r="CS7" s="38" t="s">
        <v>102</v>
      </c>
      <c r="CT7" s="38" t="s">
        <v>102</v>
      </c>
      <c r="CU7" s="38" t="s">
        <v>102</v>
      </c>
      <c r="CV7" s="38">
        <v>42.47</v>
      </c>
      <c r="CW7" s="38">
        <v>42.86</v>
      </c>
      <c r="CX7" s="38" t="s">
        <v>102</v>
      </c>
      <c r="CY7" s="38" t="s">
        <v>102</v>
      </c>
      <c r="CZ7" s="38" t="s">
        <v>102</v>
      </c>
      <c r="DA7" s="38" t="s">
        <v>102</v>
      </c>
      <c r="DB7" s="38">
        <v>92.17</v>
      </c>
      <c r="DC7" s="38" t="s">
        <v>102</v>
      </c>
      <c r="DD7" s="38" t="s">
        <v>102</v>
      </c>
      <c r="DE7" s="38" t="s">
        <v>102</v>
      </c>
      <c r="DF7" s="38" t="s">
        <v>102</v>
      </c>
      <c r="DG7" s="38">
        <v>83.75</v>
      </c>
      <c r="DH7" s="38">
        <v>84.2</v>
      </c>
      <c r="DI7" s="38" t="s">
        <v>102</v>
      </c>
      <c r="DJ7" s="38" t="s">
        <v>102</v>
      </c>
      <c r="DK7" s="38" t="s">
        <v>102</v>
      </c>
      <c r="DL7" s="38" t="s">
        <v>102</v>
      </c>
      <c r="DM7" s="38">
        <v>3.01</v>
      </c>
      <c r="DN7" s="38" t="s">
        <v>102</v>
      </c>
      <c r="DO7" s="38" t="s">
        <v>102</v>
      </c>
      <c r="DP7" s="38" t="s">
        <v>102</v>
      </c>
      <c r="DQ7" s="38" t="s">
        <v>102</v>
      </c>
      <c r="DR7" s="38">
        <v>24.68</v>
      </c>
      <c r="DS7" s="38">
        <v>25.37</v>
      </c>
      <c r="DT7" s="38" t="s">
        <v>102</v>
      </c>
      <c r="DU7" s="38" t="s">
        <v>102</v>
      </c>
      <c r="DV7" s="38" t="s">
        <v>102</v>
      </c>
      <c r="DW7" s="38" t="s">
        <v>102</v>
      </c>
      <c r="DX7" s="38">
        <v>0</v>
      </c>
      <c r="DY7" s="38" t="s">
        <v>102</v>
      </c>
      <c r="DZ7" s="38" t="s">
        <v>102</v>
      </c>
      <c r="EA7" s="38" t="s">
        <v>102</v>
      </c>
      <c r="EB7" s="38" t="s">
        <v>102</v>
      </c>
      <c r="EC7" s="38">
        <v>8.6199999999999992</v>
      </c>
      <c r="ED7" s="38">
        <v>6.2</v>
      </c>
      <c r="EE7" s="38" t="s">
        <v>102</v>
      </c>
      <c r="EF7" s="38" t="s">
        <v>102</v>
      </c>
      <c r="EG7" s="38" t="s">
        <v>102</v>
      </c>
      <c r="EH7" s="38" t="s">
        <v>102</v>
      </c>
      <c r="EI7" s="38">
        <v>0</v>
      </c>
      <c r="EJ7" s="38" t="s">
        <v>102</v>
      </c>
      <c r="EK7" s="38" t="s">
        <v>102</v>
      </c>
      <c r="EL7" s="38" t="s">
        <v>102</v>
      </c>
      <c r="EM7" s="38" t="s">
        <v>102</v>
      </c>
      <c r="EN7" s="38">
        <v>0.36</v>
      </c>
      <c r="EO7" s="38">
        <v>0.28000000000000003</v>
      </c>
    </row>
    <row r="8" spans="1:148" x14ac:dyDescent="0.2">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2">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2">
      <c r="A10" s="40" t="s">
        <v>46</v>
      </c>
      <c r="B10" s="41">
        <f t="shared" ref="B10:E10" si="15">DATEVALUE($B7+12-B11&amp;"/1/"&amp;B12)</f>
        <v>46388</v>
      </c>
      <c r="C10" s="41">
        <f t="shared" si="15"/>
        <v>46753</v>
      </c>
      <c r="D10" s="41">
        <f t="shared" si="15"/>
        <v>47119</v>
      </c>
      <c r="E10" s="41">
        <f t="shared" si="15"/>
        <v>47484</v>
      </c>
      <c r="F10" s="42">
        <f>DATEVALUE($B7+12-F11&amp;"/1/"&amp;F12)</f>
        <v>47849</v>
      </c>
    </row>
    <row r="11" spans="1:148" x14ac:dyDescent="0.2">
      <c r="B11">
        <v>4</v>
      </c>
      <c r="C11">
        <v>3</v>
      </c>
      <c r="D11">
        <v>2</v>
      </c>
      <c r="E11">
        <v>1</v>
      </c>
      <c r="F11">
        <v>0</v>
      </c>
      <c r="G11" t="s">
        <v>108</v>
      </c>
    </row>
    <row r="12" spans="1:148" x14ac:dyDescent="0.2">
      <c r="B12">
        <v>1</v>
      </c>
      <c r="C12">
        <v>1</v>
      </c>
      <c r="D12">
        <v>1</v>
      </c>
      <c r="E12">
        <v>1</v>
      </c>
      <c r="F12">
        <v>1</v>
      </c>
      <c r="G12" t="s">
        <v>109</v>
      </c>
    </row>
    <row r="13" spans="1:148" x14ac:dyDescent="0.2">
      <c r="B13" t="s">
        <v>110</v>
      </c>
      <c r="C13" t="s">
        <v>110</v>
      </c>
      <c r="D13" t="s">
        <v>111</v>
      </c>
      <c r="E13" t="s">
        <v>110</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w</cp:lastModifiedBy>
  <cp:lastPrinted>2021-01-15T02:13:12Z</cp:lastPrinted>
  <dcterms:created xsi:type="dcterms:W3CDTF">2020-12-04T02:33:40Z</dcterms:created>
  <dcterms:modified xsi:type="dcterms:W3CDTF">2021-01-20T07:35:05Z</dcterms:modified>
</cp:coreProperties>
</file>