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901A_総括\01　決算統計\R2　H31(R1)分\13　経営分析比較表\202101131514_Fw__公営企業に係る経営比較分析表（令和元年度決算）の分析等について\253839 日野町\"/>
    </mc:Choice>
  </mc:AlternateContent>
  <workbookProtection workbookAlgorithmName="SHA-512" workbookHashValue="NrWhE1UPOYW8s9d4RYZUvN7uDSLqPM3AOIvEDtyG85g0AyG54G9ifJanEUDVGIdpMZ3LjM5hHai7HsZsShm27w==" workbookSaltValue="mj1N1O7DFQCtelBJHBwoLw==" workbookSpinCount="100000" lockStructure="1"/>
  <bookViews>
    <workbookView xWindow="0" yWindow="0" windowWidth="15360" windowHeight="7635"/>
  </bookViews>
  <sheets>
    <sheet name="法非適用_下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I86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AT10" i="4" s="1"/>
  <c r="V6" i="5"/>
  <c r="U6" i="5"/>
  <c r="T6" i="5"/>
  <c r="S6" i="5"/>
  <c r="AL8" i="4" s="1"/>
  <c r="R6" i="5"/>
  <c r="Q6" i="5"/>
  <c r="P6" i="5"/>
  <c r="O6" i="5"/>
  <c r="I10" i="4" s="1"/>
  <c r="N6" i="5"/>
  <c r="M6" i="5"/>
  <c r="L6" i="5"/>
  <c r="K6" i="5"/>
  <c r="P8" i="4" s="1"/>
  <c r="J6" i="5"/>
  <c r="I6" i="5"/>
  <c r="H6" i="5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K86" i="4"/>
  <c r="J86" i="4"/>
  <c r="H86" i="4"/>
  <c r="E86" i="4"/>
  <c r="BB10" i="4"/>
  <c r="AL10" i="4"/>
  <c r="AD10" i="4"/>
  <c r="W10" i="4"/>
  <c r="P10" i="4"/>
  <c r="B10" i="4"/>
  <c r="BB8" i="4"/>
  <c r="AT8" i="4"/>
  <c r="AD8" i="4"/>
  <c r="W8" i="4"/>
  <c r="I8" i="4"/>
  <c r="B8" i="4"/>
  <c r="B6" i="4"/>
</calcChain>
</file>

<file path=xl/sharedStrings.xml><?xml version="1.0" encoding="utf-8"?>
<sst xmlns="http://schemas.openxmlformats.org/spreadsheetml/2006/main" count="238" uniqueCount="120">
  <si>
    <t>経営比較分析表（令和元年度決算）</t>
    <rPh sb="8" eb="10">
      <t>レイワ</t>
    </rPh>
    <rPh sb="10" eb="12">
      <t>ガンネン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</si>
  <si>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</si>
  <si>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</si>
  <si>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</si>
  <si>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</si>
  <si>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</si>
  <si>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</si>
  <si>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</si>
  <si>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</si>
  <si>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</si>
  <si>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</si>
  <si>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</si>
  <si>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</si>
  <si>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</si>
  <si>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</si>
  <si>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</si>
  <si>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</si>
  <si>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</si>
  <si>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</si>
  <si>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</si>
  <si>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</si>
  <si>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</si>
  <si>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</si>
  <si>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令和元年度全国平均</t>
    <rPh sb="0" eb="2">
      <t>レイワ</t>
    </rPh>
    <rPh sb="2" eb="4">
      <t>ガンネン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</si>
  <si>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</si>
  <si>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</si>
  <si>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</si>
  <si>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</si>
  <si>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</si>
  <si>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</si>
  <si>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</si>
  <si>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</si>
  <si>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</si>
  <si>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</si>
  <si>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</si>
  <si>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</si>
  <si>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</si>
  <si>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</si>
  <si>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</si>
  <si>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</si>
  <si>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</si>
  <si>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</si>
  <si>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</si>
  <si>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</si>
  <si>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</si>
  <si>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</si>
  <si>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</si>
  <si>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</si>
  <si>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</si>
  <si>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</si>
  <si>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</si>
  <si>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</si>
  <si>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</si>
  <si>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</si>
  <si>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</si>
  <si>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</si>
  <si>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</si>
  <si>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</si>
  <si>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</si>
  <si>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</si>
  <si>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</si>
  <si>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</si>
  <si>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</si>
  <si>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</si>
  <si>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</si>
  <si>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</si>
  <si>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</si>
  <si>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</si>
  <si>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</si>
  <si>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</si>
  <si>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</si>
  <si>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</si>
  <si>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</si>
  <si>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</si>
  <si>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</si>
  <si>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</si>
  <si>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</si>
  <si>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</si>
  <si>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</si>
  <si>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</si>
  <si>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</si>
  <si>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</si>
  <si>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</si>
  <si>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</si>
  <si>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</si>
  <si>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</si>
  <si>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</si>
  <si>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</si>
  <si>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</si>
  <si>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</si>
  <si>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</si>
  <si>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</si>
  <si>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</si>
  <si>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</si>
  <si>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</si>
  <si>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</si>
  <si>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</si>
  <si>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</si>
  <si>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日野町</t>
  </si>
  <si>
    <t>法非適用</t>
  </si>
  <si>
    <t>下水道事業</t>
  </si>
  <si>
    <t>公共下水道</t>
  </si>
  <si>
    <t>Cd2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</si>
  <si>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</si>
  <si>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</si>
  <si>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</si>
  <si>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</si>
  <si>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</si>
  <si>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</si>
  <si>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</si>
  <si>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</si>
  <si>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</si>
  <si>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</si>
  <si>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</si>
  <si>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"H"yy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</si>
  <si>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</si>
  <si>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</si>
  <si>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　汚水処理原価は類似団体平均より低い数値であり、経費回収率においては類似団体平均を上回っている。
　収益的収支比率ついては、昨年より改善しているものの100%を下回っている状態であることから、今後は使用料の増収対策等の検討が必要となってくる。
　水洗化率においては、90%以上であり類似団体平均より高い値となっているが、今後も啓発は必要である。</t>
    <phoneticPr fontId="4"/>
  </si>
  <si>
    <t>　管路の殆どが塩ビ管であり現時点では更新を行っていないが、一部存在するコンクリート管において対策が必要な箇所が発現したことから、平成30年度に更新工事を行った。また、管路及びマンホール、ポンプ施設においても、重要度が高い箇所より点検・調査行い、今後の対策を計画していく。</t>
    <rPh sb="76" eb="77">
      <t>オコナ</t>
    </rPh>
    <phoneticPr fontId="4"/>
  </si>
  <si>
    <t>　事業費の大半を企業債の返済が占めている中、収益的収支比率は平成29年度より改善傾向にあるものの、100%以下の数値となっているため、比率改善のための取り組みが必要となっている。
　また、今後はコンクリート管やマンホール等、調査・修繕といった維持管理における費用も増加する見込であり、経営改善のための取り組みが必須となっている。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</si>
</sst>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H&quot;yy"/>
    <numFmt numFmtId="181" formatCode="&quot;R&quot;dd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181" fontId="0" fillId="0" borderId="2" xfId="0" applyNumberFormat="1" applyBorder="1">
      <alignment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DE-483D-9EE0-F9D656FB6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0.15</c:v>
                </c:pt>
                <c:pt idx="1">
                  <c:v>0.1</c:v>
                </c:pt>
                <c:pt idx="2">
                  <c:v>0.13</c:v>
                </c:pt>
                <c:pt idx="3">
                  <c:v>0.12</c:v>
                </c:pt>
                <c:pt idx="4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DE-483D-9EE0-F9D656FB6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97.32</c:v>
                </c:pt>
                <c:pt idx="1">
                  <c:v>91.56</c:v>
                </c:pt>
                <c:pt idx="2">
                  <c:v>91.47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7A-46A0-B520-D4A82C760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49.39</c:v>
                </c:pt>
                <c:pt idx="1">
                  <c:v>49.25</c:v>
                </c:pt>
                <c:pt idx="2">
                  <c:v>50.24</c:v>
                </c:pt>
                <c:pt idx="3">
                  <c:v>49.68</c:v>
                </c:pt>
                <c:pt idx="4">
                  <c:v>49.27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7A-46A0-B520-D4A82C760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90.74</c:v>
                </c:pt>
                <c:pt idx="1">
                  <c:v>91.5</c:v>
                </c:pt>
                <c:pt idx="2">
                  <c:v>92.01</c:v>
                </c:pt>
                <c:pt idx="3">
                  <c:v>92.41</c:v>
                </c:pt>
                <c:pt idx="4">
                  <c:v>92.88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37-4C25-A245-FC786286A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83.96</c:v>
                </c:pt>
                <c:pt idx="1">
                  <c:v>84.12</c:v>
                </c:pt>
                <c:pt idx="2">
                  <c:v>84.17</c:v>
                </c:pt>
                <c:pt idx="3">
                  <c:v>83.35</c:v>
                </c:pt>
                <c:pt idx="4">
                  <c:v>83.16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37-4C25-A245-FC786286A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75.180000000000007</c:v>
                </c:pt>
                <c:pt idx="1">
                  <c:v>80.94</c:v>
                </c:pt>
                <c:pt idx="2">
                  <c:v>70.540000000000006</c:v>
                </c:pt>
                <c:pt idx="3">
                  <c:v>76.81</c:v>
                </c:pt>
                <c:pt idx="4">
                  <c:v>76.91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1E-4093-9D55-599EB02E4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1E-4093-9D55-599EB02E4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3E-47CF-BF17-62ED9CC2D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3E-47CF-BF17-62ED9CC2D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E3-4BE8-A044-74E9A30CA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E3-4BE8-A044-74E9A30CA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1F-48D0-9D1D-21DE8B33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1F-48D0-9D1D-21DE8B33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30-48E2-A2FA-2EEC34B07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30-48E2-A2FA-2EEC34B07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1436.32</c:v>
                </c:pt>
                <c:pt idx="1">
                  <c:v>1130.3800000000001</c:v>
                </c:pt>
                <c:pt idx="2">
                  <c:v>1248.54</c:v>
                </c:pt>
                <c:pt idx="3">
                  <c:v>1252.21</c:v>
                </c:pt>
                <c:pt idx="4">
                  <c:v>1153.18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78-4AAE-8EC2-31C1006FB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1162.3599999999999</c:v>
                </c:pt>
                <c:pt idx="1">
                  <c:v>1047.6500000000001</c:v>
                </c:pt>
                <c:pt idx="2">
                  <c:v>1124.26</c:v>
                </c:pt>
                <c:pt idx="3">
                  <c:v>1048.23</c:v>
                </c:pt>
                <c:pt idx="4">
                  <c:v>1130.42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78-4AAE-8EC2-31C1006FB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87.07</c:v>
                </c:pt>
                <c:pt idx="1">
                  <c:v>97.37</c:v>
                </c:pt>
                <c:pt idx="2">
                  <c:v>90.01</c:v>
                </c:pt>
                <c:pt idx="3">
                  <c:v>99.98</c:v>
                </c:pt>
                <c:pt idx="4">
                  <c:v>102.22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08-4194-B502-265568A03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68.209999999999994</c:v>
                </c:pt>
                <c:pt idx="1">
                  <c:v>74.040000000000006</c:v>
                </c:pt>
                <c:pt idx="2">
                  <c:v>80.58</c:v>
                </c:pt>
                <c:pt idx="3">
                  <c:v>78.92</c:v>
                </c:pt>
                <c:pt idx="4">
                  <c:v>74.17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08-4194-B502-265568A03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135.87</c:v>
                </c:pt>
                <c:pt idx="1">
                  <c:v>163.38999999999999</c:v>
                </c:pt>
                <c:pt idx="2">
                  <c:v>180.58</c:v>
                </c:pt>
                <c:pt idx="3">
                  <c:v>161.12</c:v>
                </c:pt>
                <c:pt idx="4">
                  <c:v>139.28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8A-4228-87F3-ED7E79AF8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250.84</c:v>
                </c:pt>
                <c:pt idx="1">
                  <c:v>235.61</c:v>
                </c:pt>
                <c:pt idx="2">
                  <c:v>216.21</c:v>
                </c:pt>
                <c:pt idx="3">
                  <c:v>220.31</c:v>
                </c:pt>
                <c:pt idx="4">
                  <c:v>230.95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8A-4228-87F3-ED7E79AF8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【682.51】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【95.35】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【59.64】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【136.15】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【100.34】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【0.22】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topLeftCell="M20" zoomScale="70" zoomScaleNormal="70" workbookViewId="0">
      <selection activeCell="BL66" sqref="BL66:BZ82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</row>
    <row r="3" spans="1:78" ht="9.75" customHeight="1" x14ac:dyDescent="0.15">
      <c r="A3" s="2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</row>
    <row r="4" spans="1:78" ht="9.75" customHeight="1" x14ac:dyDescent="0.15">
      <c r="A4" s="2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75" t="str">
        <f>データ!H6</f>
        <v>滋賀県　日野町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65" t="s">
        <v>1</v>
      </c>
      <c r="C7" s="65"/>
      <c r="D7" s="65"/>
      <c r="E7" s="65"/>
      <c r="F7" s="65"/>
      <c r="G7" s="65"/>
      <c r="H7" s="65"/>
      <c r="I7" s="65" t="s">
        <v>2</v>
      </c>
      <c r="J7" s="65"/>
      <c r="K7" s="65"/>
      <c r="L7" s="65"/>
      <c r="M7" s="65"/>
      <c r="N7" s="65"/>
      <c r="O7" s="65"/>
      <c r="P7" s="65" t="s">
        <v>3</v>
      </c>
      <c r="Q7" s="65"/>
      <c r="R7" s="65"/>
      <c r="S7" s="65"/>
      <c r="T7" s="65"/>
      <c r="U7" s="65"/>
      <c r="V7" s="65"/>
      <c r="W7" s="65" t="s">
        <v>4</v>
      </c>
      <c r="X7" s="65"/>
      <c r="Y7" s="65"/>
      <c r="Z7" s="65"/>
      <c r="AA7" s="65"/>
      <c r="AB7" s="65"/>
      <c r="AC7" s="65"/>
      <c r="AD7" s="65" t="s">
        <v>5</v>
      </c>
      <c r="AE7" s="65"/>
      <c r="AF7" s="65"/>
      <c r="AG7" s="65"/>
      <c r="AH7" s="65"/>
      <c r="AI7" s="65"/>
      <c r="AJ7" s="65"/>
      <c r="AK7" s="3"/>
      <c r="AL7" s="65" t="s">
        <v>6</v>
      </c>
      <c r="AM7" s="65"/>
      <c r="AN7" s="65"/>
      <c r="AO7" s="65"/>
      <c r="AP7" s="65"/>
      <c r="AQ7" s="65"/>
      <c r="AR7" s="65"/>
      <c r="AS7" s="65"/>
      <c r="AT7" s="65" t="s">
        <v>7</v>
      </c>
      <c r="AU7" s="65"/>
      <c r="AV7" s="65"/>
      <c r="AW7" s="65"/>
      <c r="AX7" s="65"/>
      <c r="AY7" s="65"/>
      <c r="AZ7" s="65"/>
      <c r="BA7" s="65"/>
      <c r="BB7" s="65" t="s">
        <v>8</v>
      </c>
      <c r="BC7" s="65"/>
      <c r="BD7" s="65"/>
      <c r="BE7" s="65"/>
      <c r="BF7" s="65"/>
      <c r="BG7" s="65"/>
      <c r="BH7" s="65"/>
      <c r="BI7" s="65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72" t="str">
        <f>データ!I6</f>
        <v>法非適用</v>
      </c>
      <c r="C8" s="72"/>
      <c r="D8" s="72"/>
      <c r="E8" s="72"/>
      <c r="F8" s="72"/>
      <c r="G8" s="72"/>
      <c r="H8" s="72"/>
      <c r="I8" s="72" t="str">
        <f>データ!J6</f>
        <v>下水道事業</v>
      </c>
      <c r="J8" s="72"/>
      <c r="K8" s="72"/>
      <c r="L8" s="72"/>
      <c r="M8" s="72"/>
      <c r="N8" s="72"/>
      <c r="O8" s="72"/>
      <c r="P8" s="72" t="str">
        <f>データ!K6</f>
        <v>公共下水道</v>
      </c>
      <c r="Q8" s="72"/>
      <c r="R8" s="72"/>
      <c r="S8" s="72"/>
      <c r="T8" s="72"/>
      <c r="U8" s="72"/>
      <c r="V8" s="72"/>
      <c r="W8" s="72" t="str">
        <f>データ!L6</f>
        <v>Cd2</v>
      </c>
      <c r="X8" s="72"/>
      <c r="Y8" s="72"/>
      <c r="Z8" s="72"/>
      <c r="AA8" s="72"/>
      <c r="AB8" s="72"/>
      <c r="AC8" s="72"/>
      <c r="AD8" s="73" t="str">
        <f>データ!$M$6</f>
        <v>非設置</v>
      </c>
      <c r="AE8" s="73"/>
      <c r="AF8" s="73"/>
      <c r="AG8" s="73"/>
      <c r="AH8" s="73"/>
      <c r="AI8" s="73"/>
      <c r="AJ8" s="73"/>
      <c r="AK8" s="3"/>
      <c r="AL8" s="69">
        <f>データ!S6</f>
        <v>21493</v>
      </c>
      <c r="AM8" s="69"/>
      <c r="AN8" s="69"/>
      <c r="AO8" s="69"/>
      <c r="AP8" s="69"/>
      <c r="AQ8" s="69"/>
      <c r="AR8" s="69"/>
      <c r="AS8" s="69"/>
      <c r="AT8" s="68">
        <f>データ!T6</f>
        <v>117.6</v>
      </c>
      <c r="AU8" s="68"/>
      <c r="AV8" s="68"/>
      <c r="AW8" s="68"/>
      <c r="AX8" s="68"/>
      <c r="AY8" s="68"/>
      <c r="AZ8" s="68"/>
      <c r="BA8" s="68"/>
      <c r="BB8" s="68">
        <f>データ!U6</f>
        <v>182.76</v>
      </c>
      <c r="BC8" s="68"/>
      <c r="BD8" s="68"/>
      <c r="BE8" s="68"/>
      <c r="BF8" s="68"/>
      <c r="BG8" s="68"/>
      <c r="BH8" s="68"/>
      <c r="BI8" s="68"/>
      <c r="BJ8" s="3"/>
      <c r="BK8" s="3"/>
      <c r="BL8" s="70" t="s">
        <v>10</v>
      </c>
      <c r="BM8" s="71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65" t="s">
        <v>12</v>
      </c>
      <c r="C9" s="65"/>
      <c r="D9" s="65"/>
      <c r="E9" s="65"/>
      <c r="F9" s="65"/>
      <c r="G9" s="65"/>
      <c r="H9" s="65"/>
      <c r="I9" s="65" t="s">
        <v>13</v>
      </c>
      <c r="J9" s="65"/>
      <c r="K9" s="65"/>
      <c r="L9" s="65"/>
      <c r="M9" s="65"/>
      <c r="N9" s="65"/>
      <c r="O9" s="65"/>
      <c r="P9" s="65" t="s">
        <v>14</v>
      </c>
      <c r="Q9" s="65"/>
      <c r="R9" s="65"/>
      <c r="S9" s="65"/>
      <c r="T9" s="65"/>
      <c r="U9" s="65"/>
      <c r="V9" s="65"/>
      <c r="W9" s="65" t="s">
        <v>15</v>
      </c>
      <c r="X9" s="65"/>
      <c r="Y9" s="65"/>
      <c r="Z9" s="65"/>
      <c r="AA9" s="65"/>
      <c r="AB9" s="65"/>
      <c r="AC9" s="65"/>
      <c r="AD9" s="65" t="s">
        <v>16</v>
      </c>
      <c r="AE9" s="65"/>
      <c r="AF9" s="65"/>
      <c r="AG9" s="65"/>
      <c r="AH9" s="65"/>
      <c r="AI9" s="65"/>
      <c r="AJ9" s="65"/>
      <c r="AK9" s="3"/>
      <c r="AL9" s="65" t="s">
        <v>17</v>
      </c>
      <c r="AM9" s="65"/>
      <c r="AN9" s="65"/>
      <c r="AO9" s="65"/>
      <c r="AP9" s="65"/>
      <c r="AQ9" s="65"/>
      <c r="AR9" s="65"/>
      <c r="AS9" s="65"/>
      <c r="AT9" s="65" t="s">
        <v>18</v>
      </c>
      <c r="AU9" s="65"/>
      <c r="AV9" s="65"/>
      <c r="AW9" s="65"/>
      <c r="AX9" s="65"/>
      <c r="AY9" s="65"/>
      <c r="AZ9" s="65"/>
      <c r="BA9" s="65"/>
      <c r="BB9" s="65" t="s">
        <v>19</v>
      </c>
      <c r="BC9" s="65"/>
      <c r="BD9" s="65"/>
      <c r="BE9" s="65"/>
      <c r="BF9" s="65"/>
      <c r="BG9" s="65"/>
      <c r="BH9" s="65"/>
      <c r="BI9" s="65"/>
      <c r="BJ9" s="3"/>
      <c r="BK9" s="3"/>
      <c r="BL9" s="66" t="s">
        <v>20</v>
      </c>
      <c r="BM9" s="67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68" t="str">
        <f>データ!N6</f>
        <v>-</v>
      </c>
      <c r="C10" s="68"/>
      <c r="D10" s="68"/>
      <c r="E10" s="68"/>
      <c r="F10" s="68"/>
      <c r="G10" s="68"/>
      <c r="H10" s="68"/>
      <c r="I10" s="68" t="str">
        <f>データ!O6</f>
        <v>該当数値なし</v>
      </c>
      <c r="J10" s="68"/>
      <c r="K10" s="68"/>
      <c r="L10" s="68"/>
      <c r="M10" s="68"/>
      <c r="N10" s="68"/>
      <c r="O10" s="68"/>
      <c r="P10" s="68">
        <f>データ!P6</f>
        <v>39.950000000000003</v>
      </c>
      <c r="Q10" s="68"/>
      <c r="R10" s="68"/>
      <c r="S10" s="68"/>
      <c r="T10" s="68"/>
      <c r="U10" s="68"/>
      <c r="V10" s="68"/>
      <c r="W10" s="68">
        <f>データ!Q6</f>
        <v>90.08</v>
      </c>
      <c r="X10" s="68"/>
      <c r="Y10" s="68"/>
      <c r="Z10" s="68"/>
      <c r="AA10" s="68"/>
      <c r="AB10" s="68"/>
      <c r="AC10" s="68"/>
      <c r="AD10" s="69">
        <f>データ!R6</f>
        <v>2900</v>
      </c>
      <c r="AE10" s="69"/>
      <c r="AF10" s="69"/>
      <c r="AG10" s="69"/>
      <c r="AH10" s="69"/>
      <c r="AI10" s="69"/>
      <c r="AJ10" s="69"/>
      <c r="AK10" s="2"/>
      <c r="AL10" s="69">
        <f>データ!V6</f>
        <v>8559</v>
      </c>
      <c r="AM10" s="69"/>
      <c r="AN10" s="69"/>
      <c r="AO10" s="69"/>
      <c r="AP10" s="69"/>
      <c r="AQ10" s="69"/>
      <c r="AR10" s="69"/>
      <c r="AS10" s="69"/>
      <c r="AT10" s="68">
        <f>データ!W6</f>
        <v>4.18</v>
      </c>
      <c r="AU10" s="68"/>
      <c r="AV10" s="68"/>
      <c r="AW10" s="68"/>
      <c r="AX10" s="68"/>
      <c r="AY10" s="68"/>
      <c r="AZ10" s="68"/>
      <c r="BA10" s="68"/>
      <c r="BB10" s="68">
        <f>データ!X6</f>
        <v>2047.61</v>
      </c>
      <c r="BC10" s="68"/>
      <c r="BD10" s="68"/>
      <c r="BE10" s="68"/>
      <c r="BF10" s="68"/>
      <c r="BG10" s="68"/>
      <c r="BH10" s="68"/>
      <c r="BI10" s="68"/>
      <c r="BJ10" s="2"/>
      <c r="BK10" s="2"/>
      <c r="BL10" s="58" t="s">
        <v>22</v>
      </c>
      <c r="BM10" s="59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0" t="s">
        <v>24</v>
      </c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</row>
    <row r="14" spans="1:78" ht="13.5" customHeight="1" x14ac:dyDescent="0.15">
      <c r="A14" s="2"/>
      <c r="B14" s="62" t="s">
        <v>25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4"/>
      <c r="BK14" s="2"/>
      <c r="BL14" s="52" t="s">
        <v>26</v>
      </c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4"/>
    </row>
    <row r="15" spans="1:78" ht="13.5" customHeight="1" x14ac:dyDescent="0.15">
      <c r="A15" s="2"/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1"/>
      <c r="BK15" s="2"/>
      <c r="BL15" s="55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7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3" t="s">
        <v>117</v>
      </c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5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3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5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3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5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3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5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3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5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3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5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3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5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3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5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3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5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3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5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3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5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3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5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3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5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3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5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3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5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3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5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3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5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3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5"/>
    </row>
    <row r="34" spans="1:78" ht="13.5" customHeight="1" x14ac:dyDescent="0.15">
      <c r="A34" s="2"/>
      <c r="B34" s="16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43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5"/>
    </row>
    <row r="35" spans="1:78" ht="13.5" customHeight="1" x14ac:dyDescent="0.15">
      <c r="A35" s="2"/>
      <c r="B35" s="16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43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5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3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5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3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5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3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5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3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5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3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5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3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5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3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5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3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5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46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8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52" t="s">
        <v>27</v>
      </c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4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55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7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3" t="s">
        <v>118</v>
      </c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5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3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5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3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5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3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5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3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5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3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5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3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5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3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5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3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5"/>
    </row>
    <row r="56" spans="1:78" ht="13.5" customHeight="1" x14ac:dyDescent="0.15">
      <c r="A56" s="2"/>
      <c r="B56" s="16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43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5"/>
    </row>
    <row r="57" spans="1:78" ht="13.5" customHeight="1" x14ac:dyDescent="0.15">
      <c r="A57" s="2"/>
      <c r="B57" s="16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43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5"/>
    </row>
    <row r="58" spans="1:78" ht="13.5" customHeight="1" x14ac:dyDescent="0.15">
      <c r="A58" s="2"/>
      <c r="B58" s="16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43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5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43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5"/>
    </row>
    <row r="60" spans="1:78" ht="13.5" customHeight="1" x14ac:dyDescent="0.15">
      <c r="A60" s="2"/>
      <c r="B60" s="49" t="s">
        <v>28</v>
      </c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1"/>
      <c r="BK60" s="2"/>
      <c r="BL60" s="43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5"/>
    </row>
    <row r="61" spans="1:78" ht="13.5" customHeight="1" x14ac:dyDescent="0.15">
      <c r="A61" s="2"/>
      <c r="B61" s="49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1"/>
      <c r="BK61" s="2"/>
      <c r="BL61" s="43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5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3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5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6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8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52" t="s">
        <v>29</v>
      </c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4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55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7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3" t="s">
        <v>119</v>
      </c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5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3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5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3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5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3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5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3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5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3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5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3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5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3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5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3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5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3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5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3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5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3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5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3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5"/>
    </row>
    <row r="79" spans="1:78" ht="13.5" customHeight="1" x14ac:dyDescent="0.15">
      <c r="A79" s="2"/>
      <c r="B79" s="1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7"/>
      <c r="BJ79" s="18"/>
      <c r="BK79" s="2"/>
      <c r="BL79" s="43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5"/>
    </row>
    <row r="80" spans="1:78" ht="13.5" customHeight="1" x14ac:dyDescent="0.15">
      <c r="A80" s="2"/>
      <c r="B80" s="16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7"/>
      <c r="BJ80" s="18"/>
      <c r="BK80" s="2"/>
      <c r="BL80" s="43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5"/>
    </row>
    <row r="81" spans="1:78" ht="13.5" customHeight="1" x14ac:dyDescent="0.15">
      <c r="A81" s="2"/>
      <c r="B81" s="16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7"/>
      <c r="V81" s="17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7"/>
      <c r="AP81" s="17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7"/>
      <c r="BJ81" s="18"/>
      <c r="BK81" s="2"/>
      <c r="BL81" s="43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5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46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8"/>
    </row>
    <row r="83" spans="1:78" x14ac:dyDescent="0.15">
      <c r="C83" s="2" t="s">
        <v>30</v>
      </c>
    </row>
    <row r="84" spans="1:78" x14ac:dyDescent="0.15">
      <c r="C84" s="2"/>
    </row>
    <row r="85" spans="1:78" hidden="1" x14ac:dyDescent="0.15">
      <c r="B85" s="26" t="s">
        <v>31</v>
      </c>
      <c r="C85" s="26"/>
      <c r="D85" s="26"/>
      <c r="E85" s="26" t="s">
        <v>32</v>
      </c>
      <c r="F85" s="26" t="s">
        <v>33</v>
      </c>
      <c r="G85" s="26" t="s">
        <v>34</v>
      </c>
      <c r="H85" s="26" t="s">
        <v>35</v>
      </c>
      <c r="I85" s="26" t="s">
        <v>36</v>
      </c>
      <c r="J85" s="26" t="s">
        <v>37</v>
      </c>
      <c r="K85" s="26" t="s">
        <v>38</v>
      </c>
      <c r="L85" s="26" t="s">
        <v>39</v>
      </c>
      <c r="M85" s="26" t="s">
        <v>40</v>
      </c>
      <c r="N85" s="26" t="s">
        <v>41</v>
      </c>
      <c r="O85" s="26" t="s">
        <v>42</v>
      </c>
    </row>
    <row r="86" spans="1:78" hidden="1" x14ac:dyDescent="0.15">
      <c r="B86" s="26"/>
      <c r="C86" s="26"/>
      <c r="D86" s="26"/>
      <c r="E86" s="26" t="str">
        <f>データ!AI6</f>
        <v/>
      </c>
      <c r="F86" s="26" t="s">
        <v>43</v>
      </c>
      <c r="G86" s="26" t="s">
        <v>43</v>
      </c>
      <c r="H86" s="26" t="str">
        <f>データ!BP6</f>
        <v>【682.51】</v>
      </c>
      <c r="I86" s="26" t="str">
        <f>データ!CA6</f>
        <v>【100.34】</v>
      </c>
      <c r="J86" s="26" t="str">
        <f>データ!CL6</f>
        <v>【136.15】</v>
      </c>
      <c r="K86" s="26" t="str">
        <f>データ!CW6</f>
        <v>【59.64】</v>
      </c>
      <c r="L86" s="26" t="str">
        <f>データ!DH6</f>
        <v>【95.35】</v>
      </c>
      <c r="M86" s="26" t="s">
        <v>44</v>
      </c>
      <c r="N86" s="26" t="s">
        <v>43</v>
      </c>
      <c r="O86" s="26" t="str">
        <f>データ!EO6</f>
        <v>【0.22】</v>
      </c>
    </row>
  </sheetData>
  <sheetProtection algorithmName="SHA-512" hashValue="UF6GaWiZ2pOMgrmfgbcWO2wExwGRHrlMZ3RrvulH/rSt7BFkHVuLPyjic7yhmHZuzLeFiMOR/+Lp/TFqbbCynA==" saltValue="EvvDYYUdJroBBX1gtK+EzA==" spinCount="100000" sheet="1" objects="1" scenarios="1" formatCells="0" formatColumns="0" formatRows="0"/>
  <mergeCells count="46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47:BZ63"/>
    <mergeCell ref="B60:BJ61"/>
    <mergeCell ref="BL64:BZ65"/>
    <mergeCell ref="BL66:BZ82"/>
    <mergeCell ref="BL10:BM10"/>
    <mergeCell ref="BL11:BZ13"/>
    <mergeCell ref="B14:BJ15"/>
    <mergeCell ref="BL14:BZ15"/>
    <mergeCell ref="BL16:BZ44"/>
    <mergeCell ref="BL45:BZ46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3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45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 x14ac:dyDescent="0.15">
      <c r="A2" s="28" t="s">
        <v>46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 x14ac:dyDescent="0.15">
      <c r="A3" s="28" t="s">
        <v>47</v>
      </c>
      <c r="B3" s="29" t="s">
        <v>48</v>
      </c>
      <c r="C3" s="29" t="s">
        <v>49</v>
      </c>
      <c r="D3" s="29" t="s">
        <v>50</v>
      </c>
      <c r="E3" s="29" t="s">
        <v>51</v>
      </c>
      <c r="F3" s="29" t="s">
        <v>52</v>
      </c>
      <c r="G3" s="29" t="s">
        <v>53</v>
      </c>
      <c r="H3" s="77" t="s">
        <v>54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55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56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5" x14ac:dyDescent="0.15">
      <c r="A4" s="28" t="s">
        <v>57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58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59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60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61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62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63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64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65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66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67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68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5" x14ac:dyDescent="0.15">
      <c r="A5" s="28" t="s">
        <v>69</v>
      </c>
      <c r="B5" s="31"/>
      <c r="C5" s="31"/>
      <c r="D5" s="31"/>
      <c r="E5" s="31"/>
      <c r="F5" s="31"/>
      <c r="G5" s="31"/>
      <c r="H5" s="32" t="s">
        <v>70</v>
      </c>
      <c r="I5" s="32" t="s">
        <v>71</v>
      </c>
      <c r="J5" s="32" t="s">
        <v>72</v>
      </c>
      <c r="K5" s="32" t="s">
        <v>73</v>
      </c>
      <c r="L5" s="32" t="s">
        <v>74</v>
      </c>
      <c r="M5" s="32" t="s">
        <v>5</v>
      </c>
      <c r="N5" s="32" t="s">
        <v>75</v>
      </c>
      <c r="O5" s="32" t="s">
        <v>76</v>
      </c>
      <c r="P5" s="32" t="s">
        <v>77</v>
      </c>
      <c r="Q5" s="32" t="s">
        <v>78</v>
      </c>
      <c r="R5" s="32" t="s">
        <v>79</v>
      </c>
      <c r="S5" s="32" t="s">
        <v>80</v>
      </c>
      <c r="T5" s="32" t="s">
        <v>81</v>
      </c>
      <c r="U5" s="32" t="s">
        <v>82</v>
      </c>
      <c r="V5" s="32" t="s">
        <v>83</v>
      </c>
      <c r="W5" s="32" t="s">
        <v>84</v>
      </c>
      <c r="X5" s="32" t="s">
        <v>85</v>
      </c>
      <c r="Y5" s="32" t="s">
        <v>86</v>
      </c>
      <c r="Z5" s="32" t="s">
        <v>87</v>
      </c>
      <c r="AA5" s="32" t="s">
        <v>88</v>
      </c>
      <c r="AB5" s="32" t="s">
        <v>89</v>
      </c>
      <c r="AC5" s="32" t="s">
        <v>90</v>
      </c>
      <c r="AD5" s="32" t="s">
        <v>91</v>
      </c>
      <c r="AE5" s="32" t="s">
        <v>92</v>
      </c>
      <c r="AF5" s="32" t="s">
        <v>93</v>
      </c>
      <c r="AG5" s="32" t="s">
        <v>94</v>
      </c>
      <c r="AH5" s="32" t="s">
        <v>95</v>
      </c>
      <c r="AI5" s="32" t="s">
        <v>31</v>
      </c>
      <c r="AJ5" s="32" t="s">
        <v>86</v>
      </c>
      <c r="AK5" s="32" t="s">
        <v>87</v>
      </c>
      <c r="AL5" s="32" t="s">
        <v>88</v>
      </c>
      <c r="AM5" s="32" t="s">
        <v>89</v>
      </c>
      <c r="AN5" s="32" t="s">
        <v>90</v>
      </c>
      <c r="AO5" s="32" t="s">
        <v>91</v>
      </c>
      <c r="AP5" s="32" t="s">
        <v>92</v>
      </c>
      <c r="AQ5" s="32" t="s">
        <v>93</v>
      </c>
      <c r="AR5" s="32" t="s">
        <v>94</v>
      </c>
      <c r="AS5" s="32" t="s">
        <v>95</v>
      </c>
      <c r="AT5" s="32" t="s">
        <v>96</v>
      </c>
      <c r="AU5" s="32" t="s">
        <v>86</v>
      </c>
      <c r="AV5" s="32" t="s">
        <v>87</v>
      </c>
      <c r="AW5" s="32" t="s">
        <v>88</v>
      </c>
      <c r="AX5" s="32" t="s">
        <v>89</v>
      </c>
      <c r="AY5" s="32" t="s">
        <v>90</v>
      </c>
      <c r="AZ5" s="32" t="s">
        <v>91</v>
      </c>
      <c r="BA5" s="32" t="s">
        <v>92</v>
      </c>
      <c r="BB5" s="32" t="s">
        <v>93</v>
      </c>
      <c r="BC5" s="32" t="s">
        <v>94</v>
      </c>
      <c r="BD5" s="32" t="s">
        <v>95</v>
      </c>
      <c r="BE5" s="32" t="s">
        <v>96</v>
      </c>
      <c r="BF5" s="32" t="s">
        <v>86</v>
      </c>
      <c r="BG5" s="32" t="s">
        <v>87</v>
      </c>
      <c r="BH5" s="32" t="s">
        <v>88</v>
      </c>
      <c r="BI5" s="32" t="s">
        <v>89</v>
      </c>
      <c r="BJ5" s="32" t="s">
        <v>90</v>
      </c>
      <c r="BK5" s="32" t="s">
        <v>91</v>
      </c>
      <c r="BL5" s="32" t="s">
        <v>92</v>
      </c>
      <c r="BM5" s="32" t="s">
        <v>93</v>
      </c>
      <c r="BN5" s="32" t="s">
        <v>94</v>
      </c>
      <c r="BO5" s="32" t="s">
        <v>95</v>
      </c>
      <c r="BP5" s="32" t="s">
        <v>96</v>
      </c>
      <c r="BQ5" s="32" t="s">
        <v>86</v>
      </c>
      <c r="BR5" s="32" t="s">
        <v>87</v>
      </c>
      <c r="BS5" s="32" t="s">
        <v>88</v>
      </c>
      <c r="BT5" s="32" t="s">
        <v>89</v>
      </c>
      <c r="BU5" s="32" t="s">
        <v>90</v>
      </c>
      <c r="BV5" s="32" t="s">
        <v>91</v>
      </c>
      <c r="BW5" s="32" t="s">
        <v>92</v>
      </c>
      <c r="BX5" s="32" t="s">
        <v>93</v>
      </c>
      <c r="BY5" s="32" t="s">
        <v>94</v>
      </c>
      <c r="BZ5" s="32" t="s">
        <v>95</v>
      </c>
      <c r="CA5" s="32" t="s">
        <v>96</v>
      </c>
      <c r="CB5" s="32" t="s">
        <v>86</v>
      </c>
      <c r="CC5" s="32" t="s">
        <v>87</v>
      </c>
      <c r="CD5" s="32" t="s">
        <v>88</v>
      </c>
      <c r="CE5" s="32" t="s">
        <v>89</v>
      </c>
      <c r="CF5" s="32" t="s">
        <v>90</v>
      </c>
      <c r="CG5" s="32" t="s">
        <v>91</v>
      </c>
      <c r="CH5" s="32" t="s">
        <v>92</v>
      </c>
      <c r="CI5" s="32" t="s">
        <v>93</v>
      </c>
      <c r="CJ5" s="32" t="s">
        <v>94</v>
      </c>
      <c r="CK5" s="32" t="s">
        <v>95</v>
      </c>
      <c r="CL5" s="32" t="s">
        <v>96</v>
      </c>
      <c r="CM5" s="32" t="s">
        <v>86</v>
      </c>
      <c r="CN5" s="32" t="s">
        <v>87</v>
      </c>
      <c r="CO5" s="32" t="s">
        <v>88</v>
      </c>
      <c r="CP5" s="32" t="s">
        <v>89</v>
      </c>
      <c r="CQ5" s="32" t="s">
        <v>90</v>
      </c>
      <c r="CR5" s="32" t="s">
        <v>91</v>
      </c>
      <c r="CS5" s="32" t="s">
        <v>92</v>
      </c>
      <c r="CT5" s="32" t="s">
        <v>93</v>
      </c>
      <c r="CU5" s="32" t="s">
        <v>94</v>
      </c>
      <c r="CV5" s="32" t="s">
        <v>95</v>
      </c>
      <c r="CW5" s="32" t="s">
        <v>96</v>
      </c>
      <c r="CX5" s="32" t="s">
        <v>86</v>
      </c>
      <c r="CY5" s="32" t="s">
        <v>87</v>
      </c>
      <c r="CZ5" s="32" t="s">
        <v>88</v>
      </c>
      <c r="DA5" s="32" t="s">
        <v>89</v>
      </c>
      <c r="DB5" s="32" t="s">
        <v>90</v>
      </c>
      <c r="DC5" s="32" t="s">
        <v>91</v>
      </c>
      <c r="DD5" s="32" t="s">
        <v>92</v>
      </c>
      <c r="DE5" s="32" t="s">
        <v>93</v>
      </c>
      <c r="DF5" s="32" t="s">
        <v>94</v>
      </c>
      <c r="DG5" s="32" t="s">
        <v>95</v>
      </c>
      <c r="DH5" s="32" t="s">
        <v>96</v>
      </c>
      <c r="DI5" s="32" t="s">
        <v>86</v>
      </c>
      <c r="DJ5" s="32" t="s">
        <v>87</v>
      </c>
      <c r="DK5" s="32" t="s">
        <v>88</v>
      </c>
      <c r="DL5" s="32" t="s">
        <v>89</v>
      </c>
      <c r="DM5" s="32" t="s">
        <v>90</v>
      </c>
      <c r="DN5" s="32" t="s">
        <v>91</v>
      </c>
      <c r="DO5" s="32" t="s">
        <v>92</v>
      </c>
      <c r="DP5" s="32" t="s">
        <v>93</v>
      </c>
      <c r="DQ5" s="32" t="s">
        <v>94</v>
      </c>
      <c r="DR5" s="32" t="s">
        <v>95</v>
      </c>
      <c r="DS5" s="32" t="s">
        <v>96</v>
      </c>
      <c r="DT5" s="32" t="s">
        <v>86</v>
      </c>
      <c r="DU5" s="32" t="s">
        <v>87</v>
      </c>
      <c r="DV5" s="32" t="s">
        <v>88</v>
      </c>
      <c r="DW5" s="32" t="s">
        <v>89</v>
      </c>
      <c r="DX5" s="32" t="s">
        <v>90</v>
      </c>
      <c r="DY5" s="32" t="s">
        <v>91</v>
      </c>
      <c r="DZ5" s="32" t="s">
        <v>92</v>
      </c>
      <c r="EA5" s="32" t="s">
        <v>93</v>
      </c>
      <c r="EB5" s="32" t="s">
        <v>94</v>
      </c>
      <c r="EC5" s="32" t="s">
        <v>95</v>
      </c>
      <c r="ED5" s="32" t="s">
        <v>96</v>
      </c>
      <c r="EE5" s="32" t="s">
        <v>86</v>
      </c>
      <c r="EF5" s="32" t="s">
        <v>87</v>
      </c>
      <c r="EG5" s="32" t="s">
        <v>88</v>
      </c>
      <c r="EH5" s="32" t="s">
        <v>89</v>
      </c>
      <c r="EI5" s="32" t="s">
        <v>90</v>
      </c>
      <c r="EJ5" s="32" t="s">
        <v>91</v>
      </c>
      <c r="EK5" s="32" t="s">
        <v>92</v>
      </c>
      <c r="EL5" s="32" t="s">
        <v>93</v>
      </c>
      <c r="EM5" s="32" t="s">
        <v>94</v>
      </c>
      <c r="EN5" s="32" t="s">
        <v>95</v>
      </c>
      <c r="EO5" s="32" t="s">
        <v>96</v>
      </c>
    </row>
    <row r="6" spans="1:145" s="36" customFormat="1" x14ac:dyDescent="0.15">
      <c r="A6" s="28" t="s">
        <v>97</v>
      </c>
      <c r="B6" s="33">
        <f>B7</f>
        <v>2019</v>
      </c>
      <c r="C6" s="33">
        <f t="shared" ref="C6:X6" si="3">C7</f>
        <v>253839</v>
      </c>
      <c r="D6" s="33">
        <f t="shared" si="3"/>
        <v>47</v>
      </c>
      <c r="E6" s="33">
        <f t="shared" si="3"/>
        <v>17</v>
      </c>
      <c r="F6" s="33">
        <f t="shared" si="3"/>
        <v>1</v>
      </c>
      <c r="G6" s="33">
        <f t="shared" si="3"/>
        <v>0</v>
      </c>
      <c r="H6" s="33" t="str">
        <f t="shared" si="3"/>
        <v>滋賀県　日野町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公共下水道</v>
      </c>
      <c r="L6" s="33" t="str">
        <f t="shared" si="3"/>
        <v>Cd2</v>
      </c>
      <c r="M6" s="33" t="str">
        <f t="shared" si="3"/>
        <v>非設置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39.950000000000003</v>
      </c>
      <c r="Q6" s="34">
        <f t="shared" si="3"/>
        <v>90.08</v>
      </c>
      <c r="R6" s="34">
        <f t="shared" si="3"/>
        <v>2900</v>
      </c>
      <c r="S6" s="34">
        <f t="shared" si="3"/>
        <v>21493</v>
      </c>
      <c r="T6" s="34">
        <f t="shared" si="3"/>
        <v>117.6</v>
      </c>
      <c r="U6" s="34">
        <f t="shared" si="3"/>
        <v>182.76</v>
      </c>
      <c r="V6" s="34">
        <f t="shared" si="3"/>
        <v>8559</v>
      </c>
      <c r="W6" s="34">
        <f t="shared" si="3"/>
        <v>4.18</v>
      </c>
      <c r="X6" s="34">
        <f t="shared" si="3"/>
        <v>2047.61</v>
      </c>
      <c r="Y6" s="35">
        <f>IF(Y7="",NA(),Y7)</f>
        <v>75.180000000000007</v>
      </c>
      <c r="Z6" s="35">
        <f t="shared" ref="Z6:AH6" si="4">IF(Z7="",NA(),Z7)</f>
        <v>80.94</v>
      </c>
      <c r="AA6" s="35">
        <f t="shared" si="4"/>
        <v>70.540000000000006</v>
      </c>
      <c r="AB6" s="35">
        <f t="shared" si="4"/>
        <v>76.81</v>
      </c>
      <c r="AC6" s="35">
        <f t="shared" si="4"/>
        <v>76.91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5">
        <f>IF(BF7="",NA(),BF7)</f>
        <v>1436.32</v>
      </c>
      <c r="BG6" s="35">
        <f t="shared" ref="BG6:BO6" si="7">IF(BG7="",NA(),BG7)</f>
        <v>1130.3800000000001</v>
      </c>
      <c r="BH6" s="35">
        <f t="shared" si="7"/>
        <v>1248.54</v>
      </c>
      <c r="BI6" s="35">
        <f t="shared" si="7"/>
        <v>1252.21</v>
      </c>
      <c r="BJ6" s="35">
        <f t="shared" si="7"/>
        <v>1153.18</v>
      </c>
      <c r="BK6" s="35">
        <f t="shared" si="7"/>
        <v>1162.3599999999999</v>
      </c>
      <c r="BL6" s="35">
        <f t="shared" si="7"/>
        <v>1047.6500000000001</v>
      </c>
      <c r="BM6" s="35">
        <f t="shared" si="7"/>
        <v>1124.26</v>
      </c>
      <c r="BN6" s="35">
        <f t="shared" si="7"/>
        <v>1048.23</v>
      </c>
      <c r="BO6" s="35">
        <f t="shared" si="7"/>
        <v>1130.42</v>
      </c>
      <c r="BP6" s="34" t="str">
        <f>IF(BP7="","",IF(BP7="-","【-】","【"&amp;SUBSTITUTE(TEXT(BP7,"#,##0.00"),"-","△")&amp;"】"))</f>
        <v>【682.51】</v>
      </c>
      <c r="BQ6" s="35">
        <f>IF(BQ7="",NA(),BQ7)</f>
        <v>87.07</v>
      </c>
      <c r="BR6" s="35">
        <f t="shared" ref="BR6:BZ6" si="8">IF(BR7="",NA(),BR7)</f>
        <v>97.37</v>
      </c>
      <c r="BS6" s="35">
        <f t="shared" si="8"/>
        <v>90.01</v>
      </c>
      <c r="BT6" s="35">
        <f t="shared" si="8"/>
        <v>99.98</v>
      </c>
      <c r="BU6" s="35">
        <f t="shared" si="8"/>
        <v>102.22</v>
      </c>
      <c r="BV6" s="35">
        <f t="shared" si="8"/>
        <v>68.209999999999994</v>
      </c>
      <c r="BW6" s="35">
        <f t="shared" si="8"/>
        <v>74.040000000000006</v>
      </c>
      <c r="BX6" s="35">
        <f t="shared" si="8"/>
        <v>80.58</v>
      </c>
      <c r="BY6" s="35">
        <f t="shared" si="8"/>
        <v>78.92</v>
      </c>
      <c r="BZ6" s="35">
        <f t="shared" si="8"/>
        <v>74.17</v>
      </c>
      <c r="CA6" s="34" t="str">
        <f>IF(CA7="","",IF(CA7="-","【-】","【"&amp;SUBSTITUTE(TEXT(CA7,"#,##0.00"),"-","△")&amp;"】"))</f>
        <v>【100.34】</v>
      </c>
      <c r="CB6" s="35">
        <f>IF(CB7="",NA(),CB7)</f>
        <v>135.87</v>
      </c>
      <c r="CC6" s="35">
        <f t="shared" ref="CC6:CK6" si="9">IF(CC7="",NA(),CC7)</f>
        <v>163.38999999999999</v>
      </c>
      <c r="CD6" s="35">
        <f t="shared" si="9"/>
        <v>180.58</v>
      </c>
      <c r="CE6" s="35">
        <f t="shared" si="9"/>
        <v>161.12</v>
      </c>
      <c r="CF6" s="35">
        <f t="shared" si="9"/>
        <v>139.28</v>
      </c>
      <c r="CG6" s="35">
        <f t="shared" si="9"/>
        <v>250.84</v>
      </c>
      <c r="CH6" s="35">
        <f t="shared" si="9"/>
        <v>235.61</v>
      </c>
      <c r="CI6" s="35">
        <f t="shared" si="9"/>
        <v>216.21</v>
      </c>
      <c r="CJ6" s="35">
        <f t="shared" si="9"/>
        <v>220.31</v>
      </c>
      <c r="CK6" s="35">
        <f t="shared" si="9"/>
        <v>230.95</v>
      </c>
      <c r="CL6" s="34" t="str">
        <f>IF(CL7="","",IF(CL7="-","【-】","【"&amp;SUBSTITUTE(TEXT(CL7,"#,##0.00"),"-","△")&amp;"】"))</f>
        <v>【136.15】</v>
      </c>
      <c r="CM6" s="35">
        <f>IF(CM7="",NA(),CM7)</f>
        <v>97.32</v>
      </c>
      <c r="CN6" s="35">
        <f t="shared" ref="CN6:CV6" si="10">IF(CN7="",NA(),CN7)</f>
        <v>91.56</v>
      </c>
      <c r="CO6" s="35">
        <f t="shared" si="10"/>
        <v>91.47</v>
      </c>
      <c r="CP6" s="35" t="str">
        <f t="shared" si="10"/>
        <v>-</v>
      </c>
      <c r="CQ6" s="35" t="str">
        <f t="shared" si="10"/>
        <v>-</v>
      </c>
      <c r="CR6" s="35">
        <f t="shared" si="10"/>
        <v>49.39</v>
      </c>
      <c r="CS6" s="35">
        <f t="shared" si="10"/>
        <v>49.25</v>
      </c>
      <c r="CT6" s="35">
        <f t="shared" si="10"/>
        <v>50.24</v>
      </c>
      <c r="CU6" s="35">
        <f t="shared" si="10"/>
        <v>49.68</v>
      </c>
      <c r="CV6" s="35">
        <f t="shared" si="10"/>
        <v>49.27</v>
      </c>
      <c r="CW6" s="34" t="str">
        <f>IF(CW7="","",IF(CW7="-","【-】","【"&amp;SUBSTITUTE(TEXT(CW7,"#,##0.00"),"-","△")&amp;"】"))</f>
        <v>【59.64】</v>
      </c>
      <c r="CX6" s="35">
        <f>IF(CX7="",NA(),CX7)</f>
        <v>90.74</v>
      </c>
      <c r="CY6" s="35">
        <f t="shared" ref="CY6:DG6" si="11">IF(CY7="",NA(),CY7)</f>
        <v>91.5</v>
      </c>
      <c r="CZ6" s="35">
        <f t="shared" si="11"/>
        <v>92.01</v>
      </c>
      <c r="DA6" s="35">
        <f t="shared" si="11"/>
        <v>92.41</v>
      </c>
      <c r="DB6" s="35">
        <f t="shared" si="11"/>
        <v>92.88</v>
      </c>
      <c r="DC6" s="35">
        <f t="shared" si="11"/>
        <v>83.96</v>
      </c>
      <c r="DD6" s="35">
        <f t="shared" si="11"/>
        <v>84.12</v>
      </c>
      <c r="DE6" s="35">
        <f t="shared" si="11"/>
        <v>84.17</v>
      </c>
      <c r="DF6" s="35">
        <f t="shared" si="11"/>
        <v>83.35</v>
      </c>
      <c r="DG6" s="35">
        <f t="shared" si="11"/>
        <v>83.16</v>
      </c>
      <c r="DH6" s="34" t="str">
        <f>IF(DH7="","",IF(DH7="-","【-】","【"&amp;SUBSTITUTE(TEXT(DH7,"#,##0.00"),"-","△")&amp;"】"))</f>
        <v>【95.35】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4">
        <f>IF(EE7="",NA(),EE7)</f>
        <v>0</v>
      </c>
      <c r="EF6" s="34">
        <f t="shared" ref="EF6:EN6" si="14">IF(EF7="",NA(),EF7)</f>
        <v>0</v>
      </c>
      <c r="EG6" s="34">
        <f t="shared" si="14"/>
        <v>0</v>
      </c>
      <c r="EH6" s="34">
        <f t="shared" si="14"/>
        <v>0</v>
      </c>
      <c r="EI6" s="34">
        <f t="shared" si="14"/>
        <v>0</v>
      </c>
      <c r="EJ6" s="35">
        <f t="shared" si="14"/>
        <v>0.15</v>
      </c>
      <c r="EK6" s="35">
        <f t="shared" si="14"/>
        <v>0.1</v>
      </c>
      <c r="EL6" s="35">
        <f t="shared" si="14"/>
        <v>0.13</v>
      </c>
      <c r="EM6" s="35">
        <f t="shared" si="14"/>
        <v>0.12</v>
      </c>
      <c r="EN6" s="35">
        <f t="shared" si="14"/>
        <v>0.1</v>
      </c>
      <c r="EO6" s="34" t="str">
        <f>IF(EO7="","",IF(EO7="-","【-】","【"&amp;SUBSTITUTE(TEXT(EO7,"#,##0.00"),"-","△")&amp;"】"))</f>
        <v>【0.22】</v>
      </c>
    </row>
    <row r="7" spans="1:145" s="36" customFormat="1" x14ac:dyDescent="0.15">
      <c r="A7" s="28"/>
      <c r="B7" s="37">
        <v>2019</v>
      </c>
      <c r="C7" s="37">
        <v>253839</v>
      </c>
      <c r="D7" s="37">
        <v>47</v>
      </c>
      <c r="E7" s="37">
        <v>17</v>
      </c>
      <c r="F7" s="37">
        <v>1</v>
      </c>
      <c r="G7" s="37">
        <v>0</v>
      </c>
      <c r="H7" s="37" t="s">
        <v>98</v>
      </c>
      <c r="I7" s="37" t="s">
        <v>99</v>
      </c>
      <c r="J7" s="37" t="s">
        <v>100</v>
      </c>
      <c r="K7" s="37" t="s">
        <v>101</v>
      </c>
      <c r="L7" s="37" t="s">
        <v>102</v>
      </c>
      <c r="M7" s="37" t="s">
        <v>103</v>
      </c>
      <c r="N7" s="38" t="s">
        <v>104</v>
      </c>
      <c r="O7" s="38" t="s">
        <v>105</v>
      </c>
      <c r="P7" s="38">
        <v>39.950000000000003</v>
      </c>
      <c r="Q7" s="38">
        <v>90.08</v>
      </c>
      <c r="R7" s="38">
        <v>2900</v>
      </c>
      <c r="S7" s="38">
        <v>21493</v>
      </c>
      <c r="T7" s="38">
        <v>117.6</v>
      </c>
      <c r="U7" s="38">
        <v>182.76</v>
      </c>
      <c r="V7" s="38">
        <v>8559</v>
      </c>
      <c r="W7" s="38">
        <v>4.18</v>
      </c>
      <c r="X7" s="38">
        <v>2047.61</v>
      </c>
      <c r="Y7" s="38">
        <v>75.180000000000007</v>
      </c>
      <c r="Z7" s="38">
        <v>80.94</v>
      </c>
      <c r="AA7" s="38">
        <v>70.540000000000006</v>
      </c>
      <c r="AB7" s="38">
        <v>76.81</v>
      </c>
      <c r="AC7" s="38">
        <v>76.91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1436.32</v>
      </c>
      <c r="BG7" s="38">
        <v>1130.3800000000001</v>
      </c>
      <c r="BH7" s="38">
        <v>1248.54</v>
      </c>
      <c r="BI7" s="38">
        <v>1252.21</v>
      </c>
      <c r="BJ7" s="38">
        <v>1153.18</v>
      </c>
      <c r="BK7" s="38">
        <v>1162.3599999999999</v>
      </c>
      <c r="BL7" s="38">
        <v>1047.6500000000001</v>
      </c>
      <c r="BM7" s="38">
        <v>1124.26</v>
      </c>
      <c r="BN7" s="38">
        <v>1048.23</v>
      </c>
      <c r="BO7" s="38">
        <v>1130.42</v>
      </c>
      <c r="BP7" s="38">
        <v>682.51</v>
      </c>
      <c r="BQ7" s="38">
        <v>87.07</v>
      </c>
      <c r="BR7" s="38">
        <v>97.37</v>
      </c>
      <c r="BS7" s="38">
        <v>90.01</v>
      </c>
      <c r="BT7" s="38">
        <v>99.98</v>
      </c>
      <c r="BU7" s="38">
        <v>102.22</v>
      </c>
      <c r="BV7" s="38">
        <v>68.209999999999994</v>
      </c>
      <c r="BW7" s="38">
        <v>74.040000000000006</v>
      </c>
      <c r="BX7" s="38">
        <v>80.58</v>
      </c>
      <c r="BY7" s="38">
        <v>78.92</v>
      </c>
      <c r="BZ7" s="38">
        <v>74.17</v>
      </c>
      <c r="CA7" s="38">
        <v>100.34</v>
      </c>
      <c r="CB7" s="38">
        <v>135.87</v>
      </c>
      <c r="CC7" s="38">
        <v>163.38999999999999</v>
      </c>
      <c r="CD7" s="38">
        <v>180.58</v>
      </c>
      <c r="CE7" s="38">
        <v>161.12</v>
      </c>
      <c r="CF7" s="38">
        <v>139.28</v>
      </c>
      <c r="CG7" s="38">
        <v>250.84</v>
      </c>
      <c r="CH7" s="38">
        <v>235.61</v>
      </c>
      <c r="CI7" s="38">
        <v>216.21</v>
      </c>
      <c r="CJ7" s="38">
        <v>220.31</v>
      </c>
      <c r="CK7" s="38">
        <v>230.95</v>
      </c>
      <c r="CL7" s="38">
        <v>136.15</v>
      </c>
      <c r="CM7" s="38">
        <v>97.32</v>
      </c>
      <c r="CN7" s="38">
        <v>91.56</v>
      </c>
      <c r="CO7" s="38">
        <v>91.47</v>
      </c>
      <c r="CP7" s="38" t="s">
        <v>104</v>
      </c>
      <c r="CQ7" s="38" t="s">
        <v>104</v>
      </c>
      <c r="CR7" s="38">
        <v>49.39</v>
      </c>
      <c r="CS7" s="38">
        <v>49.25</v>
      </c>
      <c r="CT7" s="38">
        <v>50.24</v>
      </c>
      <c r="CU7" s="38">
        <v>49.68</v>
      </c>
      <c r="CV7" s="38">
        <v>49.27</v>
      </c>
      <c r="CW7" s="38">
        <v>59.64</v>
      </c>
      <c r="CX7" s="38">
        <v>90.74</v>
      </c>
      <c r="CY7" s="38">
        <v>91.5</v>
      </c>
      <c r="CZ7" s="38">
        <v>92.01</v>
      </c>
      <c r="DA7" s="38">
        <v>92.41</v>
      </c>
      <c r="DB7" s="38">
        <v>92.88</v>
      </c>
      <c r="DC7" s="38">
        <v>83.96</v>
      </c>
      <c r="DD7" s="38">
        <v>84.12</v>
      </c>
      <c r="DE7" s="38">
        <v>84.17</v>
      </c>
      <c r="DF7" s="38">
        <v>83.35</v>
      </c>
      <c r="DG7" s="38">
        <v>83.16</v>
      </c>
      <c r="DH7" s="38">
        <v>95.35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>
        <v>0</v>
      </c>
      <c r="EF7" s="38">
        <v>0</v>
      </c>
      <c r="EG7" s="38">
        <v>0</v>
      </c>
      <c r="EH7" s="38">
        <v>0</v>
      </c>
      <c r="EI7" s="38">
        <v>0</v>
      </c>
      <c r="EJ7" s="38">
        <v>0.15</v>
      </c>
      <c r="EK7" s="38">
        <v>0.1</v>
      </c>
      <c r="EL7" s="38">
        <v>0.13</v>
      </c>
      <c r="EM7" s="38">
        <v>0.12</v>
      </c>
      <c r="EN7" s="38">
        <v>0.1</v>
      </c>
      <c r="EO7" s="38">
        <v>0.22</v>
      </c>
    </row>
    <row r="8" spans="1:145" x14ac:dyDescent="0.1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 x14ac:dyDescent="0.15">
      <c r="A9" s="40"/>
      <c r="B9" s="40" t="s">
        <v>106</v>
      </c>
      <c r="C9" s="40" t="s">
        <v>107</v>
      </c>
      <c r="D9" s="40" t="s">
        <v>108</v>
      </c>
      <c r="E9" s="40" t="s">
        <v>109</v>
      </c>
      <c r="F9" s="40" t="s">
        <v>110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 x14ac:dyDescent="0.15">
      <c r="A10" s="40" t="s">
        <v>48</v>
      </c>
      <c r="B10" s="41">
        <f t="shared" ref="B10:E10" si="15">DATEVALUE($B7+12-B11&amp;"/1/"&amp;B12)</f>
        <v>46388</v>
      </c>
      <c r="C10" s="41">
        <f t="shared" si="15"/>
        <v>46753</v>
      </c>
      <c r="D10" s="41">
        <f t="shared" si="15"/>
        <v>47119</v>
      </c>
      <c r="E10" s="41">
        <f t="shared" si="15"/>
        <v>47484</v>
      </c>
      <c r="F10" s="42">
        <f>DATEVALUE($B7+12-F11&amp;"/1/"&amp;F12)</f>
        <v>47849</v>
      </c>
    </row>
    <row r="11" spans="1:145" x14ac:dyDescent="0.15">
      <c r="B11">
        <v>4</v>
      </c>
      <c r="C11">
        <v>3</v>
      </c>
      <c r="D11">
        <v>2</v>
      </c>
      <c r="E11">
        <v>1</v>
      </c>
      <c r="F11">
        <v>0</v>
      </c>
      <c r="G11" t="s">
        <v>111</v>
      </c>
    </row>
    <row r="12" spans="1:145" x14ac:dyDescent="0.15">
      <c r="B12">
        <v>1</v>
      </c>
      <c r="C12">
        <v>1</v>
      </c>
      <c r="D12">
        <v>1</v>
      </c>
      <c r="E12">
        <v>1</v>
      </c>
      <c r="F12">
        <v>1</v>
      </c>
      <c r="G12" t="s">
        <v>112</v>
      </c>
    </row>
    <row r="13" spans="1:145" x14ac:dyDescent="0.15">
      <c r="B13" t="s">
        <v>113</v>
      </c>
      <c r="C13" t="s">
        <v>114</v>
      </c>
      <c r="D13" t="s">
        <v>114</v>
      </c>
      <c r="E13" t="s">
        <v>114</v>
      </c>
      <c r="F13" t="s">
        <v>115</v>
      </c>
      <c r="G13" t="s">
        <v>116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 岩﨑</cp:lastModifiedBy>
  <cp:lastPrinted>2021-01-28T00:22:43Z</cp:lastPrinted>
  <dcterms:created xsi:type="dcterms:W3CDTF">2020-12-04T02:47:36Z</dcterms:created>
  <dcterms:modified xsi:type="dcterms:W3CDTF">2021-01-28T00:22:55Z</dcterms:modified>
  <cp:category/>
</cp:coreProperties>
</file>