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ss02005\財政課\総務部財政課\①　財政調査・交付金関係\05 公営企業・第三セクター\公営企業\R2\公営企業に係る経営比較分析表（令和元年度決算）の分析等について\02_作業\"/>
    </mc:Choice>
  </mc:AlternateContent>
  <workbookProtection workbookAlgorithmName="SHA-512" workbookHashValue="GFkEmfdSmbxObEhJr76AnUNIQEWYCPnI6ebVsocMRmLOshGq/KBsnYoxwdYYRUOciyGdj51P4ujvvMFNHmKohA==" workbookSaltValue="9vTILYywbjUNECRcK77bbw==" workbookSpinCount="100000" lockStructure="1"/>
  <bookViews>
    <workbookView xWindow="0" yWindow="0" windowWidth="15360" windowHeight="7635"/>
  </bookViews>
  <sheets>
    <sheet name="法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AD10" i="4" s="1"/>
  <c r="Q6" i="5"/>
  <c r="P6" i="5"/>
  <c r="O6" i="5"/>
  <c r="N6" i="5"/>
  <c r="B10" i="4" s="1"/>
  <c r="M6" i="5"/>
  <c r="AD8" i="4" s="1"/>
  <c r="L6" i="5"/>
  <c r="K6" i="5"/>
  <c r="J6" i="5"/>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P10" i="4"/>
  <c r="I10" i="4"/>
  <c r="BB8" i="4"/>
  <c r="AT8" i="4"/>
  <c r="AL8" i="4"/>
  <c r="W8" i="4"/>
  <c r="P8" i="4"/>
  <c r="I8" i="4"/>
  <c r="B6" i="4"/>
</calcChain>
</file>

<file path=xl/sharedStrings.xml><?xml version="1.0" encoding="utf-8"?>
<sst xmlns="http://schemas.openxmlformats.org/spreadsheetml/2006/main" count="299" uniqueCount="118">
  <si>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</si>
  <si>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</si>
  <si>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</si>
  <si>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</si>
  <si>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</si>
  <si>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</si>
  <si>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</si>
  <si>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</si>
  <si>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</si>
  <si>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</si>
  <si>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</si>
  <si>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</si>
  <si>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</si>
  <si>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</si>
  <si>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</si>
  <si>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</si>
  <si>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</si>
  <si>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</si>
  <si>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</si>
  <si>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</si>
  <si>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</si>
  <si>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</si>
  <si>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</si>
  <si>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</si>
  <si>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</si>
  <si>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</si>
  <si>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</si>
  <si>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</si>
  <si>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</si>
  <si>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</si>
  <si>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</si>
  <si>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</si>
  <si>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</si>
  <si>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</si>
  <si>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</si>
  <si>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</si>
  <si>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</si>
  <si>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</si>
  <si>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</si>
  <si>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</si>
  <si>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</si>
  <si>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</si>
  <si>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</si>
  <si>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</si>
  <si>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</si>
  <si>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</si>
  <si>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</si>
  <si>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</si>
  <si>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</si>
  <si>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</si>
  <si>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</si>
  <si>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</si>
  <si>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</si>
  <si>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</si>
  <si>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</si>
  <si>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</si>
  <si>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</si>
  <si>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</si>
  <si>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</si>
  <si>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</si>
  <si>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</si>
  <si>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</si>
  <si>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</si>
  <si>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</si>
  <si>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</si>
  <si>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</si>
  <si>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</si>
  <si>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</si>
  <si>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</si>
  <si>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</si>
  <si>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</si>
  <si>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</si>
  <si>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</si>
  <si>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</si>
  <si>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</si>
  <si>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</si>
  <si>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</si>
  <si>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</si>
  <si>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</si>
  <si>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</si>
  <si>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</si>
  <si>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</si>
  <si>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</si>
  <si>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</si>
  <si>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</si>
  <si>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</si>
  <si>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</si>
  <si>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</si>
  <si>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</si>
  <si>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</si>
  <si>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</si>
  <si>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</si>
  <si>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</si>
  <si>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</si>
  <si>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</si>
  <si>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</si>
  <si>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米原市</t>
  </si>
  <si>
    <t>法適用</t>
  </si>
  <si>
    <t>下水道事業</t>
  </si>
  <si>
    <t>公共下水道</t>
  </si>
  <si>
    <t>Cd2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</si>
  <si>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</si>
  <si>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</si>
  <si>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</si>
  <si>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</si>
  <si>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</si>
  <si>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</si>
  <si>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</si>
  <si>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</si>
  <si>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</si>
  <si>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</si>
  <si>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</si>
  <si>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"H"yy</t>
    <phoneticPr fontId="4"/>
  </si>
  <si>
    <t>"R"dd</t>
    <phoneticPr fontId="4"/>
  </si>
  <si>
    <t>←書式設定</t>
    <rPh sb="1" eb="3">
      <t>ショシキ</t>
    </rPh>
    <rPh sb="3" eb="5">
      <t>セッテイ</t>
    </rPh>
    <phoneticPr fontId="4"/>
  </si>
  <si>
    <t>　下水道施設長寿命化基本計画および農業集落排水処理施設に係る最適整備構想に基づき、計画的な施設の老朽化状況等の調査および改築・更新工事を実施し、施設寿命の延伸を図ります。</t>
    <phoneticPr fontId="15"/>
  </si>
  <si>
    <t>　水洗化率は順調に増加しているものの、経費回収率が100％を下回っており、経営状況は厳しいと言わざるを得ません。今後は、人口減少に伴う有収水量の減少が懸念されるため、投資の効率化や維持管理費の削減等を行い、かつ、水洗化率の向上に努めることにより有収水量を増加させ、料金収入の増収を図ることで、経営改善に取り組んでいきます。
　また、施設が破損してから対応する事後対応型から、計画的に点検・補修・改築等を行う予防保全型に移行していくことで、施設の安全性向上や長寿命化を図り、効率的な事業運営に取り組んでいきます。</t>
    <phoneticPr fontId="15"/>
  </si>
  <si>
    <t>　経営規模に対する企業債残高の比率が全国平均と比較して高くなっています。
　また、経費回収率が100％を下回っており、料金で回収すべき経費をすべて料金では賄えていない状況である。将来の人口減少を考慮すると、料金収入も減少が見込まれるため、今後ますます厳しくなることが想定されます。
　汚水処理原価については、類似団体平均と比較すると低く抑えられていますが、全国平均と比較すると高くなっているため、投資の効率化や維持管理費の削減等により、経営改善への取組を行う必要があると考えられます。
　水洗化率については、全国平均は下回っているものの、類似団体平均を上回っており、増加傾向で推移していることから、水洗化啓発活動を効果的に行えているといえます。</t>
    <rPh sb="227" eb="228">
      <t>オコナ</t>
    </rPh>
    <rPh sb="229" eb="231">
      <t>ヒツヨウ</t>
    </rPh>
    <rPh sb="285" eb="287">
      <t>ケイコウ</t>
    </rPh>
    <rPh sb="288" eb="290">
      <t>スイイ</t>
    </rPh>
    <phoneticPr fontId="15"/>
  </si>
</sst>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6"/>
      <name val="游ゴシック"/>
      <family val="2"/>
      <charset val="128"/>
      <scheme val="minor"/>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2" applyFont="1" applyBorder="1" applyAlignment="1" applyProtection="1">
      <alignment horizontal="left" vertical="top" wrapText="1"/>
      <protection locked="0"/>
    </xf>
    <xf numFmtId="0" fontId="5" fillId="0" borderId="0" xfId="2" applyFont="1" applyBorder="1" applyAlignment="1" applyProtection="1">
      <alignment horizontal="left" vertical="top" wrapText="1"/>
      <protection locked="0"/>
    </xf>
    <xf numFmtId="0" fontId="5" fillId="0" borderId="7" xfId="2" applyFont="1" applyBorder="1" applyAlignment="1" applyProtection="1">
      <alignment horizontal="left" vertical="top" wrapText="1"/>
      <protection locked="0"/>
    </xf>
    <xf numFmtId="0" fontId="5" fillId="0" borderId="8" xfId="2" applyFont="1" applyBorder="1" applyAlignment="1" applyProtection="1">
      <alignment horizontal="left" vertical="top" wrapText="1"/>
      <protection locked="0"/>
    </xf>
    <xf numFmtId="0" fontId="5" fillId="0" borderId="1" xfId="2" applyFont="1" applyBorder="1" applyAlignment="1" applyProtection="1">
      <alignment horizontal="left" vertical="top" wrapText="1"/>
      <protection locked="0"/>
    </xf>
    <xf numFmtId="0" fontId="5" fillId="0" borderId="9" xfId="2"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c:v>0</c:v>
                </c:pt>
                <c:pt idx="1">
                  <c:v>0</c:v>
                </c:pt>
                <c:pt idx="2">
                  <c:v>0</c:v>
                </c:pt>
                <c:pt idx="3" formatCode="#,##0.00;&quot;△&quot;#,##0.00">
                  <c:v>0</c:v>
                </c:pt>
                <c:pt idx="4" formatCode="#,##0.00;&quot;△&quot;#,##0.00">
                  <c:v>0</c:v>
                </c:pt>
              </c:numCache>
            </c:numRef>
          </c:val>
          <c:extLst xmlns:c16r2="http://schemas.microsoft.com/office/drawing/2015/06/chart">
            <c:ext xmlns:c16="http://schemas.microsoft.com/office/drawing/2014/chart" uri="{C3380CC4-5D6E-409C-BE32-E72D297353CC}">
              <c16:uniqueId val="{00000000-FF31-4814-A8B7-374DD341713B}"/>
            </c:ext>
          </c:extLst>
        </c:ser>
        <c:dLbls>
          <c:showLegendKey val="0"/>
          <c:showVal val="0"/>
          <c:showCatName val="0"/>
          <c:showSerName val="0"/>
          <c:showPercent val="0"/>
          <c:showBubbleSize val="0"/>
        </c:dLbls>
        <c:gapWidth val="150"/>
        <c:axId val="129466376"/>
        <c:axId val="1294667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0.12</c:v>
                </c:pt>
                <c:pt idx="4">
                  <c:v>0.1</c:v>
                </c:pt>
              </c:numCache>
            </c:numRef>
          </c:val>
          <c:smooth val="0"/>
          <c:extLst xmlns:c16r2="http://schemas.microsoft.com/office/drawing/2015/06/chart">
            <c:ext xmlns:c16="http://schemas.microsoft.com/office/drawing/2014/chart" uri="{C3380CC4-5D6E-409C-BE32-E72D297353CC}">
              <c16:uniqueId val="{00000001-FF31-4814-A8B7-374DD341713B}"/>
            </c:ext>
          </c:extLst>
        </c:ser>
        <c:dLbls>
          <c:showLegendKey val="0"/>
          <c:showVal val="0"/>
          <c:showCatName val="0"/>
          <c:showSerName val="0"/>
          <c:showPercent val="0"/>
          <c:showBubbleSize val="0"/>
        </c:dLbls>
        <c:marker val="1"/>
        <c:smooth val="0"/>
        <c:axId val="129466376"/>
        <c:axId val="129466768"/>
      </c:lineChart>
      <c:dateAx>
        <c:axId val="129466376"/>
        <c:scaling>
          <c:orientation val="minMax"/>
        </c:scaling>
        <c:delete val="1"/>
        <c:axPos val="b"/>
        <c:numFmt formatCode="&quot;H&quot;yy" sourceLinked="1"/>
        <c:majorTickMark val="none"/>
        <c:minorTickMark val="none"/>
        <c:tickLblPos val="none"/>
        <c:crossAx val="129466768"/>
        <c:crosses val="autoZero"/>
        <c:auto val="1"/>
        <c:lblOffset val="100"/>
        <c:baseTimeUnit val="years"/>
      </c:dateAx>
      <c:valAx>
        <c:axId val="1294667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94663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9EE4-44DE-99FC-E139DA0DCFB0}"/>
            </c:ext>
          </c:extLst>
        </c:ser>
        <c:dLbls>
          <c:showLegendKey val="0"/>
          <c:showVal val="0"/>
          <c:showCatName val="0"/>
          <c:showSerName val="0"/>
          <c:showPercent val="0"/>
          <c:showBubbleSize val="0"/>
        </c:dLbls>
        <c:gapWidth val="150"/>
        <c:axId val="130691440"/>
        <c:axId val="1306918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49.68</c:v>
                </c:pt>
                <c:pt idx="4">
                  <c:v>49.27</c:v>
                </c:pt>
              </c:numCache>
            </c:numRef>
          </c:val>
          <c:smooth val="0"/>
          <c:extLst xmlns:c16r2="http://schemas.microsoft.com/office/drawing/2015/06/chart">
            <c:ext xmlns:c16="http://schemas.microsoft.com/office/drawing/2014/chart" uri="{C3380CC4-5D6E-409C-BE32-E72D297353CC}">
              <c16:uniqueId val="{00000001-9EE4-44DE-99FC-E139DA0DCFB0}"/>
            </c:ext>
          </c:extLst>
        </c:ser>
        <c:dLbls>
          <c:showLegendKey val="0"/>
          <c:showVal val="0"/>
          <c:showCatName val="0"/>
          <c:showSerName val="0"/>
          <c:showPercent val="0"/>
          <c:showBubbleSize val="0"/>
        </c:dLbls>
        <c:marker val="1"/>
        <c:smooth val="0"/>
        <c:axId val="130691440"/>
        <c:axId val="130691832"/>
      </c:lineChart>
      <c:dateAx>
        <c:axId val="130691440"/>
        <c:scaling>
          <c:orientation val="minMax"/>
        </c:scaling>
        <c:delete val="1"/>
        <c:axPos val="b"/>
        <c:numFmt formatCode="&quot;H&quot;yy" sourceLinked="1"/>
        <c:majorTickMark val="none"/>
        <c:minorTickMark val="none"/>
        <c:tickLblPos val="none"/>
        <c:crossAx val="130691832"/>
        <c:crosses val="autoZero"/>
        <c:auto val="1"/>
        <c:lblOffset val="100"/>
        <c:baseTimeUnit val="years"/>
      </c:dateAx>
      <c:valAx>
        <c:axId val="1306918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06914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0</c:v>
                </c:pt>
                <c:pt idx="1">
                  <c:v>0</c:v>
                </c:pt>
                <c:pt idx="2">
                  <c:v>0</c:v>
                </c:pt>
                <c:pt idx="3">
                  <c:v>93.44</c:v>
                </c:pt>
                <c:pt idx="4">
                  <c:v>93.93</c:v>
                </c:pt>
              </c:numCache>
            </c:numRef>
          </c:val>
          <c:extLst xmlns:c16r2="http://schemas.microsoft.com/office/drawing/2015/06/chart">
            <c:ext xmlns:c16="http://schemas.microsoft.com/office/drawing/2014/chart" uri="{C3380CC4-5D6E-409C-BE32-E72D297353CC}">
              <c16:uniqueId val="{00000000-EBF5-486E-8227-DE4F6B0760A2}"/>
            </c:ext>
          </c:extLst>
        </c:ser>
        <c:dLbls>
          <c:showLegendKey val="0"/>
          <c:showVal val="0"/>
          <c:showCatName val="0"/>
          <c:showSerName val="0"/>
          <c:showPercent val="0"/>
          <c:showBubbleSize val="0"/>
        </c:dLbls>
        <c:gapWidth val="150"/>
        <c:axId val="130468744"/>
        <c:axId val="1304718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83.35</c:v>
                </c:pt>
                <c:pt idx="4">
                  <c:v>83.16</c:v>
                </c:pt>
              </c:numCache>
            </c:numRef>
          </c:val>
          <c:smooth val="0"/>
          <c:extLst xmlns:c16r2="http://schemas.microsoft.com/office/drawing/2015/06/chart">
            <c:ext xmlns:c16="http://schemas.microsoft.com/office/drawing/2014/chart" uri="{C3380CC4-5D6E-409C-BE32-E72D297353CC}">
              <c16:uniqueId val="{00000001-EBF5-486E-8227-DE4F6B0760A2}"/>
            </c:ext>
          </c:extLst>
        </c:ser>
        <c:dLbls>
          <c:showLegendKey val="0"/>
          <c:showVal val="0"/>
          <c:showCatName val="0"/>
          <c:showSerName val="0"/>
          <c:showPercent val="0"/>
          <c:showBubbleSize val="0"/>
        </c:dLbls>
        <c:marker val="1"/>
        <c:smooth val="0"/>
        <c:axId val="130468744"/>
        <c:axId val="130471880"/>
      </c:lineChart>
      <c:dateAx>
        <c:axId val="130468744"/>
        <c:scaling>
          <c:orientation val="minMax"/>
        </c:scaling>
        <c:delete val="1"/>
        <c:axPos val="b"/>
        <c:numFmt formatCode="&quot;H&quot;yy" sourceLinked="1"/>
        <c:majorTickMark val="none"/>
        <c:minorTickMark val="none"/>
        <c:tickLblPos val="none"/>
        <c:crossAx val="130471880"/>
        <c:crosses val="autoZero"/>
        <c:auto val="1"/>
        <c:lblOffset val="100"/>
        <c:baseTimeUnit val="years"/>
      </c:dateAx>
      <c:valAx>
        <c:axId val="1304718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04687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0</c:v>
                </c:pt>
                <c:pt idx="1">
                  <c:v>0</c:v>
                </c:pt>
                <c:pt idx="2">
                  <c:v>0</c:v>
                </c:pt>
                <c:pt idx="3">
                  <c:v>107.68</c:v>
                </c:pt>
                <c:pt idx="4">
                  <c:v>102.38</c:v>
                </c:pt>
              </c:numCache>
            </c:numRef>
          </c:val>
          <c:extLst xmlns:c16r2="http://schemas.microsoft.com/office/drawing/2015/06/chart">
            <c:ext xmlns:c16="http://schemas.microsoft.com/office/drawing/2014/chart" uri="{C3380CC4-5D6E-409C-BE32-E72D297353CC}">
              <c16:uniqueId val="{00000000-1E84-4B35-B36C-34854559575F}"/>
            </c:ext>
          </c:extLst>
        </c:ser>
        <c:dLbls>
          <c:showLegendKey val="0"/>
          <c:showVal val="0"/>
          <c:showCatName val="0"/>
          <c:showSerName val="0"/>
          <c:showPercent val="0"/>
          <c:showBubbleSize val="0"/>
        </c:dLbls>
        <c:gapWidth val="150"/>
        <c:axId val="130470312"/>
        <c:axId val="1304734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106.83</c:v>
                </c:pt>
                <c:pt idx="4">
                  <c:v>109.21</c:v>
                </c:pt>
              </c:numCache>
            </c:numRef>
          </c:val>
          <c:smooth val="0"/>
          <c:extLst xmlns:c16r2="http://schemas.microsoft.com/office/drawing/2015/06/chart">
            <c:ext xmlns:c16="http://schemas.microsoft.com/office/drawing/2014/chart" uri="{C3380CC4-5D6E-409C-BE32-E72D297353CC}">
              <c16:uniqueId val="{00000001-1E84-4B35-B36C-34854559575F}"/>
            </c:ext>
          </c:extLst>
        </c:ser>
        <c:dLbls>
          <c:showLegendKey val="0"/>
          <c:showVal val="0"/>
          <c:showCatName val="0"/>
          <c:showSerName val="0"/>
          <c:showPercent val="0"/>
          <c:showBubbleSize val="0"/>
        </c:dLbls>
        <c:marker val="1"/>
        <c:smooth val="0"/>
        <c:axId val="130470312"/>
        <c:axId val="130473448"/>
      </c:lineChart>
      <c:dateAx>
        <c:axId val="130470312"/>
        <c:scaling>
          <c:orientation val="minMax"/>
        </c:scaling>
        <c:delete val="1"/>
        <c:axPos val="b"/>
        <c:numFmt formatCode="&quot;H&quot;yy" sourceLinked="1"/>
        <c:majorTickMark val="none"/>
        <c:minorTickMark val="none"/>
        <c:tickLblPos val="none"/>
        <c:crossAx val="130473448"/>
        <c:crosses val="autoZero"/>
        <c:auto val="1"/>
        <c:lblOffset val="100"/>
        <c:baseTimeUnit val="years"/>
      </c:dateAx>
      <c:valAx>
        <c:axId val="1304734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04703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0</c:v>
                </c:pt>
                <c:pt idx="1">
                  <c:v>0</c:v>
                </c:pt>
                <c:pt idx="2">
                  <c:v>0</c:v>
                </c:pt>
                <c:pt idx="3">
                  <c:v>2.96</c:v>
                </c:pt>
                <c:pt idx="4">
                  <c:v>5.47</c:v>
                </c:pt>
              </c:numCache>
            </c:numRef>
          </c:val>
          <c:extLst xmlns:c16r2="http://schemas.microsoft.com/office/drawing/2015/06/chart">
            <c:ext xmlns:c16="http://schemas.microsoft.com/office/drawing/2014/chart" uri="{C3380CC4-5D6E-409C-BE32-E72D297353CC}">
              <c16:uniqueId val="{00000000-B466-4071-870C-DB4E1B47596A}"/>
            </c:ext>
          </c:extLst>
        </c:ser>
        <c:dLbls>
          <c:showLegendKey val="0"/>
          <c:showVal val="0"/>
          <c:showCatName val="0"/>
          <c:showSerName val="0"/>
          <c:showPercent val="0"/>
          <c:showBubbleSize val="0"/>
        </c:dLbls>
        <c:gapWidth val="150"/>
        <c:axId val="130466392"/>
        <c:axId val="1304667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26.06</c:v>
                </c:pt>
                <c:pt idx="4">
                  <c:v>24.1</c:v>
                </c:pt>
              </c:numCache>
            </c:numRef>
          </c:val>
          <c:smooth val="0"/>
          <c:extLst xmlns:c16r2="http://schemas.microsoft.com/office/drawing/2015/06/chart">
            <c:ext xmlns:c16="http://schemas.microsoft.com/office/drawing/2014/chart" uri="{C3380CC4-5D6E-409C-BE32-E72D297353CC}">
              <c16:uniqueId val="{00000001-B466-4071-870C-DB4E1B47596A}"/>
            </c:ext>
          </c:extLst>
        </c:ser>
        <c:dLbls>
          <c:showLegendKey val="0"/>
          <c:showVal val="0"/>
          <c:showCatName val="0"/>
          <c:showSerName val="0"/>
          <c:showPercent val="0"/>
          <c:showBubbleSize val="0"/>
        </c:dLbls>
        <c:marker val="1"/>
        <c:smooth val="0"/>
        <c:axId val="130466392"/>
        <c:axId val="130466784"/>
      </c:lineChart>
      <c:dateAx>
        <c:axId val="130466392"/>
        <c:scaling>
          <c:orientation val="minMax"/>
        </c:scaling>
        <c:delete val="1"/>
        <c:axPos val="b"/>
        <c:numFmt formatCode="&quot;H&quot;yy" sourceLinked="1"/>
        <c:majorTickMark val="none"/>
        <c:minorTickMark val="none"/>
        <c:tickLblPos val="none"/>
        <c:crossAx val="130466784"/>
        <c:crosses val="autoZero"/>
        <c:auto val="1"/>
        <c:lblOffset val="100"/>
        <c:baseTimeUnit val="years"/>
      </c:dateAx>
      <c:valAx>
        <c:axId val="1304667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04663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c:v>0</c:v>
                </c:pt>
                <c:pt idx="1">
                  <c:v>0</c:v>
                </c:pt>
                <c:pt idx="2">
                  <c:v>0</c:v>
                </c:pt>
                <c:pt idx="3" formatCode="#,##0.00;&quot;△&quot;#,##0.00">
                  <c:v>0</c:v>
                </c:pt>
                <c:pt idx="4" formatCode="#,##0.00;&quot;△&quot;#,##0.00">
                  <c:v>0</c:v>
                </c:pt>
              </c:numCache>
            </c:numRef>
          </c:val>
          <c:extLst xmlns:c16r2="http://schemas.microsoft.com/office/drawing/2015/06/chart">
            <c:ext xmlns:c16="http://schemas.microsoft.com/office/drawing/2014/chart" uri="{C3380CC4-5D6E-409C-BE32-E72D297353CC}">
              <c16:uniqueId val="{00000000-96CE-4F66-804C-922F4CB56179}"/>
            </c:ext>
          </c:extLst>
        </c:ser>
        <c:dLbls>
          <c:showLegendKey val="0"/>
          <c:showVal val="0"/>
          <c:showCatName val="0"/>
          <c:showSerName val="0"/>
          <c:showPercent val="0"/>
          <c:showBubbleSize val="0"/>
        </c:dLbls>
        <c:gapWidth val="150"/>
        <c:axId val="130467960"/>
        <c:axId val="1304738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formatCode="#,##0.00;&quot;△&quot;#,##0.00">
                  <c:v>0</c:v>
                </c:pt>
                <c:pt idx="4" formatCode="#,##0.00;&quot;△&quot;#,##0.00">
                  <c:v>0</c:v>
                </c:pt>
              </c:numCache>
            </c:numRef>
          </c:val>
          <c:smooth val="0"/>
          <c:extLst xmlns:c16r2="http://schemas.microsoft.com/office/drawing/2015/06/chart">
            <c:ext xmlns:c16="http://schemas.microsoft.com/office/drawing/2014/chart" uri="{C3380CC4-5D6E-409C-BE32-E72D297353CC}">
              <c16:uniqueId val="{00000001-96CE-4F66-804C-922F4CB56179}"/>
            </c:ext>
          </c:extLst>
        </c:ser>
        <c:dLbls>
          <c:showLegendKey val="0"/>
          <c:showVal val="0"/>
          <c:showCatName val="0"/>
          <c:showSerName val="0"/>
          <c:showPercent val="0"/>
          <c:showBubbleSize val="0"/>
        </c:dLbls>
        <c:marker val="1"/>
        <c:smooth val="0"/>
        <c:axId val="130467960"/>
        <c:axId val="130473840"/>
      </c:lineChart>
      <c:dateAx>
        <c:axId val="130467960"/>
        <c:scaling>
          <c:orientation val="minMax"/>
        </c:scaling>
        <c:delete val="1"/>
        <c:axPos val="b"/>
        <c:numFmt formatCode="&quot;H&quot;yy" sourceLinked="1"/>
        <c:majorTickMark val="none"/>
        <c:minorTickMark val="none"/>
        <c:tickLblPos val="none"/>
        <c:crossAx val="130473840"/>
        <c:crosses val="autoZero"/>
        <c:auto val="1"/>
        <c:lblOffset val="100"/>
        <c:baseTimeUnit val="years"/>
      </c:dateAx>
      <c:valAx>
        <c:axId val="1304738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0467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c:v>0</c:v>
                </c:pt>
                <c:pt idx="1">
                  <c:v>0</c:v>
                </c:pt>
                <c:pt idx="2">
                  <c:v>0</c:v>
                </c:pt>
                <c:pt idx="3" formatCode="#,##0.00;&quot;△&quot;#,##0.00">
                  <c:v>0</c:v>
                </c:pt>
                <c:pt idx="4" formatCode="#,##0.00;&quot;△&quot;#,##0.00">
                  <c:v>0</c:v>
                </c:pt>
              </c:numCache>
            </c:numRef>
          </c:val>
          <c:extLst xmlns:c16r2="http://schemas.microsoft.com/office/drawing/2015/06/chart">
            <c:ext xmlns:c16="http://schemas.microsoft.com/office/drawing/2014/chart" uri="{C3380CC4-5D6E-409C-BE32-E72D297353CC}">
              <c16:uniqueId val="{00000000-0EAE-4D7C-93D2-DBE28F43DBB0}"/>
            </c:ext>
          </c:extLst>
        </c:ser>
        <c:dLbls>
          <c:showLegendKey val="0"/>
          <c:showVal val="0"/>
          <c:showCatName val="0"/>
          <c:showSerName val="0"/>
          <c:showPercent val="0"/>
          <c:showBubbleSize val="0"/>
        </c:dLbls>
        <c:gapWidth val="150"/>
        <c:axId val="130472664"/>
        <c:axId val="1304699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22.02</c:v>
                </c:pt>
                <c:pt idx="4">
                  <c:v>15.73</c:v>
                </c:pt>
              </c:numCache>
            </c:numRef>
          </c:val>
          <c:smooth val="0"/>
          <c:extLst xmlns:c16r2="http://schemas.microsoft.com/office/drawing/2015/06/chart">
            <c:ext xmlns:c16="http://schemas.microsoft.com/office/drawing/2014/chart" uri="{C3380CC4-5D6E-409C-BE32-E72D297353CC}">
              <c16:uniqueId val="{00000001-0EAE-4D7C-93D2-DBE28F43DBB0}"/>
            </c:ext>
          </c:extLst>
        </c:ser>
        <c:dLbls>
          <c:showLegendKey val="0"/>
          <c:showVal val="0"/>
          <c:showCatName val="0"/>
          <c:showSerName val="0"/>
          <c:showPercent val="0"/>
          <c:showBubbleSize val="0"/>
        </c:dLbls>
        <c:marker val="1"/>
        <c:smooth val="0"/>
        <c:axId val="130472664"/>
        <c:axId val="130469920"/>
      </c:lineChart>
      <c:dateAx>
        <c:axId val="130472664"/>
        <c:scaling>
          <c:orientation val="minMax"/>
        </c:scaling>
        <c:delete val="1"/>
        <c:axPos val="b"/>
        <c:numFmt formatCode="&quot;H&quot;yy" sourceLinked="1"/>
        <c:majorTickMark val="none"/>
        <c:minorTickMark val="none"/>
        <c:tickLblPos val="none"/>
        <c:crossAx val="130469920"/>
        <c:crosses val="autoZero"/>
        <c:auto val="1"/>
        <c:lblOffset val="100"/>
        <c:baseTimeUnit val="years"/>
      </c:dateAx>
      <c:valAx>
        <c:axId val="1304699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0472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0</c:v>
                </c:pt>
                <c:pt idx="1">
                  <c:v>0</c:v>
                </c:pt>
                <c:pt idx="2">
                  <c:v>0</c:v>
                </c:pt>
                <c:pt idx="3">
                  <c:v>16.16</c:v>
                </c:pt>
                <c:pt idx="4">
                  <c:v>12.66</c:v>
                </c:pt>
              </c:numCache>
            </c:numRef>
          </c:val>
          <c:extLst xmlns:c16r2="http://schemas.microsoft.com/office/drawing/2015/06/chart">
            <c:ext xmlns:c16="http://schemas.microsoft.com/office/drawing/2014/chart" uri="{C3380CC4-5D6E-409C-BE32-E72D297353CC}">
              <c16:uniqueId val="{00000000-9B33-481E-BE8A-DA74FA632770}"/>
            </c:ext>
          </c:extLst>
        </c:ser>
        <c:dLbls>
          <c:showLegendKey val="0"/>
          <c:showVal val="0"/>
          <c:showCatName val="0"/>
          <c:showSerName val="0"/>
          <c:showPercent val="0"/>
          <c:showBubbleSize val="0"/>
        </c:dLbls>
        <c:gapWidth val="150"/>
        <c:axId val="130692224"/>
        <c:axId val="130694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68.040000000000006</c:v>
                </c:pt>
                <c:pt idx="4">
                  <c:v>57.26</c:v>
                </c:pt>
              </c:numCache>
            </c:numRef>
          </c:val>
          <c:smooth val="0"/>
          <c:extLst xmlns:c16r2="http://schemas.microsoft.com/office/drawing/2015/06/chart">
            <c:ext xmlns:c16="http://schemas.microsoft.com/office/drawing/2014/chart" uri="{C3380CC4-5D6E-409C-BE32-E72D297353CC}">
              <c16:uniqueId val="{00000001-9B33-481E-BE8A-DA74FA632770}"/>
            </c:ext>
          </c:extLst>
        </c:ser>
        <c:dLbls>
          <c:showLegendKey val="0"/>
          <c:showVal val="0"/>
          <c:showCatName val="0"/>
          <c:showSerName val="0"/>
          <c:showPercent val="0"/>
          <c:showBubbleSize val="0"/>
        </c:dLbls>
        <c:marker val="1"/>
        <c:smooth val="0"/>
        <c:axId val="130692224"/>
        <c:axId val="130694184"/>
      </c:lineChart>
      <c:dateAx>
        <c:axId val="130692224"/>
        <c:scaling>
          <c:orientation val="minMax"/>
        </c:scaling>
        <c:delete val="1"/>
        <c:axPos val="b"/>
        <c:numFmt formatCode="&quot;H&quot;yy" sourceLinked="1"/>
        <c:majorTickMark val="none"/>
        <c:minorTickMark val="none"/>
        <c:tickLblPos val="none"/>
        <c:crossAx val="130694184"/>
        <c:crosses val="autoZero"/>
        <c:auto val="1"/>
        <c:lblOffset val="100"/>
        <c:baseTimeUnit val="years"/>
      </c:dateAx>
      <c:valAx>
        <c:axId val="1306941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06922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c:v>0</c:v>
                </c:pt>
                <c:pt idx="1">
                  <c:v>0</c:v>
                </c:pt>
                <c:pt idx="2">
                  <c:v>0</c:v>
                </c:pt>
                <c:pt idx="3">
                  <c:v>1599.73</c:v>
                </c:pt>
                <c:pt idx="4">
                  <c:v>1484.31</c:v>
                </c:pt>
              </c:numCache>
            </c:numRef>
          </c:val>
          <c:extLst xmlns:c16r2="http://schemas.microsoft.com/office/drawing/2015/06/chart">
            <c:ext xmlns:c16="http://schemas.microsoft.com/office/drawing/2014/chart" uri="{C3380CC4-5D6E-409C-BE32-E72D297353CC}">
              <c16:uniqueId val="{00000000-368D-4982-A0DB-3E3D760595AF}"/>
            </c:ext>
          </c:extLst>
        </c:ser>
        <c:dLbls>
          <c:showLegendKey val="0"/>
          <c:showVal val="0"/>
          <c:showCatName val="0"/>
          <c:showSerName val="0"/>
          <c:showPercent val="0"/>
          <c:showBubbleSize val="0"/>
        </c:dLbls>
        <c:gapWidth val="150"/>
        <c:axId val="130695360"/>
        <c:axId val="1306937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1048.23</c:v>
                </c:pt>
                <c:pt idx="4">
                  <c:v>1130.42</c:v>
                </c:pt>
              </c:numCache>
            </c:numRef>
          </c:val>
          <c:smooth val="0"/>
          <c:extLst xmlns:c16r2="http://schemas.microsoft.com/office/drawing/2015/06/chart">
            <c:ext xmlns:c16="http://schemas.microsoft.com/office/drawing/2014/chart" uri="{C3380CC4-5D6E-409C-BE32-E72D297353CC}">
              <c16:uniqueId val="{00000001-368D-4982-A0DB-3E3D760595AF}"/>
            </c:ext>
          </c:extLst>
        </c:ser>
        <c:dLbls>
          <c:showLegendKey val="0"/>
          <c:showVal val="0"/>
          <c:showCatName val="0"/>
          <c:showSerName val="0"/>
          <c:showPercent val="0"/>
          <c:showBubbleSize val="0"/>
        </c:dLbls>
        <c:marker val="1"/>
        <c:smooth val="0"/>
        <c:axId val="130695360"/>
        <c:axId val="130693792"/>
      </c:lineChart>
      <c:dateAx>
        <c:axId val="130695360"/>
        <c:scaling>
          <c:orientation val="minMax"/>
        </c:scaling>
        <c:delete val="1"/>
        <c:axPos val="b"/>
        <c:numFmt formatCode="&quot;H&quot;yy" sourceLinked="1"/>
        <c:majorTickMark val="none"/>
        <c:minorTickMark val="none"/>
        <c:tickLblPos val="none"/>
        <c:crossAx val="130693792"/>
        <c:crosses val="autoZero"/>
        <c:auto val="1"/>
        <c:lblOffset val="100"/>
        <c:baseTimeUnit val="years"/>
      </c:dateAx>
      <c:valAx>
        <c:axId val="1306937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06953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0</c:v>
                </c:pt>
                <c:pt idx="1">
                  <c:v>0</c:v>
                </c:pt>
                <c:pt idx="2">
                  <c:v>0</c:v>
                </c:pt>
                <c:pt idx="3">
                  <c:v>84</c:v>
                </c:pt>
                <c:pt idx="4">
                  <c:v>98.04</c:v>
                </c:pt>
              </c:numCache>
            </c:numRef>
          </c:val>
          <c:extLst xmlns:c16r2="http://schemas.microsoft.com/office/drawing/2015/06/chart">
            <c:ext xmlns:c16="http://schemas.microsoft.com/office/drawing/2014/chart" uri="{C3380CC4-5D6E-409C-BE32-E72D297353CC}">
              <c16:uniqueId val="{00000000-79C0-4E57-8814-FEAA140A4BDA}"/>
            </c:ext>
          </c:extLst>
        </c:ser>
        <c:dLbls>
          <c:showLegendKey val="0"/>
          <c:showVal val="0"/>
          <c:showCatName val="0"/>
          <c:showSerName val="0"/>
          <c:showPercent val="0"/>
          <c:showBubbleSize val="0"/>
        </c:dLbls>
        <c:gapWidth val="150"/>
        <c:axId val="130694968"/>
        <c:axId val="1306926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78.92</c:v>
                </c:pt>
                <c:pt idx="4">
                  <c:v>74.17</c:v>
                </c:pt>
              </c:numCache>
            </c:numRef>
          </c:val>
          <c:smooth val="0"/>
          <c:extLst xmlns:c16r2="http://schemas.microsoft.com/office/drawing/2015/06/chart">
            <c:ext xmlns:c16="http://schemas.microsoft.com/office/drawing/2014/chart" uri="{C3380CC4-5D6E-409C-BE32-E72D297353CC}">
              <c16:uniqueId val="{00000001-79C0-4E57-8814-FEAA140A4BDA}"/>
            </c:ext>
          </c:extLst>
        </c:ser>
        <c:dLbls>
          <c:showLegendKey val="0"/>
          <c:showVal val="0"/>
          <c:showCatName val="0"/>
          <c:showSerName val="0"/>
          <c:showPercent val="0"/>
          <c:showBubbleSize val="0"/>
        </c:dLbls>
        <c:marker val="1"/>
        <c:smooth val="0"/>
        <c:axId val="130694968"/>
        <c:axId val="130692616"/>
      </c:lineChart>
      <c:dateAx>
        <c:axId val="130694968"/>
        <c:scaling>
          <c:orientation val="minMax"/>
        </c:scaling>
        <c:delete val="1"/>
        <c:axPos val="b"/>
        <c:numFmt formatCode="&quot;H&quot;yy" sourceLinked="1"/>
        <c:majorTickMark val="none"/>
        <c:minorTickMark val="none"/>
        <c:tickLblPos val="none"/>
        <c:crossAx val="130692616"/>
        <c:crosses val="autoZero"/>
        <c:auto val="1"/>
        <c:lblOffset val="100"/>
        <c:baseTimeUnit val="years"/>
      </c:dateAx>
      <c:valAx>
        <c:axId val="1306926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06949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0</c:v>
                </c:pt>
                <c:pt idx="1">
                  <c:v>0</c:v>
                </c:pt>
                <c:pt idx="2">
                  <c:v>0</c:v>
                </c:pt>
                <c:pt idx="3">
                  <c:v>174.49</c:v>
                </c:pt>
                <c:pt idx="4">
                  <c:v>150.35</c:v>
                </c:pt>
              </c:numCache>
            </c:numRef>
          </c:val>
          <c:extLst xmlns:c16r2="http://schemas.microsoft.com/office/drawing/2015/06/chart">
            <c:ext xmlns:c16="http://schemas.microsoft.com/office/drawing/2014/chart" uri="{C3380CC4-5D6E-409C-BE32-E72D297353CC}">
              <c16:uniqueId val="{00000000-2ECC-4741-B3F8-25D10C0270AC}"/>
            </c:ext>
          </c:extLst>
        </c:ser>
        <c:dLbls>
          <c:showLegendKey val="0"/>
          <c:showVal val="0"/>
          <c:showCatName val="0"/>
          <c:showSerName val="0"/>
          <c:showPercent val="0"/>
          <c:showBubbleSize val="0"/>
        </c:dLbls>
        <c:gapWidth val="150"/>
        <c:axId val="130691048"/>
        <c:axId val="130696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220.31</c:v>
                </c:pt>
                <c:pt idx="4">
                  <c:v>230.95</c:v>
                </c:pt>
              </c:numCache>
            </c:numRef>
          </c:val>
          <c:smooth val="0"/>
          <c:extLst xmlns:c16r2="http://schemas.microsoft.com/office/drawing/2015/06/chart">
            <c:ext xmlns:c16="http://schemas.microsoft.com/office/drawing/2014/chart" uri="{C3380CC4-5D6E-409C-BE32-E72D297353CC}">
              <c16:uniqueId val="{00000001-2ECC-4741-B3F8-25D10C0270AC}"/>
            </c:ext>
          </c:extLst>
        </c:ser>
        <c:dLbls>
          <c:showLegendKey val="0"/>
          <c:showVal val="0"/>
          <c:showCatName val="0"/>
          <c:showSerName val="0"/>
          <c:showPercent val="0"/>
          <c:showBubbleSize val="0"/>
        </c:dLbls>
        <c:marker val="1"/>
        <c:smooth val="0"/>
        <c:axId val="130691048"/>
        <c:axId val="130696144"/>
      </c:lineChart>
      <c:dateAx>
        <c:axId val="130691048"/>
        <c:scaling>
          <c:orientation val="minMax"/>
        </c:scaling>
        <c:delete val="1"/>
        <c:axPos val="b"/>
        <c:numFmt formatCode="&quot;H&quot;yy" sourceLinked="1"/>
        <c:majorTickMark val="none"/>
        <c:minorTickMark val="none"/>
        <c:tickLblPos val="none"/>
        <c:crossAx val="130696144"/>
        <c:crosses val="autoZero"/>
        <c:auto val="1"/>
        <c:lblOffset val="100"/>
        <c:baseTimeUnit val="years"/>
      </c:dateAx>
      <c:valAx>
        <c:axId val="1306961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0691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【108.07】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【69.54】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【682.51】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【95.35】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【59.64】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【136.15】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【100.34】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【38.57】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G4" zoomScaleNormal="10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1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1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5" t="str">
        <f>データ!H6</f>
        <v>滋賀県　米原市</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5" t="s">
        <v>1</v>
      </c>
      <c r="C7" s="65"/>
      <c r="D7" s="65"/>
      <c r="E7" s="65"/>
      <c r="F7" s="65"/>
      <c r="G7" s="65"/>
      <c r="H7" s="65"/>
      <c r="I7" s="65" t="s">
        <v>2</v>
      </c>
      <c r="J7" s="65"/>
      <c r="K7" s="65"/>
      <c r="L7" s="65"/>
      <c r="M7" s="65"/>
      <c r="N7" s="65"/>
      <c r="O7" s="65"/>
      <c r="P7" s="65" t="s">
        <v>3</v>
      </c>
      <c r="Q7" s="65"/>
      <c r="R7" s="65"/>
      <c r="S7" s="65"/>
      <c r="T7" s="65"/>
      <c r="U7" s="65"/>
      <c r="V7" s="65"/>
      <c r="W7" s="65" t="s">
        <v>4</v>
      </c>
      <c r="X7" s="65"/>
      <c r="Y7" s="65"/>
      <c r="Z7" s="65"/>
      <c r="AA7" s="65"/>
      <c r="AB7" s="65"/>
      <c r="AC7" s="65"/>
      <c r="AD7" s="65" t="s">
        <v>5</v>
      </c>
      <c r="AE7" s="65"/>
      <c r="AF7" s="65"/>
      <c r="AG7" s="65"/>
      <c r="AH7" s="65"/>
      <c r="AI7" s="65"/>
      <c r="AJ7" s="65"/>
      <c r="AK7" s="3"/>
      <c r="AL7" s="65" t="s">
        <v>6</v>
      </c>
      <c r="AM7" s="65"/>
      <c r="AN7" s="65"/>
      <c r="AO7" s="65"/>
      <c r="AP7" s="65"/>
      <c r="AQ7" s="65"/>
      <c r="AR7" s="65"/>
      <c r="AS7" s="65"/>
      <c r="AT7" s="65" t="s">
        <v>7</v>
      </c>
      <c r="AU7" s="65"/>
      <c r="AV7" s="65"/>
      <c r="AW7" s="65"/>
      <c r="AX7" s="65"/>
      <c r="AY7" s="65"/>
      <c r="AZ7" s="65"/>
      <c r="BA7" s="65"/>
      <c r="BB7" s="65" t="s">
        <v>8</v>
      </c>
      <c r="BC7" s="65"/>
      <c r="BD7" s="65"/>
      <c r="BE7" s="65"/>
      <c r="BF7" s="65"/>
      <c r="BG7" s="65"/>
      <c r="BH7" s="65"/>
      <c r="BI7" s="65"/>
      <c r="BJ7" s="3"/>
      <c r="BK7" s="3"/>
      <c r="BL7" s="4" t="s">
        <v>9</v>
      </c>
      <c r="BM7" s="5"/>
      <c r="BN7" s="5"/>
      <c r="BO7" s="5"/>
      <c r="BP7" s="5"/>
      <c r="BQ7" s="5"/>
      <c r="BR7" s="5"/>
      <c r="BS7" s="5"/>
      <c r="BT7" s="5"/>
      <c r="BU7" s="5"/>
      <c r="BV7" s="5"/>
      <c r="BW7" s="5"/>
      <c r="BX7" s="5"/>
      <c r="BY7" s="6"/>
    </row>
    <row r="8" spans="1:78" ht="18.75" customHeight="1" x14ac:dyDescent="0.15">
      <c r="A8" s="2"/>
      <c r="B8" s="72" t="str">
        <f>データ!I6</f>
        <v>法適用</v>
      </c>
      <c r="C8" s="72"/>
      <c r="D8" s="72"/>
      <c r="E8" s="72"/>
      <c r="F8" s="72"/>
      <c r="G8" s="72"/>
      <c r="H8" s="72"/>
      <c r="I8" s="72" t="str">
        <f>データ!J6</f>
        <v>下水道事業</v>
      </c>
      <c r="J8" s="72"/>
      <c r="K8" s="72"/>
      <c r="L8" s="72"/>
      <c r="M8" s="72"/>
      <c r="N8" s="72"/>
      <c r="O8" s="72"/>
      <c r="P8" s="72" t="str">
        <f>データ!K6</f>
        <v>公共下水道</v>
      </c>
      <c r="Q8" s="72"/>
      <c r="R8" s="72"/>
      <c r="S8" s="72"/>
      <c r="T8" s="72"/>
      <c r="U8" s="72"/>
      <c r="V8" s="72"/>
      <c r="W8" s="72" t="str">
        <f>データ!L6</f>
        <v>Cd2</v>
      </c>
      <c r="X8" s="72"/>
      <c r="Y8" s="72"/>
      <c r="Z8" s="72"/>
      <c r="AA8" s="72"/>
      <c r="AB8" s="72"/>
      <c r="AC8" s="72"/>
      <c r="AD8" s="73" t="str">
        <f>データ!$M$6</f>
        <v>非設置</v>
      </c>
      <c r="AE8" s="73"/>
      <c r="AF8" s="73"/>
      <c r="AG8" s="73"/>
      <c r="AH8" s="73"/>
      <c r="AI8" s="73"/>
      <c r="AJ8" s="73"/>
      <c r="AK8" s="3"/>
      <c r="AL8" s="69">
        <f>データ!S6</f>
        <v>38937</v>
      </c>
      <c r="AM8" s="69"/>
      <c r="AN8" s="69"/>
      <c r="AO8" s="69"/>
      <c r="AP8" s="69"/>
      <c r="AQ8" s="69"/>
      <c r="AR8" s="69"/>
      <c r="AS8" s="69"/>
      <c r="AT8" s="68">
        <f>データ!T6</f>
        <v>250.39</v>
      </c>
      <c r="AU8" s="68"/>
      <c r="AV8" s="68"/>
      <c r="AW8" s="68"/>
      <c r="AX8" s="68"/>
      <c r="AY8" s="68"/>
      <c r="AZ8" s="68"/>
      <c r="BA8" s="68"/>
      <c r="BB8" s="68">
        <f>データ!U6</f>
        <v>155.51</v>
      </c>
      <c r="BC8" s="68"/>
      <c r="BD8" s="68"/>
      <c r="BE8" s="68"/>
      <c r="BF8" s="68"/>
      <c r="BG8" s="68"/>
      <c r="BH8" s="68"/>
      <c r="BI8" s="68"/>
      <c r="BJ8" s="3"/>
      <c r="BK8" s="3"/>
      <c r="BL8" s="70" t="s">
        <v>10</v>
      </c>
      <c r="BM8" s="71"/>
      <c r="BN8" s="7" t="s">
        <v>11</v>
      </c>
      <c r="BO8" s="8"/>
      <c r="BP8" s="8"/>
      <c r="BQ8" s="8"/>
      <c r="BR8" s="8"/>
      <c r="BS8" s="8"/>
      <c r="BT8" s="8"/>
      <c r="BU8" s="8"/>
      <c r="BV8" s="8"/>
      <c r="BW8" s="8"/>
      <c r="BX8" s="8"/>
      <c r="BY8" s="9"/>
    </row>
    <row r="9" spans="1:78" ht="18.75" customHeight="1" x14ac:dyDescent="0.15">
      <c r="A9" s="2"/>
      <c r="B9" s="65" t="s">
        <v>12</v>
      </c>
      <c r="C9" s="65"/>
      <c r="D9" s="65"/>
      <c r="E9" s="65"/>
      <c r="F9" s="65"/>
      <c r="G9" s="65"/>
      <c r="H9" s="65"/>
      <c r="I9" s="65" t="s">
        <v>13</v>
      </c>
      <c r="J9" s="65"/>
      <c r="K9" s="65"/>
      <c r="L9" s="65"/>
      <c r="M9" s="65"/>
      <c r="N9" s="65"/>
      <c r="O9" s="65"/>
      <c r="P9" s="65" t="s">
        <v>14</v>
      </c>
      <c r="Q9" s="65"/>
      <c r="R9" s="65"/>
      <c r="S9" s="65"/>
      <c r="T9" s="65"/>
      <c r="U9" s="65"/>
      <c r="V9" s="65"/>
      <c r="W9" s="65" t="s">
        <v>15</v>
      </c>
      <c r="X9" s="65"/>
      <c r="Y9" s="65"/>
      <c r="Z9" s="65"/>
      <c r="AA9" s="65"/>
      <c r="AB9" s="65"/>
      <c r="AC9" s="65"/>
      <c r="AD9" s="65" t="s">
        <v>16</v>
      </c>
      <c r="AE9" s="65"/>
      <c r="AF9" s="65"/>
      <c r="AG9" s="65"/>
      <c r="AH9" s="65"/>
      <c r="AI9" s="65"/>
      <c r="AJ9" s="65"/>
      <c r="AK9" s="3"/>
      <c r="AL9" s="65" t="s">
        <v>17</v>
      </c>
      <c r="AM9" s="65"/>
      <c r="AN9" s="65"/>
      <c r="AO9" s="65"/>
      <c r="AP9" s="65"/>
      <c r="AQ9" s="65"/>
      <c r="AR9" s="65"/>
      <c r="AS9" s="65"/>
      <c r="AT9" s="65" t="s">
        <v>18</v>
      </c>
      <c r="AU9" s="65"/>
      <c r="AV9" s="65"/>
      <c r="AW9" s="65"/>
      <c r="AX9" s="65"/>
      <c r="AY9" s="65"/>
      <c r="AZ9" s="65"/>
      <c r="BA9" s="65"/>
      <c r="BB9" s="65" t="s">
        <v>19</v>
      </c>
      <c r="BC9" s="65"/>
      <c r="BD9" s="65"/>
      <c r="BE9" s="65"/>
      <c r="BF9" s="65"/>
      <c r="BG9" s="65"/>
      <c r="BH9" s="65"/>
      <c r="BI9" s="65"/>
      <c r="BJ9" s="3"/>
      <c r="BK9" s="3"/>
      <c r="BL9" s="66" t="s">
        <v>20</v>
      </c>
      <c r="BM9" s="67"/>
      <c r="BN9" s="10" t="s">
        <v>21</v>
      </c>
      <c r="BO9" s="11"/>
      <c r="BP9" s="11"/>
      <c r="BQ9" s="11"/>
      <c r="BR9" s="11"/>
      <c r="BS9" s="11"/>
      <c r="BT9" s="11"/>
      <c r="BU9" s="11"/>
      <c r="BV9" s="11"/>
      <c r="BW9" s="11"/>
      <c r="BX9" s="11"/>
      <c r="BY9" s="12"/>
    </row>
    <row r="10" spans="1:78" ht="18.75" customHeight="1" x14ac:dyDescent="0.15">
      <c r="A10" s="2"/>
      <c r="B10" s="68" t="str">
        <f>データ!N6</f>
        <v>-</v>
      </c>
      <c r="C10" s="68"/>
      <c r="D10" s="68"/>
      <c r="E10" s="68"/>
      <c r="F10" s="68"/>
      <c r="G10" s="68"/>
      <c r="H10" s="68"/>
      <c r="I10" s="68">
        <f>データ!O6</f>
        <v>50.05</v>
      </c>
      <c r="J10" s="68"/>
      <c r="K10" s="68"/>
      <c r="L10" s="68"/>
      <c r="M10" s="68"/>
      <c r="N10" s="68"/>
      <c r="O10" s="68"/>
      <c r="P10" s="68">
        <f>データ!P6</f>
        <v>47.9</v>
      </c>
      <c r="Q10" s="68"/>
      <c r="R10" s="68"/>
      <c r="S10" s="68"/>
      <c r="T10" s="68"/>
      <c r="U10" s="68"/>
      <c r="V10" s="68"/>
      <c r="W10" s="68">
        <f>データ!Q6</f>
        <v>84.04</v>
      </c>
      <c r="X10" s="68"/>
      <c r="Y10" s="68"/>
      <c r="Z10" s="68"/>
      <c r="AA10" s="68"/>
      <c r="AB10" s="68"/>
      <c r="AC10" s="68"/>
      <c r="AD10" s="69">
        <f>データ!R6</f>
        <v>2776</v>
      </c>
      <c r="AE10" s="69"/>
      <c r="AF10" s="69"/>
      <c r="AG10" s="69"/>
      <c r="AH10" s="69"/>
      <c r="AI10" s="69"/>
      <c r="AJ10" s="69"/>
      <c r="AK10" s="2"/>
      <c r="AL10" s="69">
        <f>データ!V6</f>
        <v>18579</v>
      </c>
      <c r="AM10" s="69"/>
      <c r="AN10" s="69"/>
      <c r="AO10" s="69"/>
      <c r="AP10" s="69"/>
      <c r="AQ10" s="69"/>
      <c r="AR10" s="69"/>
      <c r="AS10" s="69"/>
      <c r="AT10" s="68">
        <f>データ!W6</f>
        <v>10.06</v>
      </c>
      <c r="AU10" s="68"/>
      <c r="AV10" s="68"/>
      <c r="AW10" s="68"/>
      <c r="AX10" s="68"/>
      <c r="AY10" s="68"/>
      <c r="AZ10" s="68"/>
      <c r="BA10" s="68"/>
      <c r="BB10" s="68">
        <f>データ!X6</f>
        <v>1846.82</v>
      </c>
      <c r="BC10" s="68"/>
      <c r="BD10" s="68"/>
      <c r="BE10" s="68"/>
      <c r="BF10" s="68"/>
      <c r="BG10" s="68"/>
      <c r="BH10" s="68"/>
      <c r="BI10" s="68"/>
      <c r="BJ10" s="2"/>
      <c r="BK10" s="2"/>
      <c r="BL10" s="58" t="s">
        <v>22</v>
      </c>
      <c r="BM10" s="5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24</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25</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52" t="s">
        <v>26</v>
      </c>
      <c r="BM14" s="53"/>
      <c r="BN14" s="53"/>
      <c r="BO14" s="53"/>
      <c r="BP14" s="53"/>
      <c r="BQ14" s="53"/>
      <c r="BR14" s="53"/>
      <c r="BS14" s="53"/>
      <c r="BT14" s="53"/>
      <c r="BU14" s="53"/>
      <c r="BV14" s="53"/>
      <c r="BW14" s="53"/>
      <c r="BX14" s="53"/>
      <c r="BY14" s="53"/>
      <c r="BZ14" s="54"/>
    </row>
    <row r="15" spans="1:78" ht="13.5" customHeight="1" x14ac:dyDescent="0.15">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3" t="s">
        <v>117</v>
      </c>
      <c r="BM16" s="44"/>
      <c r="BN16" s="44"/>
      <c r="BO16" s="44"/>
      <c r="BP16" s="44"/>
      <c r="BQ16" s="44"/>
      <c r="BR16" s="44"/>
      <c r="BS16" s="44"/>
      <c r="BT16" s="44"/>
      <c r="BU16" s="44"/>
      <c r="BV16" s="44"/>
      <c r="BW16" s="44"/>
      <c r="BX16" s="44"/>
      <c r="BY16" s="44"/>
      <c r="BZ16" s="4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3"/>
      <c r="BM17" s="44"/>
      <c r="BN17" s="44"/>
      <c r="BO17" s="44"/>
      <c r="BP17" s="44"/>
      <c r="BQ17" s="44"/>
      <c r="BR17" s="44"/>
      <c r="BS17" s="44"/>
      <c r="BT17" s="44"/>
      <c r="BU17" s="44"/>
      <c r="BV17" s="44"/>
      <c r="BW17" s="44"/>
      <c r="BX17" s="44"/>
      <c r="BY17" s="44"/>
      <c r="BZ17" s="4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3"/>
      <c r="BM18" s="44"/>
      <c r="BN18" s="44"/>
      <c r="BO18" s="44"/>
      <c r="BP18" s="44"/>
      <c r="BQ18" s="44"/>
      <c r="BR18" s="44"/>
      <c r="BS18" s="44"/>
      <c r="BT18" s="44"/>
      <c r="BU18" s="44"/>
      <c r="BV18" s="44"/>
      <c r="BW18" s="44"/>
      <c r="BX18" s="44"/>
      <c r="BY18" s="44"/>
      <c r="BZ18" s="4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3"/>
      <c r="BM19" s="44"/>
      <c r="BN19" s="44"/>
      <c r="BO19" s="44"/>
      <c r="BP19" s="44"/>
      <c r="BQ19" s="44"/>
      <c r="BR19" s="44"/>
      <c r="BS19" s="44"/>
      <c r="BT19" s="44"/>
      <c r="BU19" s="44"/>
      <c r="BV19" s="44"/>
      <c r="BW19" s="44"/>
      <c r="BX19" s="44"/>
      <c r="BY19" s="44"/>
      <c r="BZ19" s="4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3"/>
      <c r="BM20" s="44"/>
      <c r="BN20" s="44"/>
      <c r="BO20" s="44"/>
      <c r="BP20" s="44"/>
      <c r="BQ20" s="44"/>
      <c r="BR20" s="44"/>
      <c r="BS20" s="44"/>
      <c r="BT20" s="44"/>
      <c r="BU20" s="44"/>
      <c r="BV20" s="44"/>
      <c r="BW20" s="44"/>
      <c r="BX20" s="44"/>
      <c r="BY20" s="44"/>
      <c r="BZ20" s="4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3"/>
      <c r="BM21" s="44"/>
      <c r="BN21" s="44"/>
      <c r="BO21" s="44"/>
      <c r="BP21" s="44"/>
      <c r="BQ21" s="44"/>
      <c r="BR21" s="44"/>
      <c r="BS21" s="44"/>
      <c r="BT21" s="44"/>
      <c r="BU21" s="44"/>
      <c r="BV21" s="44"/>
      <c r="BW21" s="44"/>
      <c r="BX21" s="44"/>
      <c r="BY21" s="44"/>
      <c r="BZ21" s="4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3"/>
      <c r="BM22" s="44"/>
      <c r="BN22" s="44"/>
      <c r="BO22" s="44"/>
      <c r="BP22" s="44"/>
      <c r="BQ22" s="44"/>
      <c r="BR22" s="44"/>
      <c r="BS22" s="44"/>
      <c r="BT22" s="44"/>
      <c r="BU22" s="44"/>
      <c r="BV22" s="44"/>
      <c r="BW22" s="44"/>
      <c r="BX22" s="44"/>
      <c r="BY22" s="44"/>
      <c r="BZ22" s="4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3"/>
      <c r="BM23" s="44"/>
      <c r="BN23" s="44"/>
      <c r="BO23" s="44"/>
      <c r="BP23" s="44"/>
      <c r="BQ23" s="44"/>
      <c r="BR23" s="44"/>
      <c r="BS23" s="44"/>
      <c r="BT23" s="44"/>
      <c r="BU23" s="44"/>
      <c r="BV23" s="44"/>
      <c r="BW23" s="44"/>
      <c r="BX23" s="44"/>
      <c r="BY23" s="44"/>
      <c r="BZ23" s="4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3"/>
      <c r="BM24" s="44"/>
      <c r="BN24" s="44"/>
      <c r="BO24" s="44"/>
      <c r="BP24" s="44"/>
      <c r="BQ24" s="44"/>
      <c r="BR24" s="44"/>
      <c r="BS24" s="44"/>
      <c r="BT24" s="44"/>
      <c r="BU24" s="44"/>
      <c r="BV24" s="44"/>
      <c r="BW24" s="44"/>
      <c r="BX24" s="44"/>
      <c r="BY24" s="44"/>
      <c r="BZ24" s="4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3"/>
      <c r="BM25" s="44"/>
      <c r="BN25" s="44"/>
      <c r="BO25" s="44"/>
      <c r="BP25" s="44"/>
      <c r="BQ25" s="44"/>
      <c r="BR25" s="44"/>
      <c r="BS25" s="44"/>
      <c r="BT25" s="44"/>
      <c r="BU25" s="44"/>
      <c r="BV25" s="44"/>
      <c r="BW25" s="44"/>
      <c r="BX25" s="44"/>
      <c r="BY25" s="44"/>
      <c r="BZ25" s="4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3"/>
      <c r="BM26" s="44"/>
      <c r="BN26" s="44"/>
      <c r="BO26" s="44"/>
      <c r="BP26" s="44"/>
      <c r="BQ26" s="44"/>
      <c r="BR26" s="44"/>
      <c r="BS26" s="44"/>
      <c r="BT26" s="44"/>
      <c r="BU26" s="44"/>
      <c r="BV26" s="44"/>
      <c r="BW26" s="44"/>
      <c r="BX26" s="44"/>
      <c r="BY26" s="44"/>
      <c r="BZ26" s="4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3"/>
      <c r="BM27" s="44"/>
      <c r="BN27" s="44"/>
      <c r="BO27" s="44"/>
      <c r="BP27" s="44"/>
      <c r="BQ27" s="44"/>
      <c r="BR27" s="44"/>
      <c r="BS27" s="44"/>
      <c r="BT27" s="44"/>
      <c r="BU27" s="44"/>
      <c r="BV27" s="44"/>
      <c r="BW27" s="44"/>
      <c r="BX27" s="44"/>
      <c r="BY27" s="44"/>
      <c r="BZ27" s="4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3"/>
      <c r="BM28" s="44"/>
      <c r="BN28" s="44"/>
      <c r="BO28" s="44"/>
      <c r="BP28" s="44"/>
      <c r="BQ28" s="44"/>
      <c r="BR28" s="44"/>
      <c r="BS28" s="44"/>
      <c r="BT28" s="44"/>
      <c r="BU28" s="44"/>
      <c r="BV28" s="44"/>
      <c r="BW28" s="44"/>
      <c r="BX28" s="44"/>
      <c r="BY28" s="44"/>
      <c r="BZ28" s="4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3"/>
      <c r="BM29" s="44"/>
      <c r="BN29" s="44"/>
      <c r="BO29" s="44"/>
      <c r="BP29" s="44"/>
      <c r="BQ29" s="44"/>
      <c r="BR29" s="44"/>
      <c r="BS29" s="44"/>
      <c r="BT29" s="44"/>
      <c r="BU29" s="44"/>
      <c r="BV29" s="44"/>
      <c r="BW29" s="44"/>
      <c r="BX29" s="44"/>
      <c r="BY29" s="44"/>
      <c r="BZ29" s="4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3"/>
      <c r="BM30" s="44"/>
      <c r="BN30" s="44"/>
      <c r="BO30" s="44"/>
      <c r="BP30" s="44"/>
      <c r="BQ30" s="44"/>
      <c r="BR30" s="44"/>
      <c r="BS30" s="44"/>
      <c r="BT30" s="44"/>
      <c r="BU30" s="44"/>
      <c r="BV30" s="44"/>
      <c r="BW30" s="44"/>
      <c r="BX30" s="44"/>
      <c r="BY30" s="44"/>
      <c r="BZ30" s="4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3"/>
      <c r="BM31" s="44"/>
      <c r="BN31" s="44"/>
      <c r="BO31" s="44"/>
      <c r="BP31" s="44"/>
      <c r="BQ31" s="44"/>
      <c r="BR31" s="44"/>
      <c r="BS31" s="44"/>
      <c r="BT31" s="44"/>
      <c r="BU31" s="44"/>
      <c r="BV31" s="44"/>
      <c r="BW31" s="44"/>
      <c r="BX31" s="44"/>
      <c r="BY31" s="44"/>
      <c r="BZ31" s="4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3"/>
      <c r="BM32" s="44"/>
      <c r="BN32" s="44"/>
      <c r="BO32" s="44"/>
      <c r="BP32" s="44"/>
      <c r="BQ32" s="44"/>
      <c r="BR32" s="44"/>
      <c r="BS32" s="44"/>
      <c r="BT32" s="44"/>
      <c r="BU32" s="44"/>
      <c r="BV32" s="44"/>
      <c r="BW32" s="44"/>
      <c r="BX32" s="44"/>
      <c r="BY32" s="44"/>
      <c r="BZ32" s="4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3"/>
      <c r="BM33" s="44"/>
      <c r="BN33" s="44"/>
      <c r="BO33" s="44"/>
      <c r="BP33" s="44"/>
      <c r="BQ33" s="44"/>
      <c r="BR33" s="44"/>
      <c r="BS33" s="44"/>
      <c r="BT33" s="44"/>
      <c r="BU33" s="44"/>
      <c r="BV33" s="44"/>
      <c r="BW33" s="44"/>
      <c r="BX33" s="44"/>
      <c r="BY33" s="44"/>
      <c r="BZ33" s="4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3"/>
      <c r="BM34" s="44"/>
      <c r="BN34" s="44"/>
      <c r="BO34" s="44"/>
      <c r="BP34" s="44"/>
      <c r="BQ34" s="44"/>
      <c r="BR34" s="44"/>
      <c r="BS34" s="44"/>
      <c r="BT34" s="44"/>
      <c r="BU34" s="44"/>
      <c r="BV34" s="44"/>
      <c r="BW34" s="44"/>
      <c r="BX34" s="44"/>
      <c r="BY34" s="44"/>
      <c r="BZ34" s="4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3"/>
      <c r="BM35" s="44"/>
      <c r="BN35" s="44"/>
      <c r="BO35" s="44"/>
      <c r="BP35" s="44"/>
      <c r="BQ35" s="44"/>
      <c r="BR35" s="44"/>
      <c r="BS35" s="44"/>
      <c r="BT35" s="44"/>
      <c r="BU35" s="44"/>
      <c r="BV35" s="44"/>
      <c r="BW35" s="44"/>
      <c r="BX35" s="44"/>
      <c r="BY35" s="44"/>
      <c r="BZ35" s="4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3"/>
      <c r="BM36" s="44"/>
      <c r="BN36" s="44"/>
      <c r="BO36" s="44"/>
      <c r="BP36" s="44"/>
      <c r="BQ36" s="44"/>
      <c r="BR36" s="44"/>
      <c r="BS36" s="44"/>
      <c r="BT36" s="44"/>
      <c r="BU36" s="44"/>
      <c r="BV36" s="44"/>
      <c r="BW36" s="44"/>
      <c r="BX36" s="44"/>
      <c r="BY36" s="44"/>
      <c r="BZ36" s="4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3"/>
      <c r="BM37" s="44"/>
      <c r="BN37" s="44"/>
      <c r="BO37" s="44"/>
      <c r="BP37" s="44"/>
      <c r="BQ37" s="44"/>
      <c r="BR37" s="44"/>
      <c r="BS37" s="44"/>
      <c r="BT37" s="44"/>
      <c r="BU37" s="44"/>
      <c r="BV37" s="44"/>
      <c r="BW37" s="44"/>
      <c r="BX37" s="44"/>
      <c r="BY37" s="44"/>
      <c r="BZ37" s="4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3"/>
      <c r="BM38" s="44"/>
      <c r="BN38" s="44"/>
      <c r="BO38" s="44"/>
      <c r="BP38" s="44"/>
      <c r="BQ38" s="44"/>
      <c r="BR38" s="44"/>
      <c r="BS38" s="44"/>
      <c r="BT38" s="44"/>
      <c r="BU38" s="44"/>
      <c r="BV38" s="44"/>
      <c r="BW38" s="44"/>
      <c r="BX38" s="44"/>
      <c r="BY38" s="44"/>
      <c r="BZ38" s="4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3"/>
      <c r="BM39" s="44"/>
      <c r="BN39" s="44"/>
      <c r="BO39" s="44"/>
      <c r="BP39" s="44"/>
      <c r="BQ39" s="44"/>
      <c r="BR39" s="44"/>
      <c r="BS39" s="44"/>
      <c r="BT39" s="44"/>
      <c r="BU39" s="44"/>
      <c r="BV39" s="44"/>
      <c r="BW39" s="44"/>
      <c r="BX39" s="44"/>
      <c r="BY39" s="44"/>
      <c r="BZ39" s="4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3"/>
      <c r="BM40" s="44"/>
      <c r="BN40" s="44"/>
      <c r="BO40" s="44"/>
      <c r="BP40" s="44"/>
      <c r="BQ40" s="44"/>
      <c r="BR40" s="44"/>
      <c r="BS40" s="44"/>
      <c r="BT40" s="44"/>
      <c r="BU40" s="44"/>
      <c r="BV40" s="44"/>
      <c r="BW40" s="44"/>
      <c r="BX40" s="44"/>
      <c r="BY40" s="44"/>
      <c r="BZ40" s="4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3"/>
      <c r="BM41" s="44"/>
      <c r="BN41" s="44"/>
      <c r="BO41" s="44"/>
      <c r="BP41" s="44"/>
      <c r="BQ41" s="44"/>
      <c r="BR41" s="44"/>
      <c r="BS41" s="44"/>
      <c r="BT41" s="44"/>
      <c r="BU41" s="44"/>
      <c r="BV41" s="44"/>
      <c r="BW41" s="44"/>
      <c r="BX41" s="44"/>
      <c r="BY41" s="44"/>
      <c r="BZ41" s="4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3"/>
      <c r="BM42" s="44"/>
      <c r="BN42" s="44"/>
      <c r="BO42" s="44"/>
      <c r="BP42" s="44"/>
      <c r="BQ42" s="44"/>
      <c r="BR42" s="44"/>
      <c r="BS42" s="44"/>
      <c r="BT42" s="44"/>
      <c r="BU42" s="44"/>
      <c r="BV42" s="44"/>
      <c r="BW42" s="44"/>
      <c r="BX42" s="44"/>
      <c r="BY42" s="44"/>
      <c r="BZ42" s="4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3"/>
      <c r="BM43" s="44"/>
      <c r="BN43" s="44"/>
      <c r="BO43" s="44"/>
      <c r="BP43" s="44"/>
      <c r="BQ43" s="44"/>
      <c r="BR43" s="44"/>
      <c r="BS43" s="44"/>
      <c r="BT43" s="44"/>
      <c r="BU43" s="44"/>
      <c r="BV43" s="44"/>
      <c r="BW43" s="44"/>
      <c r="BX43" s="44"/>
      <c r="BY43" s="44"/>
      <c r="BZ43" s="4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6"/>
      <c r="BM44" s="47"/>
      <c r="BN44" s="47"/>
      <c r="BO44" s="47"/>
      <c r="BP44" s="47"/>
      <c r="BQ44" s="47"/>
      <c r="BR44" s="47"/>
      <c r="BS44" s="47"/>
      <c r="BT44" s="47"/>
      <c r="BU44" s="47"/>
      <c r="BV44" s="47"/>
      <c r="BW44" s="47"/>
      <c r="BX44" s="47"/>
      <c r="BY44" s="47"/>
      <c r="BZ44" s="4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27</v>
      </c>
      <c r="BM45" s="53"/>
      <c r="BN45" s="53"/>
      <c r="BO45" s="53"/>
      <c r="BP45" s="53"/>
      <c r="BQ45" s="53"/>
      <c r="BR45" s="53"/>
      <c r="BS45" s="53"/>
      <c r="BT45" s="53"/>
      <c r="BU45" s="53"/>
      <c r="BV45" s="53"/>
      <c r="BW45" s="53"/>
      <c r="BX45" s="53"/>
      <c r="BY45" s="53"/>
      <c r="BZ45" s="5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115</v>
      </c>
      <c r="BM47" s="44"/>
      <c r="BN47" s="44"/>
      <c r="BO47" s="44"/>
      <c r="BP47" s="44"/>
      <c r="BQ47" s="44"/>
      <c r="BR47" s="44"/>
      <c r="BS47" s="44"/>
      <c r="BT47" s="44"/>
      <c r="BU47" s="44"/>
      <c r="BV47" s="44"/>
      <c r="BW47" s="44"/>
      <c r="BX47" s="44"/>
      <c r="BY47" s="44"/>
      <c r="BZ47" s="4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15">
      <c r="A60" s="2"/>
      <c r="B60" s="49" t="s">
        <v>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15">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29</v>
      </c>
      <c r="BM64" s="53"/>
      <c r="BN64" s="53"/>
      <c r="BO64" s="53"/>
      <c r="BP64" s="53"/>
      <c r="BQ64" s="53"/>
      <c r="BR64" s="53"/>
      <c r="BS64" s="53"/>
      <c r="BT64" s="53"/>
      <c r="BU64" s="53"/>
      <c r="BV64" s="53"/>
      <c r="BW64" s="53"/>
      <c r="BX64" s="53"/>
      <c r="BY64" s="53"/>
      <c r="BZ64" s="5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3" t="s">
        <v>116</v>
      </c>
      <c r="BM66" s="44"/>
      <c r="BN66" s="44"/>
      <c r="BO66" s="44"/>
      <c r="BP66" s="44"/>
      <c r="BQ66" s="44"/>
      <c r="BR66" s="44"/>
      <c r="BS66" s="44"/>
      <c r="BT66" s="44"/>
      <c r="BU66" s="44"/>
      <c r="BV66" s="44"/>
      <c r="BW66" s="44"/>
      <c r="BX66" s="44"/>
      <c r="BY66" s="44"/>
      <c r="BZ66" s="4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3"/>
      <c r="BM67" s="44"/>
      <c r="BN67" s="44"/>
      <c r="BO67" s="44"/>
      <c r="BP67" s="44"/>
      <c r="BQ67" s="44"/>
      <c r="BR67" s="44"/>
      <c r="BS67" s="44"/>
      <c r="BT67" s="44"/>
      <c r="BU67" s="44"/>
      <c r="BV67" s="44"/>
      <c r="BW67" s="44"/>
      <c r="BX67" s="44"/>
      <c r="BY67" s="44"/>
      <c r="BZ67" s="4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3"/>
      <c r="BM68" s="44"/>
      <c r="BN68" s="44"/>
      <c r="BO68" s="44"/>
      <c r="BP68" s="44"/>
      <c r="BQ68" s="44"/>
      <c r="BR68" s="44"/>
      <c r="BS68" s="44"/>
      <c r="BT68" s="44"/>
      <c r="BU68" s="44"/>
      <c r="BV68" s="44"/>
      <c r="BW68" s="44"/>
      <c r="BX68" s="44"/>
      <c r="BY68" s="44"/>
      <c r="BZ68" s="4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3"/>
      <c r="BM69" s="44"/>
      <c r="BN69" s="44"/>
      <c r="BO69" s="44"/>
      <c r="BP69" s="44"/>
      <c r="BQ69" s="44"/>
      <c r="BR69" s="44"/>
      <c r="BS69" s="44"/>
      <c r="BT69" s="44"/>
      <c r="BU69" s="44"/>
      <c r="BV69" s="44"/>
      <c r="BW69" s="44"/>
      <c r="BX69" s="44"/>
      <c r="BY69" s="44"/>
      <c r="BZ69" s="4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3"/>
      <c r="BM70" s="44"/>
      <c r="BN70" s="44"/>
      <c r="BO70" s="44"/>
      <c r="BP70" s="44"/>
      <c r="BQ70" s="44"/>
      <c r="BR70" s="44"/>
      <c r="BS70" s="44"/>
      <c r="BT70" s="44"/>
      <c r="BU70" s="44"/>
      <c r="BV70" s="44"/>
      <c r="BW70" s="44"/>
      <c r="BX70" s="44"/>
      <c r="BY70" s="44"/>
      <c r="BZ70" s="4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3"/>
      <c r="BM71" s="44"/>
      <c r="BN71" s="44"/>
      <c r="BO71" s="44"/>
      <c r="BP71" s="44"/>
      <c r="BQ71" s="44"/>
      <c r="BR71" s="44"/>
      <c r="BS71" s="44"/>
      <c r="BT71" s="44"/>
      <c r="BU71" s="44"/>
      <c r="BV71" s="44"/>
      <c r="BW71" s="44"/>
      <c r="BX71" s="44"/>
      <c r="BY71" s="44"/>
      <c r="BZ71" s="4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3"/>
      <c r="BM72" s="44"/>
      <c r="BN72" s="44"/>
      <c r="BO72" s="44"/>
      <c r="BP72" s="44"/>
      <c r="BQ72" s="44"/>
      <c r="BR72" s="44"/>
      <c r="BS72" s="44"/>
      <c r="BT72" s="44"/>
      <c r="BU72" s="44"/>
      <c r="BV72" s="44"/>
      <c r="BW72" s="44"/>
      <c r="BX72" s="44"/>
      <c r="BY72" s="44"/>
      <c r="BZ72" s="4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3"/>
      <c r="BM73" s="44"/>
      <c r="BN73" s="44"/>
      <c r="BO73" s="44"/>
      <c r="BP73" s="44"/>
      <c r="BQ73" s="44"/>
      <c r="BR73" s="44"/>
      <c r="BS73" s="44"/>
      <c r="BT73" s="44"/>
      <c r="BU73" s="44"/>
      <c r="BV73" s="44"/>
      <c r="BW73" s="44"/>
      <c r="BX73" s="44"/>
      <c r="BY73" s="44"/>
      <c r="BZ73" s="4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3"/>
      <c r="BM74" s="44"/>
      <c r="BN74" s="44"/>
      <c r="BO74" s="44"/>
      <c r="BP74" s="44"/>
      <c r="BQ74" s="44"/>
      <c r="BR74" s="44"/>
      <c r="BS74" s="44"/>
      <c r="BT74" s="44"/>
      <c r="BU74" s="44"/>
      <c r="BV74" s="44"/>
      <c r="BW74" s="44"/>
      <c r="BX74" s="44"/>
      <c r="BY74" s="44"/>
      <c r="BZ74" s="4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3"/>
      <c r="BM75" s="44"/>
      <c r="BN75" s="44"/>
      <c r="BO75" s="44"/>
      <c r="BP75" s="44"/>
      <c r="BQ75" s="44"/>
      <c r="BR75" s="44"/>
      <c r="BS75" s="44"/>
      <c r="BT75" s="44"/>
      <c r="BU75" s="44"/>
      <c r="BV75" s="44"/>
      <c r="BW75" s="44"/>
      <c r="BX75" s="44"/>
      <c r="BY75" s="44"/>
      <c r="BZ75" s="4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3"/>
      <c r="BM76" s="44"/>
      <c r="BN76" s="44"/>
      <c r="BO76" s="44"/>
      <c r="BP76" s="44"/>
      <c r="BQ76" s="44"/>
      <c r="BR76" s="44"/>
      <c r="BS76" s="44"/>
      <c r="BT76" s="44"/>
      <c r="BU76" s="44"/>
      <c r="BV76" s="44"/>
      <c r="BW76" s="44"/>
      <c r="BX76" s="44"/>
      <c r="BY76" s="44"/>
      <c r="BZ76" s="4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3"/>
      <c r="BM77" s="44"/>
      <c r="BN77" s="44"/>
      <c r="BO77" s="44"/>
      <c r="BP77" s="44"/>
      <c r="BQ77" s="44"/>
      <c r="BR77" s="44"/>
      <c r="BS77" s="44"/>
      <c r="BT77" s="44"/>
      <c r="BU77" s="44"/>
      <c r="BV77" s="44"/>
      <c r="BW77" s="44"/>
      <c r="BX77" s="44"/>
      <c r="BY77" s="44"/>
      <c r="BZ77" s="4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3"/>
      <c r="BM78" s="44"/>
      <c r="BN78" s="44"/>
      <c r="BO78" s="44"/>
      <c r="BP78" s="44"/>
      <c r="BQ78" s="44"/>
      <c r="BR78" s="44"/>
      <c r="BS78" s="44"/>
      <c r="BT78" s="44"/>
      <c r="BU78" s="44"/>
      <c r="BV78" s="44"/>
      <c r="BW78" s="44"/>
      <c r="BX78" s="44"/>
      <c r="BY78" s="44"/>
      <c r="BZ78" s="4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3"/>
      <c r="BM79" s="44"/>
      <c r="BN79" s="44"/>
      <c r="BO79" s="44"/>
      <c r="BP79" s="44"/>
      <c r="BQ79" s="44"/>
      <c r="BR79" s="44"/>
      <c r="BS79" s="44"/>
      <c r="BT79" s="44"/>
      <c r="BU79" s="44"/>
      <c r="BV79" s="44"/>
      <c r="BW79" s="44"/>
      <c r="BX79" s="44"/>
      <c r="BY79" s="44"/>
      <c r="BZ79" s="4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3"/>
      <c r="BM80" s="44"/>
      <c r="BN80" s="44"/>
      <c r="BO80" s="44"/>
      <c r="BP80" s="44"/>
      <c r="BQ80" s="44"/>
      <c r="BR80" s="44"/>
      <c r="BS80" s="44"/>
      <c r="BT80" s="44"/>
      <c r="BU80" s="44"/>
      <c r="BV80" s="44"/>
      <c r="BW80" s="44"/>
      <c r="BX80" s="44"/>
      <c r="BY80" s="44"/>
      <c r="BZ80" s="4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3"/>
      <c r="BM81" s="44"/>
      <c r="BN81" s="44"/>
      <c r="BO81" s="44"/>
      <c r="BP81" s="44"/>
      <c r="BQ81" s="44"/>
      <c r="BR81" s="44"/>
      <c r="BS81" s="44"/>
      <c r="BT81" s="44"/>
      <c r="BU81" s="44"/>
      <c r="BV81" s="44"/>
      <c r="BW81" s="44"/>
      <c r="BX81" s="44"/>
      <c r="BY81" s="44"/>
      <c r="BZ81" s="4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6"/>
      <c r="BM82" s="47"/>
      <c r="BN82" s="47"/>
      <c r="BO82" s="47"/>
      <c r="BP82" s="47"/>
      <c r="BQ82" s="47"/>
      <c r="BR82" s="47"/>
      <c r="BS82" s="47"/>
      <c r="BT82" s="47"/>
      <c r="BU82" s="47"/>
      <c r="BV82" s="47"/>
      <c r="BW82" s="47"/>
      <c r="BX82" s="47"/>
      <c r="BY82" s="47"/>
      <c r="BZ82" s="48"/>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【108.07】</v>
      </c>
      <c r="F85" s="26" t="str">
        <f>データ!AT6</f>
        <v>【3.09】</v>
      </c>
      <c r="G85" s="26" t="str">
        <f>データ!BE6</f>
        <v>【69.54】</v>
      </c>
      <c r="H85" s="26" t="str">
        <f>データ!BP6</f>
        <v>【682.51】</v>
      </c>
      <c r="I85" s="26" t="str">
        <f>データ!CA6</f>
        <v>【100.34】</v>
      </c>
      <c r="J85" s="26" t="str">
        <f>データ!CL6</f>
        <v>【136.15】</v>
      </c>
      <c r="K85" s="26" t="str">
        <f>データ!CW6</f>
        <v>【59.64】</v>
      </c>
      <c r="L85" s="26" t="str">
        <f>データ!DH6</f>
        <v>【95.35】</v>
      </c>
      <c r="M85" s="26" t="str">
        <f>データ!DS6</f>
        <v>【38.57】</v>
      </c>
      <c r="N85" s="26" t="str">
        <f>データ!ED6</f>
        <v>【5.90】</v>
      </c>
      <c r="O85" s="26" t="str">
        <f>データ!EO6</f>
        <v>【0.22】</v>
      </c>
    </row>
  </sheetData>
  <sheetProtection algorithmName="SHA-512" hashValue="NrsAzHWZWWJFRm+PdmBcPFRxJo+GGv9OgTyS3fnaQm/PoEgauqju4Ca2F+dMZIK1yGaBnE7czeKQ0uRP6VyOtw==" saltValue="aU9c+hn/o3uBovfrztyL8w=="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7" t="s">
        <v>52</v>
      </c>
      <c r="I3" s="78"/>
      <c r="J3" s="78"/>
      <c r="K3" s="78"/>
      <c r="L3" s="78"/>
      <c r="M3" s="78"/>
      <c r="N3" s="78"/>
      <c r="O3" s="78"/>
      <c r="P3" s="78"/>
      <c r="Q3" s="78"/>
      <c r="R3" s="78"/>
      <c r="S3" s="78"/>
      <c r="T3" s="78"/>
      <c r="U3" s="78"/>
      <c r="V3" s="78"/>
      <c r="W3" s="78"/>
      <c r="X3" s="79"/>
      <c r="Y3" s="83" t="s">
        <v>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54</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55</v>
      </c>
      <c r="B4" s="30"/>
      <c r="C4" s="30"/>
      <c r="D4" s="30"/>
      <c r="E4" s="30"/>
      <c r="F4" s="30"/>
      <c r="G4" s="30"/>
      <c r="H4" s="80"/>
      <c r="I4" s="81"/>
      <c r="J4" s="81"/>
      <c r="K4" s="81"/>
      <c r="L4" s="81"/>
      <c r="M4" s="81"/>
      <c r="N4" s="81"/>
      <c r="O4" s="81"/>
      <c r="P4" s="81"/>
      <c r="Q4" s="81"/>
      <c r="R4" s="81"/>
      <c r="S4" s="81"/>
      <c r="T4" s="81"/>
      <c r="U4" s="81"/>
      <c r="V4" s="81"/>
      <c r="W4" s="81"/>
      <c r="X4" s="82"/>
      <c r="Y4" s="76" t="s">
        <v>56</v>
      </c>
      <c r="Z4" s="76"/>
      <c r="AA4" s="76"/>
      <c r="AB4" s="76"/>
      <c r="AC4" s="76"/>
      <c r="AD4" s="76"/>
      <c r="AE4" s="76"/>
      <c r="AF4" s="76"/>
      <c r="AG4" s="76"/>
      <c r="AH4" s="76"/>
      <c r="AI4" s="76"/>
      <c r="AJ4" s="76" t="s">
        <v>57</v>
      </c>
      <c r="AK4" s="76"/>
      <c r="AL4" s="76"/>
      <c r="AM4" s="76"/>
      <c r="AN4" s="76"/>
      <c r="AO4" s="76"/>
      <c r="AP4" s="76"/>
      <c r="AQ4" s="76"/>
      <c r="AR4" s="76"/>
      <c r="AS4" s="76"/>
      <c r="AT4" s="76"/>
      <c r="AU4" s="76" t="s">
        <v>58</v>
      </c>
      <c r="AV4" s="76"/>
      <c r="AW4" s="76"/>
      <c r="AX4" s="76"/>
      <c r="AY4" s="76"/>
      <c r="AZ4" s="76"/>
      <c r="BA4" s="76"/>
      <c r="BB4" s="76"/>
      <c r="BC4" s="76"/>
      <c r="BD4" s="76"/>
      <c r="BE4" s="76"/>
      <c r="BF4" s="76" t="s">
        <v>59</v>
      </c>
      <c r="BG4" s="76"/>
      <c r="BH4" s="76"/>
      <c r="BI4" s="76"/>
      <c r="BJ4" s="76"/>
      <c r="BK4" s="76"/>
      <c r="BL4" s="76"/>
      <c r="BM4" s="76"/>
      <c r="BN4" s="76"/>
      <c r="BO4" s="76"/>
      <c r="BP4" s="76"/>
      <c r="BQ4" s="76" t="s">
        <v>60</v>
      </c>
      <c r="BR4" s="76"/>
      <c r="BS4" s="76"/>
      <c r="BT4" s="76"/>
      <c r="BU4" s="76"/>
      <c r="BV4" s="76"/>
      <c r="BW4" s="76"/>
      <c r="BX4" s="76"/>
      <c r="BY4" s="76"/>
      <c r="BZ4" s="76"/>
      <c r="CA4" s="76"/>
      <c r="CB4" s="76" t="s">
        <v>61</v>
      </c>
      <c r="CC4" s="76"/>
      <c r="CD4" s="76"/>
      <c r="CE4" s="76"/>
      <c r="CF4" s="76"/>
      <c r="CG4" s="76"/>
      <c r="CH4" s="76"/>
      <c r="CI4" s="76"/>
      <c r="CJ4" s="76"/>
      <c r="CK4" s="76"/>
      <c r="CL4" s="76"/>
      <c r="CM4" s="76" t="s">
        <v>62</v>
      </c>
      <c r="CN4" s="76"/>
      <c r="CO4" s="76"/>
      <c r="CP4" s="76"/>
      <c r="CQ4" s="76"/>
      <c r="CR4" s="76"/>
      <c r="CS4" s="76"/>
      <c r="CT4" s="76"/>
      <c r="CU4" s="76"/>
      <c r="CV4" s="76"/>
      <c r="CW4" s="76"/>
      <c r="CX4" s="76" t="s">
        <v>63</v>
      </c>
      <c r="CY4" s="76"/>
      <c r="CZ4" s="76"/>
      <c r="DA4" s="76"/>
      <c r="DB4" s="76"/>
      <c r="DC4" s="76"/>
      <c r="DD4" s="76"/>
      <c r="DE4" s="76"/>
      <c r="DF4" s="76"/>
      <c r="DG4" s="76"/>
      <c r="DH4" s="76"/>
      <c r="DI4" s="76" t="s">
        <v>64</v>
      </c>
      <c r="DJ4" s="76"/>
      <c r="DK4" s="76"/>
      <c r="DL4" s="76"/>
      <c r="DM4" s="76"/>
      <c r="DN4" s="76"/>
      <c r="DO4" s="76"/>
      <c r="DP4" s="76"/>
      <c r="DQ4" s="76"/>
      <c r="DR4" s="76"/>
      <c r="DS4" s="76"/>
      <c r="DT4" s="76" t="s">
        <v>65</v>
      </c>
      <c r="DU4" s="76"/>
      <c r="DV4" s="76"/>
      <c r="DW4" s="76"/>
      <c r="DX4" s="76"/>
      <c r="DY4" s="76"/>
      <c r="DZ4" s="76"/>
      <c r="EA4" s="76"/>
      <c r="EB4" s="76"/>
      <c r="EC4" s="76"/>
      <c r="ED4" s="76"/>
      <c r="EE4" s="76" t="s">
        <v>66</v>
      </c>
      <c r="EF4" s="76"/>
      <c r="EG4" s="76"/>
      <c r="EH4" s="76"/>
      <c r="EI4" s="76"/>
      <c r="EJ4" s="76"/>
      <c r="EK4" s="76"/>
      <c r="EL4" s="76"/>
      <c r="EM4" s="76"/>
      <c r="EN4" s="76"/>
      <c r="EO4" s="76"/>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2019</v>
      </c>
      <c r="C6" s="33">
        <f t="shared" ref="C6:X6" si="3">C7</f>
        <v>252140</v>
      </c>
      <c r="D6" s="33">
        <f t="shared" si="3"/>
        <v>46</v>
      </c>
      <c r="E6" s="33">
        <f t="shared" si="3"/>
        <v>17</v>
      </c>
      <c r="F6" s="33">
        <f t="shared" si="3"/>
        <v>1</v>
      </c>
      <c r="G6" s="33">
        <f t="shared" si="3"/>
        <v>0</v>
      </c>
      <c r="H6" s="33" t="str">
        <f t="shared" si="3"/>
        <v>滋賀県　米原市</v>
      </c>
      <c r="I6" s="33" t="str">
        <f t="shared" si="3"/>
        <v>法適用</v>
      </c>
      <c r="J6" s="33" t="str">
        <f t="shared" si="3"/>
        <v>下水道事業</v>
      </c>
      <c r="K6" s="33" t="str">
        <f t="shared" si="3"/>
        <v>公共下水道</v>
      </c>
      <c r="L6" s="33" t="str">
        <f t="shared" si="3"/>
        <v>Cd2</v>
      </c>
      <c r="M6" s="33" t="str">
        <f t="shared" si="3"/>
        <v>非設置</v>
      </c>
      <c r="N6" s="34" t="str">
        <f t="shared" si="3"/>
        <v>-</v>
      </c>
      <c r="O6" s="34">
        <f t="shared" si="3"/>
        <v>50.05</v>
      </c>
      <c r="P6" s="34">
        <f t="shared" si="3"/>
        <v>47.9</v>
      </c>
      <c r="Q6" s="34">
        <f t="shared" si="3"/>
        <v>84.04</v>
      </c>
      <c r="R6" s="34">
        <f t="shared" si="3"/>
        <v>2776</v>
      </c>
      <c r="S6" s="34">
        <f t="shared" si="3"/>
        <v>38937</v>
      </c>
      <c r="T6" s="34">
        <f t="shared" si="3"/>
        <v>250.39</v>
      </c>
      <c r="U6" s="34">
        <f t="shared" si="3"/>
        <v>155.51</v>
      </c>
      <c r="V6" s="34">
        <f t="shared" si="3"/>
        <v>18579</v>
      </c>
      <c r="W6" s="34">
        <f t="shared" si="3"/>
        <v>10.06</v>
      </c>
      <c r="X6" s="34">
        <f t="shared" si="3"/>
        <v>1846.82</v>
      </c>
      <c r="Y6" s="35" t="str">
        <f>IF(Y7="",NA(),Y7)</f>
        <v>-</v>
      </c>
      <c r="Z6" s="35" t="str">
        <f t="shared" ref="Z6:AH6" si="4">IF(Z7="",NA(),Z7)</f>
        <v>-</v>
      </c>
      <c r="AA6" s="35" t="str">
        <f t="shared" si="4"/>
        <v>-</v>
      </c>
      <c r="AB6" s="35">
        <f t="shared" si="4"/>
        <v>107.68</v>
      </c>
      <c r="AC6" s="35">
        <f t="shared" si="4"/>
        <v>102.38</v>
      </c>
      <c r="AD6" s="35" t="str">
        <f t="shared" si="4"/>
        <v>-</v>
      </c>
      <c r="AE6" s="35" t="str">
        <f t="shared" si="4"/>
        <v>-</v>
      </c>
      <c r="AF6" s="35" t="str">
        <f t="shared" si="4"/>
        <v>-</v>
      </c>
      <c r="AG6" s="35">
        <f t="shared" si="4"/>
        <v>106.83</v>
      </c>
      <c r="AH6" s="35">
        <f t="shared" si="4"/>
        <v>109.21</v>
      </c>
      <c r="AI6" s="34" t="str">
        <f>IF(AI7="","",IF(AI7="-","【-】","【"&amp;SUBSTITUTE(TEXT(AI7,"#,##0.00"),"-","△")&amp;"】"))</f>
        <v>【108.07】</v>
      </c>
      <c r="AJ6" s="35" t="str">
        <f>IF(AJ7="",NA(),AJ7)</f>
        <v>-</v>
      </c>
      <c r="AK6" s="35" t="str">
        <f t="shared" ref="AK6:AS6" si="5">IF(AK7="",NA(),AK7)</f>
        <v>-</v>
      </c>
      <c r="AL6" s="35" t="str">
        <f t="shared" si="5"/>
        <v>-</v>
      </c>
      <c r="AM6" s="34">
        <f t="shared" si="5"/>
        <v>0</v>
      </c>
      <c r="AN6" s="34">
        <f t="shared" si="5"/>
        <v>0</v>
      </c>
      <c r="AO6" s="35" t="str">
        <f t="shared" si="5"/>
        <v>-</v>
      </c>
      <c r="AP6" s="35" t="str">
        <f t="shared" si="5"/>
        <v>-</v>
      </c>
      <c r="AQ6" s="35" t="str">
        <f t="shared" si="5"/>
        <v>-</v>
      </c>
      <c r="AR6" s="35">
        <f t="shared" si="5"/>
        <v>22.02</v>
      </c>
      <c r="AS6" s="35">
        <f t="shared" si="5"/>
        <v>15.73</v>
      </c>
      <c r="AT6" s="34" t="str">
        <f>IF(AT7="","",IF(AT7="-","【-】","【"&amp;SUBSTITUTE(TEXT(AT7,"#,##0.00"),"-","△")&amp;"】"))</f>
        <v>【3.09】</v>
      </c>
      <c r="AU6" s="35" t="str">
        <f>IF(AU7="",NA(),AU7)</f>
        <v>-</v>
      </c>
      <c r="AV6" s="35" t="str">
        <f t="shared" ref="AV6:BD6" si="6">IF(AV7="",NA(),AV7)</f>
        <v>-</v>
      </c>
      <c r="AW6" s="35" t="str">
        <f t="shared" si="6"/>
        <v>-</v>
      </c>
      <c r="AX6" s="35">
        <f t="shared" si="6"/>
        <v>16.16</v>
      </c>
      <c r="AY6" s="35">
        <f t="shared" si="6"/>
        <v>12.66</v>
      </c>
      <c r="AZ6" s="35" t="str">
        <f t="shared" si="6"/>
        <v>-</v>
      </c>
      <c r="BA6" s="35" t="str">
        <f t="shared" si="6"/>
        <v>-</v>
      </c>
      <c r="BB6" s="35" t="str">
        <f t="shared" si="6"/>
        <v>-</v>
      </c>
      <c r="BC6" s="35">
        <f t="shared" si="6"/>
        <v>68.040000000000006</v>
      </c>
      <c r="BD6" s="35">
        <f t="shared" si="6"/>
        <v>57.26</v>
      </c>
      <c r="BE6" s="34" t="str">
        <f>IF(BE7="","",IF(BE7="-","【-】","【"&amp;SUBSTITUTE(TEXT(BE7,"#,##0.00"),"-","△")&amp;"】"))</f>
        <v>【69.54】</v>
      </c>
      <c r="BF6" s="35" t="str">
        <f>IF(BF7="",NA(),BF7)</f>
        <v>-</v>
      </c>
      <c r="BG6" s="35" t="str">
        <f t="shared" ref="BG6:BO6" si="7">IF(BG7="",NA(),BG7)</f>
        <v>-</v>
      </c>
      <c r="BH6" s="35" t="str">
        <f t="shared" si="7"/>
        <v>-</v>
      </c>
      <c r="BI6" s="35">
        <f t="shared" si="7"/>
        <v>1599.73</v>
      </c>
      <c r="BJ6" s="35">
        <f t="shared" si="7"/>
        <v>1484.31</v>
      </c>
      <c r="BK6" s="35" t="str">
        <f t="shared" si="7"/>
        <v>-</v>
      </c>
      <c r="BL6" s="35" t="str">
        <f t="shared" si="7"/>
        <v>-</v>
      </c>
      <c r="BM6" s="35" t="str">
        <f t="shared" si="7"/>
        <v>-</v>
      </c>
      <c r="BN6" s="35">
        <f t="shared" si="7"/>
        <v>1048.23</v>
      </c>
      <c r="BO6" s="35">
        <f t="shared" si="7"/>
        <v>1130.42</v>
      </c>
      <c r="BP6" s="34" t="str">
        <f>IF(BP7="","",IF(BP7="-","【-】","【"&amp;SUBSTITUTE(TEXT(BP7,"#,##0.00"),"-","△")&amp;"】"))</f>
        <v>【682.51】</v>
      </c>
      <c r="BQ6" s="35" t="str">
        <f>IF(BQ7="",NA(),BQ7)</f>
        <v>-</v>
      </c>
      <c r="BR6" s="35" t="str">
        <f t="shared" ref="BR6:BZ6" si="8">IF(BR7="",NA(),BR7)</f>
        <v>-</v>
      </c>
      <c r="BS6" s="35" t="str">
        <f t="shared" si="8"/>
        <v>-</v>
      </c>
      <c r="BT6" s="35">
        <f t="shared" si="8"/>
        <v>84</v>
      </c>
      <c r="BU6" s="35">
        <f t="shared" si="8"/>
        <v>98.04</v>
      </c>
      <c r="BV6" s="35" t="str">
        <f t="shared" si="8"/>
        <v>-</v>
      </c>
      <c r="BW6" s="35" t="str">
        <f t="shared" si="8"/>
        <v>-</v>
      </c>
      <c r="BX6" s="35" t="str">
        <f t="shared" si="8"/>
        <v>-</v>
      </c>
      <c r="BY6" s="35">
        <f t="shared" si="8"/>
        <v>78.92</v>
      </c>
      <c r="BZ6" s="35">
        <f t="shared" si="8"/>
        <v>74.17</v>
      </c>
      <c r="CA6" s="34" t="str">
        <f>IF(CA7="","",IF(CA7="-","【-】","【"&amp;SUBSTITUTE(TEXT(CA7,"#,##0.00"),"-","△")&amp;"】"))</f>
        <v>【100.34】</v>
      </c>
      <c r="CB6" s="35" t="str">
        <f>IF(CB7="",NA(),CB7)</f>
        <v>-</v>
      </c>
      <c r="CC6" s="35" t="str">
        <f t="shared" ref="CC6:CK6" si="9">IF(CC7="",NA(),CC7)</f>
        <v>-</v>
      </c>
      <c r="CD6" s="35" t="str">
        <f t="shared" si="9"/>
        <v>-</v>
      </c>
      <c r="CE6" s="35">
        <f t="shared" si="9"/>
        <v>174.49</v>
      </c>
      <c r="CF6" s="35">
        <f t="shared" si="9"/>
        <v>150.35</v>
      </c>
      <c r="CG6" s="35" t="str">
        <f t="shared" si="9"/>
        <v>-</v>
      </c>
      <c r="CH6" s="35" t="str">
        <f t="shared" si="9"/>
        <v>-</v>
      </c>
      <c r="CI6" s="35" t="str">
        <f t="shared" si="9"/>
        <v>-</v>
      </c>
      <c r="CJ6" s="35">
        <f t="shared" si="9"/>
        <v>220.31</v>
      </c>
      <c r="CK6" s="35">
        <f t="shared" si="9"/>
        <v>230.95</v>
      </c>
      <c r="CL6" s="34" t="str">
        <f>IF(CL7="","",IF(CL7="-","【-】","【"&amp;SUBSTITUTE(TEXT(CL7,"#,##0.00"),"-","△")&amp;"】"))</f>
        <v>【136.15】</v>
      </c>
      <c r="CM6" s="35" t="str">
        <f>IF(CM7="",NA(),CM7)</f>
        <v>-</v>
      </c>
      <c r="CN6" s="35" t="str">
        <f t="shared" ref="CN6:CV6" si="10">IF(CN7="",NA(),CN7)</f>
        <v>-</v>
      </c>
      <c r="CO6" s="35" t="str">
        <f t="shared" si="10"/>
        <v>-</v>
      </c>
      <c r="CP6" s="35" t="str">
        <f t="shared" si="10"/>
        <v>-</v>
      </c>
      <c r="CQ6" s="35" t="str">
        <f t="shared" si="10"/>
        <v>-</v>
      </c>
      <c r="CR6" s="35" t="str">
        <f t="shared" si="10"/>
        <v>-</v>
      </c>
      <c r="CS6" s="35" t="str">
        <f t="shared" si="10"/>
        <v>-</v>
      </c>
      <c r="CT6" s="35" t="str">
        <f t="shared" si="10"/>
        <v>-</v>
      </c>
      <c r="CU6" s="35">
        <f t="shared" si="10"/>
        <v>49.68</v>
      </c>
      <c r="CV6" s="35">
        <f t="shared" si="10"/>
        <v>49.27</v>
      </c>
      <c r="CW6" s="34" t="str">
        <f>IF(CW7="","",IF(CW7="-","【-】","【"&amp;SUBSTITUTE(TEXT(CW7,"#,##0.00"),"-","△")&amp;"】"))</f>
        <v>【59.64】</v>
      </c>
      <c r="CX6" s="35" t="str">
        <f>IF(CX7="",NA(),CX7)</f>
        <v>-</v>
      </c>
      <c r="CY6" s="35" t="str">
        <f t="shared" ref="CY6:DG6" si="11">IF(CY7="",NA(),CY7)</f>
        <v>-</v>
      </c>
      <c r="CZ6" s="35" t="str">
        <f t="shared" si="11"/>
        <v>-</v>
      </c>
      <c r="DA6" s="35">
        <f t="shared" si="11"/>
        <v>93.44</v>
      </c>
      <c r="DB6" s="35">
        <f t="shared" si="11"/>
        <v>93.93</v>
      </c>
      <c r="DC6" s="35" t="str">
        <f t="shared" si="11"/>
        <v>-</v>
      </c>
      <c r="DD6" s="35" t="str">
        <f t="shared" si="11"/>
        <v>-</v>
      </c>
      <c r="DE6" s="35" t="str">
        <f t="shared" si="11"/>
        <v>-</v>
      </c>
      <c r="DF6" s="35">
        <f t="shared" si="11"/>
        <v>83.35</v>
      </c>
      <c r="DG6" s="35">
        <f t="shared" si="11"/>
        <v>83.16</v>
      </c>
      <c r="DH6" s="34" t="str">
        <f>IF(DH7="","",IF(DH7="-","【-】","【"&amp;SUBSTITUTE(TEXT(DH7,"#,##0.00"),"-","△")&amp;"】"))</f>
        <v>【95.35】</v>
      </c>
      <c r="DI6" s="35" t="str">
        <f>IF(DI7="",NA(),DI7)</f>
        <v>-</v>
      </c>
      <c r="DJ6" s="35" t="str">
        <f t="shared" ref="DJ6:DR6" si="12">IF(DJ7="",NA(),DJ7)</f>
        <v>-</v>
      </c>
      <c r="DK6" s="35" t="str">
        <f t="shared" si="12"/>
        <v>-</v>
      </c>
      <c r="DL6" s="35">
        <f t="shared" si="12"/>
        <v>2.96</v>
      </c>
      <c r="DM6" s="35">
        <f t="shared" si="12"/>
        <v>5.47</v>
      </c>
      <c r="DN6" s="35" t="str">
        <f t="shared" si="12"/>
        <v>-</v>
      </c>
      <c r="DO6" s="35" t="str">
        <f t="shared" si="12"/>
        <v>-</v>
      </c>
      <c r="DP6" s="35" t="str">
        <f t="shared" si="12"/>
        <v>-</v>
      </c>
      <c r="DQ6" s="35">
        <f t="shared" si="12"/>
        <v>26.06</v>
      </c>
      <c r="DR6" s="35">
        <f t="shared" si="12"/>
        <v>24.1</v>
      </c>
      <c r="DS6" s="34" t="str">
        <f>IF(DS7="","",IF(DS7="-","【-】","【"&amp;SUBSTITUTE(TEXT(DS7,"#,##0.00"),"-","△")&amp;"】"))</f>
        <v>【38.57】</v>
      </c>
      <c r="DT6" s="35" t="str">
        <f>IF(DT7="",NA(),DT7)</f>
        <v>-</v>
      </c>
      <c r="DU6" s="35" t="str">
        <f t="shared" ref="DU6:EC6" si="13">IF(DU7="",NA(),DU7)</f>
        <v>-</v>
      </c>
      <c r="DV6" s="35" t="str">
        <f t="shared" si="13"/>
        <v>-</v>
      </c>
      <c r="DW6" s="34">
        <f t="shared" si="13"/>
        <v>0</v>
      </c>
      <c r="DX6" s="34">
        <f t="shared" si="13"/>
        <v>0</v>
      </c>
      <c r="DY6" s="35" t="str">
        <f t="shared" si="13"/>
        <v>-</v>
      </c>
      <c r="DZ6" s="35" t="str">
        <f t="shared" si="13"/>
        <v>-</v>
      </c>
      <c r="EA6" s="35" t="str">
        <f t="shared" si="13"/>
        <v>-</v>
      </c>
      <c r="EB6" s="34">
        <f t="shared" si="13"/>
        <v>0</v>
      </c>
      <c r="EC6" s="34">
        <f t="shared" si="13"/>
        <v>0</v>
      </c>
      <c r="ED6" s="34" t="str">
        <f>IF(ED7="","",IF(ED7="-","【-】","【"&amp;SUBSTITUTE(TEXT(ED7,"#,##0.00"),"-","△")&amp;"】"))</f>
        <v>【5.90】</v>
      </c>
      <c r="EE6" s="35" t="str">
        <f>IF(EE7="",NA(),EE7)</f>
        <v>-</v>
      </c>
      <c r="EF6" s="35" t="str">
        <f t="shared" ref="EF6:EN6" si="14">IF(EF7="",NA(),EF7)</f>
        <v>-</v>
      </c>
      <c r="EG6" s="35" t="str">
        <f t="shared" si="14"/>
        <v>-</v>
      </c>
      <c r="EH6" s="34">
        <f t="shared" si="14"/>
        <v>0</v>
      </c>
      <c r="EI6" s="34">
        <f t="shared" si="14"/>
        <v>0</v>
      </c>
      <c r="EJ6" s="35" t="str">
        <f t="shared" si="14"/>
        <v>-</v>
      </c>
      <c r="EK6" s="35" t="str">
        <f t="shared" si="14"/>
        <v>-</v>
      </c>
      <c r="EL6" s="35" t="str">
        <f t="shared" si="14"/>
        <v>-</v>
      </c>
      <c r="EM6" s="35">
        <f t="shared" si="14"/>
        <v>0.12</v>
      </c>
      <c r="EN6" s="35">
        <f t="shared" si="14"/>
        <v>0.1</v>
      </c>
      <c r="EO6" s="34" t="str">
        <f>IF(EO7="","",IF(EO7="-","【-】","【"&amp;SUBSTITUTE(TEXT(EO7,"#,##0.00"),"-","△")&amp;"】"))</f>
        <v>【0.22】</v>
      </c>
    </row>
    <row r="7" spans="1:148" s="36" customFormat="1" x14ac:dyDescent="0.15">
      <c r="A7" s="28"/>
      <c r="B7" s="37">
        <v>2019</v>
      </c>
      <c r="C7" s="37">
        <v>252140</v>
      </c>
      <c r="D7" s="37">
        <v>46</v>
      </c>
      <c r="E7" s="37">
        <v>17</v>
      </c>
      <c r="F7" s="37">
        <v>1</v>
      </c>
      <c r="G7" s="37">
        <v>0</v>
      </c>
      <c r="H7" s="37" t="s">
        <v>96</v>
      </c>
      <c r="I7" s="37" t="s">
        <v>97</v>
      </c>
      <c r="J7" s="37" t="s">
        <v>98</v>
      </c>
      <c r="K7" s="37" t="s">
        <v>99</v>
      </c>
      <c r="L7" s="37" t="s">
        <v>100</v>
      </c>
      <c r="M7" s="37" t="s">
        <v>101</v>
      </c>
      <c r="N7" s="38" t="s">
        <v>102</v>
      </c>
      <c r="O7" s="38">
        <v>50.05</v>
      </c>
      <c r="P7" s="38">
        <v>47.9</v>
      </c>
      <c r="Q7" s="38">
        <v>84.04</v>
      </c>
      <c r="R7" s="38">
        <v>2776</v>
      </c>
      <c r="S7" s="38">
        <v>38937</v>
      </c>
      <c r="T7" s="38">
        <v>250.39</v>
      </c>
      <c r="U7" s="38">
        <v>155.51</v>
      </c>
      <c r="V7" s="38">
        <v>18579</v>
      </c>
      <c r="W7" s="38">
        <v>10.06</v>
      </c>
      <c r="X7" s="38">
        <v>1846.82</v>
      </c>
      <c r="Y7" s="38" t="s">
        <v>102</v>
      </c>
      <c r="Z7" s="38" t="s">
        <v>102</v>
      </c>
      <c r="AA7" s="38" t="s">
        <v>102</v>
      </c>
      <c r="AB7" s="38">
        <v>107.68</v>
      </c>
      <c r="AC7" s="38">
        <v>102.38</v>
      </c>
      <c r="AD7" s="38" t="s">
        <v>102</v>
      </c>
      <c r="AE7" s="38" t="s">
        <v>102</v>
      </c>
      <c r="AF7" s="38" t="s">
        <v>102</v>
      </c>
      <c r="AG7" s="38">
        <v>106.83</v>
      </c>
      <c r="AH7" s="38">
        <v>109.21</v>
      </c>
      <c r="AI7" s="38">
        <v>108.07</v>
      </c>
      <c r="AJ7" s="38" t="s">
        <v>102</v>
      </c>
      <c r="AK7" s="38" t="s">
        <v>102</v>
      </c>
      <c r="AL7" s="38" t="s">
        <v>102</v>
      </c>
      <c r="AM7" s="38">
        <v>0</v>
      </c>
      <c r="AN7" s="38">
        <v>0</v>
      </c>
      <c r="AO7" s="38" t="s">
        <v>102</v>
      </c>
      <c r="AP7" s="38" t="s">
        <v>102</v>
      </c>
      <c r="AQ7" s="38" t="s">
        <v>102</v>
      </c>
      <c r="AR7" s="38">
        <v>22.02</v>
      </c>
      <c r="AS7" s="38">
        <v>15.73</v>
      </c>
      <c r="AT7" s="38">
        <v>3.09</v>
      </c>
      <c r="AU7" s="38" t="s">
        <v>102</v>
      </c>
      <c r="AV7" s="38" t="s">
        <v>102</v>
      </c>
      <c r="AW7" s="38" t="s">
        <v>102</v>
      </c>
      <c r="AX7" s="38">
        <v>16.16</v>
      </c>
      <c r="AY7" s="38">
        <v>12.66</v>
      </c>
      <c r="AZ7" s="38" t="s">
        <v>102</v>
      </c>
      <c r="BA7" s="38" t="s">
        <v>102</v>
      </c>
      <c r="BB7" s="38" t="s">
        <v>102</v>
      </c>
      <c r="BC7" s="38">
        <v>68.040000000000006</v>
      </c>
      <c r="BD7" s="38">
        <v>57.26</v>
      </c>
      <c r="BE7" s="38">
        <v>69.540000000000006</v>
      </c>
      <c r="BF7" s="38" t="s">
        <v>102</v>
      </c>
      <c r="BG7" s="38" t="s">
        <v>102</v>
      </c>
      <c r="BH7" s="38" t="s">
        <v>102</v>
      </c>
      <c r="BI7" s="38">
        <v>1599.73</v>
      </c>
      <c r="BJ7" s="38">
        <v>1484.31</v>
      </c>
      <c r="BK7" s="38" t="s">
        <v>102</v>
      </c>
      <c r="BL7" s="38" t="s">
        <v>102</v>
      </c>
      <c r="BM7" s="38" t="s">
        <v>102</v>
      </c>
      <c r="BN7" s="38">
        <v>1048.23</v>
      </c>
      <c r="BO7" s="38">
        <v>1130.42</v>
      </c>
      <c r="BP7" s="38">
        <v>682.51</v>
      </c>
      <c r="BQ7" s="38" t="s">
        <v>102</v>
      </c>
      <c r="BR7" s="38" t="s">
        <v>102</v>
      </c>
      <c r="BS7" s="38" t="s">
        <v>102</v>
      </c>
      <c r="BT7" s="38">
        <v>84</v>
      </c>
      <c r="BU7" s="38">
        <v>98.04</v>
      </c>
      <c r="BV7" s="38" t="s">
        <v>102</v>
      </c>
      <c r="BW7" s="38" t="s">
        <v>102</v>
      </c>
      <c r="BX7" s="38" t="s">
        <v>102</v>
      </c>
      <c r="BY7" s="38">
        <v>78.92</v>
      </c>
      <c r="BZ7" s="38">
        <v>74.17</v>
      </c>
      <c r="CA7" s="38">
        <v>100.34</v>
      </c>
      <c r="CB7" s="38" t="s">
        <v>102</v>
      </c>
      <c r="CC7" s="38" t="s">
        <v>102</v>
      </c>
      <c r="CD7" s="38" t="s">
        <v>102</v>
      </c>
      <c r="CE7" s="38">
        <v>174.49</v>
      </c>
      <c r="CF7" s="38">
        <v>150.35</v>
      </c>
      <c r="CG7" s="38" t="s">
        <v>102</v>
      </c>
      <c r="CH7" s="38" t="s">
        <v>102</v>
      </c>
      <c r="CI7" s="38" t="s">
        <v>102</v>
      </c>
      <c r="CJ7" s="38">
        <v>220.31</v>
      </c>
      <c r="CK7" s="38">
        <v>230.95</v>
      </c>
      <c r="CL7" s="38">
        <v>136.15</v>
      </c>
      <c r="CM7" s="38" t="s">
        <v>102</v>
      </c>
      <c r="CN7" s="38" t="s">
        <v>102</v>
      </c>
      <c r="CO7" s="38" t="s">
        <v>102</v>
      </c>
      <c r="CP7" s="38" t="s">
        <v>102</v>
      </c>
      <c r="CQ7" s="38" t="s">
        <v>102</v>
      </c>
      <c r="CR7" s="38" t="s">
        <v>102</v>
      </c>
      <c r="CS7" s="38" t="s">
        <v>102</v>
      </c>
      <c r="CT7" s="38" t="s">
        <v>102</v>
      </c>
      <c r="CU7" s="38">
        <v>49.68</v>
      </c>
      <c r="CV7" s="38">
        <v>49.27</v>
      </c>
      <c r="CW7" s="38">
        <v>59.64</v>
      </c>
      <c r="CX7" s="38" t="s">
        <v>102</v>
      </c>
      <c r="CY7" s="38" t="s">
        <v>102</v>
      </c>
      <c r="CZ7" s="38" t="s">
        <v>102</v>
      </c>
      <c r="DA7" s="38">
        <v>93.44</v>
      </c>
      <c r="DB7" s="38">
        <v>93.93</v>
      </c>
      <c r="DC7" s="38" t="s">
        <v>102</v>
      </c>
      <c r="DD7" s="38" t="s">
        <v>102</v>
      </c>
      <c r="DE7" s="38" t="s">
        <v>102</v>
      </c>
      <c r="DF7" s="38">
        <v>83.35</v>
      </c>
      <c r="DG7" s="38">
        <v>83.16</v>
      </c>
      <c r="DH7" s="38">
        <v>95.35</v>
      </c>
      <c r="DI7" s="38" t="s">
        <v>102</v>
      </c>
      <c r="DJ7" s="38" t="s">
        <v>102</v>
      </c>
      <c r="DK7" s="38" t="s">
        <v>102</v>
      </c>
      <c r="DL7" s="38">
        <v>2.96</v>
      </c>
      <c r="DM7" s="38">
        <v>5.47</v>
      </c>
      <c r="DN7" s="38" t="s">
        <v>102</v>
      </c>
      <c r="DO7" s="38" t="s">
        <v>102</v>
      </c>
      <c r="DP7" s="38" t="s">
        <v>102</v>
      </c>
      <c r="DQ7" s="38">
        <v>26.06</v>
      </c>
      <c r="DR7" s="38">
        <v>24.1</v>
      </c>
      <c r="DS7" s="38">
        <v>38.57</v>
      </c>
      <c r="DT7" s="38" t="s">
        <v>102</v>
      </c>
      <c r="DU7" s="38" t="s">
        <v>102</v>
      </c>
      <c r="DV7" s="38" t="s">
        <v>102</v>
      </c>
      <c r="DW7" s="38">
        <v>0</v>
      </c>
      <c r="DX7" s="38">
        <v>0</v>
      </c>
      <c r="DY7" s="38" t="s">
        <v>102</v>
      </c>
      <c r="DZ7" s="38" t="s">
        <v>102</v>
      </c>
      <c r="EA7" s="38" t="s">
        <v>102</v>
      </c>
      <c r="EB7" s="38">
        <v>0</v>
      </c>
      <c r="EC7" s="38">
        <v>0</v>
      </c>
      <c r="ED7" s="38">
        <v>5.9</v>
      </c>
      <c r="EE7" s="38" t="s">
        <v>102</v>
      </c>
      <c r="EF7" s="38" t="s">
        <v>102</v>
      </c>
      <c r="EG7" s="38" t="s">
        <v>102</v>
      </c>
      <c r="EH7" s="38">
        <v>0</v>
      </c>
      <c r="EI7" s="38">
        <v>0</v>
      </c>
      <c r="EJ7" s="38" t="s">
        <v>102</v>
      </c>
      <c r="EK7" s="38" t="s">
        <v>102</v>
      </c>
      <c r="EL7" s="38" t="s">
        <v>102</v>
      </c>
      <c r="EM7" s="38">
        <v>0.12</v>
      </c>
      <c r="EN7" s="38">
        <v>0.1</v>
      </c>
      <c r="EO7" s="38">
        <v>0.22</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 t="shared" ref="B10:E10" si="15">DATEVALUE($B7+12-B11&amp;"/1/"&amp;B12)</f>
        <v>46388</v>
      </c>
      <c r="C10" s="41">
        <f t="shared" si="15"/>
        <v>46753</v>
      </c>
      <c r="D10" s="41">
        <f t="shared" si="15"/>
        <v>47119</v>
      </c>
      <c r="E10" s="41">
        <f t="shared" si="15"/>
        <v>47484</v>
      </c>
      <c r="F10" s="42">
        <f>DATEVALUE($B7+12-F11&amp;"/1/"&amp;F12)</f>
        <v>47849</v>
      </c>
    </row>
    <row r="11" spans="1:148" x14ac:dyDescent="0.15">
      <c r="B11">
        <v>4</v>
      </c>
      <c r="C11">
        <v>3</v>
      </c>
      <c r="D11">
        <v>2</v>
      </c>
      <c r="E11">
        <v>1</v>
      </c>
      <c r="F11">
        <v>0</v>
      </c>
      <c r="G11" t="s">
        <v>108</v>
      </c>
    </row>
    <row r="12" spans="1:148" x14ac:dyDescent="0.15">
      <c r="B12">
        <v>1</v>
      </c>
      <c r="C12">
        <v>1</v>
      </c>
      <c r="D12">
        <v>1</v>
      </c>
      <c r="E12">
        <v>1</v>
      </c>
      <c r="F12">
        <v>1</v>
      </c>
      <c r="G12" t="s">
        <v>109</v>
      </c>
    </row>
    <row r="13" spans="1:148" x14ac:dyDescent="0.15">
      <c r="B13" t="s">
        <v>110</v>
      </c>
      <c r="C13" t="s">
        <v>111</v>
      </c>
      <c r="D13" t="s">
        <v>110</v>
      </c>
      <c r="E13" t="s">
        <v>112</v>
      </c>
      <c r="F13" t="s">
        <v>113</v>
      </c>
      <c r="G13" t="s">
        <v>114</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2021-01-15T08:11:44Z</cp:lastPrinted>
  <dcterms:created xsi:type="dcterms:W3CDTF">2020-12-04T02:28:03Z</dcterms:created>
  <dcterms:modified xsi:type="dcterms:W3CDTF">2021-01-28T23:36:34Z</dcterms:modified>
  <cp:category/>
</cp:coreProperties>
</file>