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neda609\Desktop\252123 高島市\【経営比較分析表】2019_252123_46_1718\"/>
    </mc:Choice>
  </mc:AlternateContent>
  <workbookProtection workbookAlgorithmName="SHA-512" workbookHashValue="o3ShyiljLqZ4J0CTSEfxnbPufx5TnMB4wxCu/p8AnelNV4vibBVVaDwe1Fy4LBu252ya4S20Re45fSgrke6j5A==" workbookSaltValue="clH72VqfeUxo4yHwQo8vNQ=="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W6" i="5"/>
  <c r="V6" i="5"/>
  <c r="U6" i="5"/>
  <c r="T6" i="5"/>
  <c r="S6" i="5"/>
  <c r="AL8" i="4" s="1"/>
  <c r="R6" i="5"/>
  <c r="Q6" i="5"/>
  <c r="P6" i="5"/>
  <c r="O6" i="5"/>
  <c r="I10" i="4" s="1"/>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BB10" i="4"/>
  <c r="AT10" i="4"/>
  <c r="AL10" i="4"/>
  <c r="AD10" i="4"/>
  <c r="W10" i="4"/>
  <c r="P10" i="4"/>
  <c r="B10" i="4"/>
  <c r="BB8" i="4"/>
  <c r="AT8" i="4"/>
  <c r="AD8" i="4"/>
  <c r="W8" i="4"/>
  <c r="P8" i="4"/>
  <c r="I8" i="4"/>
  <c r="B8" i="4"/>
  <c r="B6" i="4"/>
</calcChain>
</file>

<file path=xl/sharedStrings.xml><?xml version="1.0" encoding="utf-8"?>
<sst xmlns="http://schemas.openxmlformats.org/spreadsheetml/2006/main" count="275" uniqueCount="117">
  <si>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</si>
  <si>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</si>
  <si>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</si>
  <si>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</si>
  <si>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</si>
  <si>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</si>
  <si>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</si>
  <si>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</si>
  <si>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</si>
  <si>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</si>
  <si>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</si>
  <si>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</si>
  <si>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</si>
  <si>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</si>
  <si>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</si>
  <si>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</si>
  <si>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</si>
  <si>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</si>
  <si>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</si>
  <si>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</si>
  <si>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</si>
  <si>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</si>
  <si>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</si>
  <si>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</si>
  <si>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</si>
  <si>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</si>
  <si>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</si>
  <si>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</si>
  <si>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</si>
  <si>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</si>
  <si>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</si>
  <si>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</si>
  <si>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</si>
  <si>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</si>
  <si>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</si>
  <si>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</si>
  <si>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</si>
  <si>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</si>
  <si>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</si>
  <si>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</si>
  <si>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</si>
  <si>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</si>
  <si>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</si>
  <si>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</si>
  <si>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</si>
  <si>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</si>
  <si>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</si>
  <si>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</si>
  <si>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</si>
  <si>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</si>
  <si>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</si>
  <si>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</si>
  <si>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</si>
  <si>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</si>
  <si>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</si>
  <si>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</si>
  <si>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</si>
  <si>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</si>
  <si>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</si>
  <si>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</si>
  <si>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</si>
  <si>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</si>
  <si>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</si>
  <si>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</si>
  <si>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</si>
  <si>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</si>
  <si>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</si>
  <si>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</si>
  <si>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</si>
  <si>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</si>
  <si>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</si>
  <si>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</si>
  <si>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</si>
  <si>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</si>
  <si>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</si>
  <si>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</si>
  <si>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</si>
  <si>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</si>
  <si>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</si>
  <si>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</si>
  <si>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</si>
  <si>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</si>
  <si>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</si>
  <si>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</si>
  <si>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</si>
  <si>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</si>
  <si>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</si>
  <si>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</si>
  <si>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</si>
  <si>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</si>
  <si>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</si>
  <si>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</si>
  <si>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</si>
  <si>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</si>
  <si>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</si>
  <si>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</si>
  <si>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</si>
  <si>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</si>
  <si>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</si>
  <si>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</si>
  <si>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</si>
  <si>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</si>
  <si>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</si>
  <si>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</si>
  <si>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</si>
  <si>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</si>
  <si>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</si>
  <si>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</si>
  <si>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</si>
  <si>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</si>
  <si>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</si>
  <si>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</si>
  <si>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</si>
  <si>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</si>
  <si>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　平成２９年度から地方公営企業法を適用したことからグラフはＨ２９からとなっています。
①経常収支比率は、前年度を下回りわずかに１００％を上回る結果となりました。
③流動比率は、手持ち資金が少なく、企業債償還額が多いことにより、１００％を下回っています。
④企業債残高対事業規模比率は、全国平均、類似団体平均と比べて低位で推移しており、比較的良好と思われます。
⑤経費回収率は、全国平均、類似団体平均を上回っており、前年度とくらべても微減であった。
⑥汚水処理原価は、全国平均、類似団体平均を下回っており、前年度とくらべても微増であった。
⑦施設利用率は、全国平均、類似団体平均を上回っています。
⑧水洗化率は、年々上昇していますが、全国平均、類似団体平均を下回っています。継続した啓発により水洗化率の向上を目指す必要があります。</t>
    <rPh sb="1" eb="3">
      <t>ヘイセイ</t>
    </rPh>
    <rPh sb="5" eb="7">
      <t>ネンド</t>
    </rPh>
    <rPh sb="9" eb="11">
      <t>チホウ</t>
    </rPh>
    <rPh sb="11" eb="13">
      <t>コウエイ</t>
    </rPh>
    <rPh sb="13" eb="15">
      <t>キギョウ</t>
    </rPh>
    <rPh sb="15" eb="16">
      <t>ホウ</t>
    </rPh>
    <rPh sb="17" eb="19">
      <t>テキヨウ</t>
    </rPh>
    <rPh sb="44" eb="46">
      <t>ケイジョウ</t>
    </rPh>
    <rPh sb="46" eb="48">
      <t>シュウシ</t>
    </rPh>
    <rPh sb="48" eb="50">
      <t>ヒリツ</t>
    </rPh>
    <rPh sb="52" eb="55">
      <t>ゼンネンド</t>
    </rPh>
    <rPh sb="56" eb="58">
      <t>シタマワ</t>
    </rPh>
    <rPh sb="68" eb="70">
      <t>ウワマワ</t>
    </rPh>
    <rPh sb="71" eb="73">
      <t>ケッカ</t>
    </rPh>
    <rPh sb="181" eb="183">
      <t>ケイヒ</t>
    </rPh>
    <rPh sb="183" eb="185">
      <t>カイシュウ</t>
    </rPh>
    <rPh sb="185" eb="186">
      <t>リツ</t>
    </rPh>
    <rPh sb="188" eb="190">
      <t>ゼンコク</t>
    </rPh>
    <rPh sb="190" eb="192">
      <t>ヘイキン</t>
    </rPh>
    <rPh sb="193" eb="197">
      <t>ルイジダンタイ</t>
    </rPh>
    <rPh sb="197" eb="199">
      <t>ヘイキン</t>
    </rPh>
    <rPh sb="200" eb="202">
      <t>ウワマワ</t>
    </rPh>
    <rPh sb="207" eb="210">
      <t>ゼンネンド</t>
    </rPh>
    <rPh sb="216" eb="218">
      <t>ビゲン</t>
    </rPh>
    <rPh sb="225" eb="227">
      <t>オスイ</t>
    </rPh>
    <rPh sb="227" eb="229">
      <t>ショリ</t>
    </rPh>
    <rPh sb="229" eb="231">
      <t>ゲンカ</t>
    </rPh>
    <rPh sb="233" eb="235">
      <t>ゼンコク</t>
    </rPh>
    <rPh sb="235" eb="237">
      <t>ヘイキン</t>
    </rPh>
    <rPh sb="238" eb="240">
      <t>ルイジ</t>
    </rPh>
    <rPh sb="240" eb="242">
      <t>ダンタイ</t>
    </rPh>
    <rPh sb="242" eb="244">
      <t>ヘイキン</t>
    </rPh>
    <rPh sb="245" eb="247">
      <t>シタマワ</t>
    </rPh>
    <rPh sb="252" eb="255">
      <t>ゼンネンド</t>
    </rPh>
    <rPh sb="261" eb="263">
      <t>ビゾウ</t>
    </rPh>
    <rPh sb="270" eb="272">
      <t>シセツ</t>
    </rPh>
    <rPh sb="272" eb="274">
      <t>リヨウ</t>
    </rPh>
    <rPh sb="274" eb="275">
      <t>リツ</t>
    </rPh>
    <rPh sb="299" eb="302">
      <t>スイセンカ</t>
    </rPh>
    <rPh sb="302" eb="303">
      <t>リツ</t>
    </rPh>
    <rPh sb="305" eb="307">
      <t>ネンネン</t>
    </rPh>
    <rPh sb="307" eb="309">
      <t>ジョウショウ</t>
    </rPh>
    <rPh sb="316" eb="318">
      <t>ゼンコク</t>
    </rPh>
    <rPh sb="318" eb="320">
      <t>ヘイキン</t>
    </rPh>
    <rPh sb="321" eb="323">
      <t>ルイジ</t>
    </rPh>
    <rPh sb="323" eb="325">
      <t>ダンタイ</t>
    </rPh>
    <rPh sb="325" eb="327">
      <t>ヘイキン</t>
    </rPh>
    <rPh sb="328" eb="330">
      <t>シタマワ</t>
    </rPh>
    <rPh sb="336" eb="338">
      <t>ケイゾク</t>
    </rPh>
    <rPh sb="340" eb="342">
      <t>ケイハツ</t>
    </rPh>
    <rPh sb="345" eb="348">
      <t>スイセンカ</t>
    </rPh>
    <rPh sb="348" eb="349">
      <t>リツ</t>
    </rPh>
    <rPh sb="350" eb="352">
      <t>コウジョウ</t>
    </rPh>
    <rPh sb="353" eb="355">
      <t>メザ</t>
    </rPh>
    <rPh sb="356" eb="358">
      <t>ヒツヨウ</t>
    </rPh>
    <phoneticPr fontId="4"/>
  </si>
  <si>
    <t>①有形固定資産減価償却率は、全国平均、類似団体平均を上回っていますが、耐用年数を経過した管渠はないことから、②管渠老朽化率は０となっており、また、更新を実施していないため、③管渠改善率も０となっています。</t>
    <rPh sb="14" eb="16">
      <t>ゼンコク</t>
    </rPh>
    <rPh sb="16" eb="18">
      <t>ヘイキン</t>
    </rPh>
    <phoneticPr fontId="4"/>
  </si>
  <si>
    <t>　下水道を取り巻く状況は今後厳しくなることが予測されます。このため、事業の効率化や経費の縮減に引き続き取り組み、また、施設の老朽化に対しては、ストックマネジメント計画に基づく計画的かつ効率的な改築更新を行うことで持続可能な事業経営に努めていく必要があ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</si>
</sst>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6139-4B08-9175-7F14F680ED1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0.09</c:v>
                </c:pt>
                <c:pt idx="3">
                  <c:v>0.13</c:v>
                </c:pt>
                <c:pt idx="4">
                  <c:v>0.36</c:v>
                </c:pt>
              </c:numCache>
            </c:numRef>
          </c:val>
          <c:smooth val="0"/>
          <c:extLst>
            <c:ext xmlns:c16="http://schemas.microsoft.com/office/drawing/2014/chart" uri="{C3380CC4-5D6E-409C-BE32-E72D297353CC}">
              <c16:uniqueId val="{00000001-6139-4B08-9175-7F14F680ED1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77.760000000000005</c:v>
                </c:pt>
                <c:pt idx="3">
                  <c:v>77.11</c:v>
                </c:pt>
                <c:pt idx="4">
                  <c:v>70</c:v>
                </c:pt>
              </c:numCache>
            </c:numRef>
          </c:val>
          <c:extLst>
            <c:ext xmlns:c16="http://schemas.microsoft.com/office/drawing/2014/chart" uri="{C3380CC4-5D6E-409C-BE32-E72D297353CC}">
              <c16:uniqueId val="{00000000-7324-4910-BAAF-3DF03815468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43.36</c:v>
                </c:pt>
                <c:pt idx="3">
                  <c:v>42.56</c:v>
                </c:pt>
                <c:pt idx="4">
                  <c:v>42.47</c:v>
                </c:pt>
              </c:numCache>
            </c:numRef>
          </c:val>
          <c:smooth val="0"/>
          <c:extLst>
            <c:ext xmlns:c16="http://schemas.microsoft.com/office/drawing/2014/chart" uri="{C3380CC4-5D6E-409C-BE32-E72D297353CC}">
              <c16:uniqueId val="{00000001-7324-4910-BAAF-3DF03815468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0</c:v>
                </c:pt>
                <c:pt idx="2">
                  <c:v>81.680000000000007</c:v>
                </c:pt>
                <c:pt idx="3">
                  <c:v>82.54</c:v>
                </c:pt>
                <c:pt idx="4">
                  <c:v>83.1</c:v>
                </c:pt>
              </c:numCache>
            </c:numRef>
          </c:val>
          <c:extLst>
            <c:ext xmlns:c16="http://schemas.microsoft.com/office/drawing/2014/chart" uri="{C3380CC4-5D6E-409C-BE32-E72D297353CC}">
              <c16:uniqueId val="{00000000-CFA9-4D9F-8C80-3DB5EF7F3D5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83.06</c:v>
                </c:pt>
                <c:pt idx="3">
                  <c:v>83.32</c:v>
                </c:pt>
                <c:pt idx="4">
                  <c:v>83.75</c:v>
                </c:pt>
              </c:numCache>
            </c:numRef>
          </c:val>
          <c:smooth val="0"/>
          <c:extLst>
            <c:ext xmlns:c16="http://schemas.microsoft.com/office/drawing/2014/chart" uri="{C3380CC4-5D6E-409C-BE32-E72D297353CC}">
              <c16:uniqueId val="{00000001-CFA9-4D9F-8C80-3DB5EF7F3D5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0</c:v>
                </c:pt>
                <c:pt idx="2">
                  <c:v>99.54</c:v>
                </c:pt>
                <c:pt idx="3">
                  <c:v>102.12</c:v>
                </c:pt>
                <c:pt idx="4">
                  <c:v>100.09</c:v>
                </c:pt>
              </c:numCache>
            </c:numRef>
          </c:val>
          <c:extLst>
            <c:ext xmlns:c16="http://schemas.microsoft.com/office/drawing/2014/chart" uri="{C3380CC4-5D6E-409C-BE32-E72D297353CC}">
              <c16:uniqueId val="{00000000-D0E2-4043-9BC4-DE2DF57B9F6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102.13</c:v>
                </c:pt>
                <c:pt idx="3">
                  <c:v>101.72</c:v>
                </c:pt>
                <c:pt idx="4">
                  <c:v>102.73</c:v>
                </c:pt>
              </c:numCache>
            </c:numRef>
          </c:val>
          <c:smooth val="0"/>
          <c:extLst>
            <c:ext xmlns:c16="http://schemas.microsoft.com/office/drawing/2014/chart" uri="{C3380CC4-5D6E-409C-BE32-E72D297353CC}">
              <c16:uniqueId val="{00000001-D0E2-4043-9BC4-DE2DF57B9F6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0</c:v>
                </c:pt>
                <c:pt idx="2">
                  <c:v>35.51</c:v>
                </c:pt>
                <c:pt idx="3">
                  <c:v>35.03</c:v>
                </c:pt>
                <c:pt idx="4">
                  <c:v>36.69</c:v>
                </c:pt>
              </c:numCache>
            </c:numRef>
          </c:val>
          <c:extLst>
            <c:ext xmlns:c16="http://schemas.microsoft.com/office/drawing/2014/chart" uri="{C3380CC4-5D6E-409C-BE32-E72D297353CC}">
              <c16:uniqueId val="{00000000-C66B-481B-828C-034874FF12D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23.93</c:v>
                </c:pt>
                <c:pt idx="3">
                  <c:v>24.68</c:v>
                </c:pt>
                <c:pt idx="4">
                  <c:v>24.68</c:v>
                </c:pt>
              </c:numCache>
            </c:numRef>
          </c:val>
          <c:smooth val="0"/>
          <c:extLst>
            <c:ext xmlns:c16="http://schemas.microsoft.com/office/drawing/2014/chart" uri="{C3380CC4-5D6E-409C-BE32-E72D297353CC}">
              <c16:uniqueId val="{00000001-C66B-481B-828C-034874FF12D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B76C-4701-B80A-E4969E92740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c:v>0.01</c:v>
                </c:pt>
                <c:pt idx="4">
                  <c:v>8.6199999999999992</c:v>
                </c:pt>
              </c:numCache>
            </c:numRef>
          </c:val>
          <c:smooth val="0"/>
          <c:extLst>
            <c:ext xmlns:c16="http://schemas.microsoft.com/office/drawing/2014/chart" uri="{C3380CC4-5D6E-409C-BE32-E72D297353CC}">
              <c16:uniqueId val="{00000001-B76C-4701-B80A-E4969E92740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c:v>1.98</c:v>
                </c:pt>
                <c:pt idx="3" formatCode="#,##0.00;&quot;△&quot;#,##0.00">
                  <c:v>0</c:v>
                </c:pt>
                <c:pt idx="4" formatCode="#,##0.00;&quot;△&quot;#,##0.00">
                  <c:v>0</c:v>
                </c:pt>
              </c:numCache>
            </c:numRef>
          </c:val>
          <c:extLst>
            <c:ext xmlns:c16="http://schemas.microsoft.com/office/drawing/2014/chart" uri="{C3380CC4-5D6E-409C-BE32-E72D297353CC}">
              <c16:uniqueId val="{00000000-A7A0-43D0-98AF-3B4601E5CDB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109.51</c:v>
                </c:pt>
                <c:pt idx="3">
                  <c:v>112.88</c:v>
                </c:pt>
                <c:pt idx="4">
                  <c:v>94.97</c:v>
                </c:pt>
              </c:numCache>
            </c:numRef>
          </c:val>
          <c:smooth val="0"/>
          <c:extLst>
            <c:ext xmlns:c16="http://schemas.microsoft.com/office/drawing/2014/chart" uri="{C3380CC4-5D6E-409C-BE32-E72D297353CC}">
              <c16:uniqueId val="{00000001-A7A0-43D0-98AF-3B4601E5CDB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0</c:v>
                </c:pt>
                <c:pt idx="2">
                  <c:v>29.02</c:v>
                </c:pt>
                <c:pt idx="3">
                  <c:v>32.78</c:v>
                </c:pt>
                <c:pt idx="4">
                  <c:v>27.7</c:v>
                </c:pt>
              </c:numCache>
            </c:numRef>
          </c:val>
          <c:extLst>
            <c:ext xmlns:c16="http://schemas.microsoft.com/office/drawing/2014/chart" uri="{C3380CC4-5D6E-409C-BE32-E72D297353CC}">
              <c16:uniqueId val="{00000000-FACB-47F1-BE6C-7E34CDF9BD0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47.44</c:v>
                </c:pt>
                <c:pt idx="3">
                  <c:v>49.18</c:v>
                </c:pt>
                <c:pt idx="4">
                  <c:v>47.72</c:v>
                </c:pt>
              </c:numCache>
            </c:numRef>
          </c:val>
          <c:smooth val="0"/>
          <c:extLst>
            <c:ext xmlns:c16="http://schemas.microsoft.com/office/drawing/2014/chart" uri="{C3380CC4-5D6E-409C-BE32-E72D297353CC}">
              <c16:uniqueId val="{00000001-FACB-47F1-BE6C-7E34CDF9BD0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0</c:v>
                </c:pt>
                <c:pt idx="2">
                  <c:v>54.75</c:v>
                </c:pt>
                <c:pt idx="3">
                  <c:v>50.43</c:v>
                </c:pt>
                <c:pt idx="4">
                  <c:v>47.55</c:v>
                </c:pt>
              </c:numCache>
            </c:numRef>
          </c:val>
          <c:extLst>
            <c:ext xmlns:c16="http://schemas.microsoft.com/office/drawing/2014/chart" uri="{C3380CC4-5D6E-409C-BE32-E72D297353CC}">
              <c16:uniqueId val="{00000000-47BB-44B4-8395-31EED989FB9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1243.71</c:v>
                </c:pt>
                <c:pt idx="3">
                  <c:v>1194.1500000000001</c:v>
                </c:pt>
                <c:pt idx="4">
                  <c:v>1206.79</c:v>
                </c:pt>
              </c:numCache>
            </c:numRef>
          </c:val>
          <c:smooth val="0"/>
          <c:extLst>
            <c:ext xmlns:c16="http://schemas.microsoft.com/office/drawing/2014/chart" uri="{C3380CC4-5D6E-409C-BE32-E72D297353CC}">
              <c16:uniqueId val="{00000001-47BB-44B4-8395-31EED989FB9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0</c:v>
                </c:pt>
                <c:pt idx="2">
                  <c:v>87.04</c:v>
                </c:pt>
                <c:pt idx="3">
                  <c:v>95.67</c:v>
                </c:pt>
                <c:pt idx="4">
                  <c:v>95.1</c:v>
                </c:pt>
              </c:numCache>
            </c:numRef>
          </c:val>
          <c:extLst>
            <c:ext xmlns:c16="http://schemas.microsoft.com/office/drawing/2014/chart" uri="{C3380CC4-5D6E-409C-BE32-E72D297353CC}">
              <c16:uniqueId val="{00000000-31BE-48C7-B584-333F292A2C5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74.3</c:v>
                </c:pt>
                <c:pt idx="3">
                  <c:v>72.260000000000005</c:v>
                </c:pt>
                <c:pt idx="4">
                  <c:v>71.84</c:v>
                </c:pt>
              </c:numCache>
            </c:numRef>
          </c:val>
          <c:smooth val="0"/>
          <c:extLst>
            <c:ext xmlns:c16="http://schemas.microsoft.com/office/drawing/2014/chart" uri="{C3380CC4-5D6E-409C-BE32-E72D297353CC}">
              <c16:uniqueId val="{00000001-31BE-48C7-B584-333F292A2C5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0</c:v>
                </c:pt>
                <c:pt idx="2">
                  <c:v>196.89</c:v>
                </c:pt>
                <c:pt idx="3">
                  <c:v>179.21</c:v>
                </c:pt>
                <c:pt idx="4">
                  <c:v>180.7</c:v>
                </c:pt>
              </c:numCache>
            </c:numRef>
          </c:val>
          <c:extLst>
            <c:ext xmlns:c16="http://schemas.microsoft.com/office/drawing/2014/chart" uri="{C3380CC4-5D6E-409C-BE32-E72D297353CC}">
              <c16:uniqueId val="{00000000-7264-48B5-A1B4-B82A7F197C6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221.81</c:v>
                </c:pt>
                <c:pt idx="3">
                  <c:v>230.02</c:v>
                </c:pt>
                <c:pt idx="4">
                  <c:v>228.47</c:v>
                </c:pt>
              </c:numCache>
            </c:numRef>
          </c:val>
          <c:smooth val="0"/>
          <c:extLst>
            <c:ext xmlns:c16="http://schemas.microsoft.com/office/drawing/2014/chart" uri="{C3380CC4-5D6E-409C-BE32-E72D297353CC}">
              <c16:uniqueId val="{00000001-7264-48B5-A1B4-B82A7F197C6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【76.63】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55" zoomScaleNormal="10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高島市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D2</v>
      </c>
      <c r="X8" s="72"/>
      <c r="Y8" s="72"/>
      <c r="Z8" s="72"/>
      <c r="AA8" s="72"/>
      <c r="AB8" s="72"/>
      <c r="AC8" s="72"/>
      <c r="AD8" s="73" t="str">
        <f>データ!$M$6</f>
        <v>非設置</v>
      </c>
      <c r="AE8" s="73"/>
      <c r="AF8" s="73"/>
      <c r="AG8" s="73"/>
      <c r="AH8" s="73"/>
      <c r="AI8" s="73"/>
      <c r="AJ8" s="73"/>
      <c r="AK8" s="3"/>
      <c r="AL8" s="69">
        <f>データ!S6</f>
        <v>48203</v>
      </c>
      <c r="AM8" s="69"/>
      <c r="AN8" s="69"/>
      <c r="AO8" s="69"/>
      <c r="AP8" s="69"/>
      <c r="AQ8" s="69"/>
      <c r="AR8" s="69"/>
      <c r="AS8" s="69"/>
      <c r="AT8" s="68">
        <f>データ!T6</f>
        <v>693.05</v>
      </c>
      <c r="AU8" s="68"/>
      <c r="AV8" s="68"/>
      <c r="AW8" s="68"/>
      <c r="AX8" s="68"/>
      <c r="AY8" s="68"/>
      <c r="AZ8" s="68"/>
      <c r="BA8" s="68"/>
      <c r="BB8" s="68">
        <f>データ!U6</f>
        <v>69.55</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52.85</v>
      </c>
      <c r="J10" s="68"/>
      <c r="K10" s="68"/>
      <c r="L10" s="68"/>
      <c r="M10" s="68"/>
      <c r="N10" s="68"/>
      <c r="O10" s="68"/>
      <c r="P10" s="68">
        <f>データ!P6</f>
        <v>40.64</v>
      </c>
      <c r="Q10" s="68"/>
      <c r="R10" s="68"/>
      <c r="S10" s="68"/>
      <c r="T10" s="68"/>
      <c r="U10" s="68"/>
      <c r="V10" s="68"/>
      <c r="W10" s="68">
        <f>データ!Q6</f>
        <v>89.99</v>
      </c>
      <c r="X10" s="68"/>
      <c r="Y10" s="68"/>
      <c r="Z10" s="68"/>
      <c r="AA10" s="68"/>
      <c r="AB10" s="68"/>
      <c r="AC10" s="68"/>
      <c r="AD10" s="69">
        <f>データ!R6</f>
        <v>3300</v>
      </c>
      <c r="AE10" s="69"/>
      <c r="AF10" s="69"/>
      <c r="AG10" s="69"/>
      <c r="AH10" s="69"/>
      <c r="AI10" s="69"/>
      <c r="AJ10" s="69"/>
      <c r="AK10" s="2"/>
      <c r="AL10" s="69">
        <f>データ!V6</f>
        <v>19483</v>
      </c>
      <c r="AM10" s="69"/>
      <c r="AN10" s="69"/>
      <c r="AO10" s="69"/>
      <c r="AP10" s="69"/>
      <c r="AQ10" s="69"/>
      <c r="AR10" s="69"/>
      <c r="AS10" s="69"/>
      <c r="AT10" s="68">
        <f>データ!W6</f>
        <v>11.37</v>
      </c>
      <c r="AU10" s="68"/>
      <c r="AV10" s="68"/>
      <c r="AW10" s="68"/>
      <c r="AX10" s="68"/>
      <c r="AY10" s="68"/>
      <c r="AZ10" s="68"/>
      <c r="BA10" s="68"/>
      <c r="BB10" s="68">
        <f>データ!X6</f>
        <v>1713.54</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114</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116</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【102.87】</v>
      </c>
      <c r="F85" s="26" t="str">
        <f>データ!AT6</f>
        <v>【76.63】</v>
      </c>
      <c r="G85" s="26" t="str">
        <f>データ!BE6</f>
        <v>【49.61】</v>
      </c>
      <c r="H85" s="26" t="str">
        <f>データ!BP6</f>
        <v>【1,218.70】</v>
      </c>
      <c r="I85" s="26" t="str">
        <f>データ!CA6</f>
        <v>【74.17】</v>
      </c>
      <c r="J85" s="26" t="str">
        <f>データ!CL6</f>
        <v>【218.56】</v>
      </c>
      <c r="K85" s="26" t="str">
        <f>データ!CW6</f>
        <v>【42.86】</v>
      </c>
      <c r="L85" s="26" t="str">
        <f>データ!DH6</f>
        <v>【84.20】</v>
      </c>
      <c r="M85" s="26" t="str">
        <f>データ!DS6</f>
        <v>【25.37】</v>
      </c>
      <c r="N85" s="26" t="str">
        <f>データ!ED6</f>
        <v>【6.20】</v>
      </c>
      <c r="O85" s="26" t="str">
        <f>データ!EO6</f>
        <v>【0.28】</v>
      </c>
    </row>
  </sheetData>
  <sheetProtection algorithmName="SHA-512" hashValue="HFv19aFco9a5AhXx12NfcIf0QGT8Tch9tN7UaW5ZoQdg/vjl4tyoOPFOLzGrDQ9VB0pvNwGUv6DgqVF0BvDfQA==" saltValue="zss0ukTVFh+iXmv9gzzxs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28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54</v>
      </c>
      <c r="B4" s="30"/>
      <c r="C4" s="30"/>
      <c r="D4" s="30"/>
      <c r="E4" s="30"/>
      <c r="F4" s="30"/>
      <c r="G4" s="30"/>
      <c r="H4" s="80"/>
      <c r="I4" s="81"/>
      <c r="J4" s="81"/>
      <c r="K4" s="81"/>
      <c r="L4" s="81"/>
      <c r="M4" s="81"/>
      <c r="N4" s="81"/>
      <c r="O4" s="81"/>
      <c r="P4" s="81"/>
      <c r="Q4" s="81"/>
      <c r="R4" s="81"/>
      <c r="S4" s="81"/>
      <c r="T4" s="81"/>
      <c r="U4" s="81"/>
      <c r="V4" s="81"/>
      <c r="W4" s="81"/>
      <c r="X4" s="82"/>
      <c r="Y4" s="76" t="s">
        <v>55</v>
      </c>
      <c r="Z4" s="76"/>
      <c r="AA4" s="76"/>
      <c r="AB4" s="76"/>
      <c r="AC4" s="76"/>
      <c r="AD4" s="76"/>
      <c r="AE4" s="76"/>
      <c r="AF4" s="76"/>
      <c r="AG4" s="76"/>
      <c r="AH4" s="76"/>
      <c r="AI4" s="76"/>
      <c r="AJ4" s="76" t="s">
        <v>56</v>
      </c>
      <c r="AK4" s="76"/>
      <c r="AL4" s="76"/>
      <c r="AM4" s="76"/>
      <c r="AN4" s="76"/>
      <c r="AO4" s="76"/>
      <c r="AP4" s="76"/>
      <c r="AQ4" s="76"/>
      <c r="AR4" s="76"/>
      <c r="AS4" s="76"/>
      <c r="AT4" s="76"/>
      <c r="AU4" s="76" t="s">
        <v>57</v>
      </c>
      <c r="AV4" s="76"/>
      <c r="AW4" s="76"/>
      <c r="AX4" s="76"/>
      <c r="AY4" s="76"/>
      <c r="AZ4" s="76"/>
      <c r="BA4" s="76"/>
      <c r="BB4" s="76"/>
      <c r="BC4" s="76"/>
      <c r="BD4" s="76"/>
      <c r="BE4" s="76"/>
      <c r="BF4" s="76" t="s">
        <v>58</v>
      </c>
      <c r="BG4" s="76"/>
      <c r="BH4" s="76"/>
      <c r="BI4" s="76"/>
      <c r="BJ4" s="76"/>
      <c r="BK4" s="76"/>
      <c r="BL4" s="76"/>
      <c r="BM4" s="76"/>
      <c r="BN4" s="76"/>
      <c r="BO4" s="76"/>
      <c r="BP4" s="76"/>
      <c r="BQ4" s="76" t="s">
        <v>59</v>
      </c>
      <c r="BR4" s="76"/>
      <c r="BS4" s="76"/>
      <c r="BT4" s="76"/>
      <c r="BU4" s="76"/>
      <c r="BV4" s="76"/>
      <c r="BW4" s="76"/>
      <c r="BX4" s="76"/>
      <c r="BY4" s="76"/>
      <c r="BZ4" s="76"/>
      <c r="CA4" s="76"/>
      <c r="CB4" s="76" t="s">
        <v>60</v>
      </c>
      <c r="CC4" s="76"/>
      <c r="CD4" s="76"/>
      <c r="CE4" s="76"/>
      <c r="CF4" s="76"/>
      <c r="CG4" s="76"/>
      <c r="CH4" s="76"/>
      <c r="CI4" s="76"/>
      <c r="CJ4" s="76"/>
      <c r="CK4" s="76"/>
      <c r="CL4" s="76"/>
      <c r="CM4" s="76" t="s">
        <v>61</v>
      </c>
      <c r="CN4" s="76"/>
      <c r="CO4" s="76"/>
      <c r="CP4" s="76"/>
      <c r="CQ4" s="76"/>
      <c r="CR4" s="76"/>
      <c r="CS4" s="76"/>
      <c r="CT4" s="76"/>
      <c r="CU4" s="76"/>
      <c r="CV4" s="76"/>
      <c r="CW4" s="76"/>
      <c r="CX4" s="76" t="s">
        <v>62</v>
      </c>
      <c r="CY4" s="76"/>
      <c r="CZ4" s="76"/>
      <c r="DA4" s="76"/>
      <c r="DB4" s="76"/>
      <c r="DC4" s="76"/>
      <c r="DD4" s="76"/>
      <c r="DE4" s="76"/>
      <c r="DF4" s="76"/>
      <c r="DG4" s="76"/>
      <c r="DH4" s="76"/>
      <c r="DI4" s="76" t="s">
        <v>63</v>
      </c>
      <c r="DJ4" s="76"/>
      <c r="DK4" s="76"/>
      <c r="DL4" s="76"/>
      <c r="DM4" s="76"/>
      <c r="DN4" s="76"/>
      <c r="DO4" s="76"/>
      <c r="DP4" s="76"/>
      <c r="DQ4" s="76"/>
      <c r="DR4" s="76"/>
      <c r="DS4" s="76"/>
      <c r="DT4" s="76" t="s">
        <v>64</v>
      </c>
      <c r="DU4" s="76"/>
      <c r="DV4" s="76"/>
      <c r="DW4" s="76"/>
      <c r="DX4" s="76"/>
      <c r="DY4" s="76"/>
      <c r="DZ4" s="76"/>
      <c r="EA4" s="76"/>
      <c r="EB4" s="76"/>
      <c r="EC4" s="76"/>
      <c r="ED4" s="76"/>
      <c r="EE4" s="76" t="s">
        <v>65</v>
      </c>
      <c r="EF4" s="76"/>
      <c r="EG4" s="76"/>
      <c r="EH4" s="76"/>
      <c r="EI4" s="76"/>
      <c r="EJ4" s="76"/>
      <c r="EK4" s="76"/>
      <c r="EL4" s="76"/>
      <c r="EM4" s="76"/>
      <c r="EN4" s="76"/>
      <c r="EO4" s="76"/>
    </row>
    <row r="5" spans="1:148" x14ac:dyDescent="0.15">
      <c r="A5" s="28" t="s">
        <v>66</v>
      </c>
      <c r="B5" s="31"/>
      <c r="C5" s="31"/>
      <c r="D5" s="31"/>
      <c r="E5" s="31"/>
      <c r="F5" s="31"/>
      <c r="G5" s="31"/>
      <c r="H5" s="32" t="s">
        <v>67</v>
      </c>
      <c r="I5" s="32" t="s">
        <v>68</v>
      </c>
      <c r="J5" s="32" t="s">
        <v>69</v>
      </c>
      <c r="K5" s="32" t="s">
        <v>70</v>
      </c>
      <c r="L5" s="32" t="s">
        <v>71</v>
      </c>
      <c r="M5" s="32" t="s">
        <v>5</v>
      </c>
      <c r="N5" s="32" t="s">
        <v>72</v>
      </c>
      <c r="O5" s="32" t="s">
        <v>73</v>
      </c>
      <c r="P5" s="32" t="s">
        <v>74</v>
      </c>
      <c r="Q5" s="32" t="s">
        <v>75</v>
      </c>
      <c r="R5" s="32" t="s">
        <v>76</v>
      </c>
      <c r="S5" s="32" t="s">
        <v>77</v>
      </c>
      <c r="T5" s="32" t="s">
        <v>78</v>
      </c>
      <c r="U5" s="32" t="s">
        <v>79</v>
      </c>
      <c r="V5" s="32" t="s">
        <v>80</v>
      </c>
      <c r="W5" s="32" t="s">
        <v>81</v>
      </c>
      <c r="X5" s="32" t="s">
        <v>82</v>
      </c>
      <c r="Y5" s="32" t="s">
        <v>83</v>
      </c>
      <c r="Z5" s="32" t="s">
        <v>84</v>
      </c>
      <c r="AA5" s="32" t="s">
        <v>85</v>
      </c>
      <c r="AB5" s="32" t="s">
        <v>86</v>
      </c>
      <c r="AC5" s="32" t="s">
        <v>87</v>
      </c>
      <c r="AD5" s="32" t="s">
        <v>88</v>
      </c>
      <c r="AE5" s="32" t="s">
        <v>89</v>
      </c>
      <c r="AF5" s="32" t="s">
        <v>90</v>
      </c>
      <c r="AG5" s="32" t="s">
        <v>91</v>
      </c>
      <c r="AH5" s="32" t="s">
        <v>92</v>
      </c>
      <c r="AI5" s="32" t="s">
        <v>31</v>
      </c>
      <c r="AJ5" s="32" t="s">
        <v>83</v>
      </c>
      <c r="AK5" s="32" t="s">
        <v>84</v>
      </c>
      <c r="AL5" s="32" t="s">
        <v>85</v>
      </c>
      <c r="AM5" s="32" t="s">
        <v>86</v>
      </c>
      <c r="AN5" s="32" t="s">
        <v>87</v>
      </c>
      <c r="AO5" s="32" t="s">
        <v>88</v>
      </c>
      <c r="AP5" s="32" t="s">
        <v>89</v>
      </c>
      <c r="AQ5" s="32" t="s">
        <v>90</v>
      </c>
      <c r="AR5" s="32" t="s">
        <v>91</v>
      </c>
      <c r="AS5" s="32" t="s">
        <v>92</v>
      </c>
      <c r="AT5" s="32" t="s">
        <v>93</v>
      </c>
      <c r="AU5" s="32" t="s">
        <v>83</v>
      </c>
      <c r="AV5" s="32" t="s">
        <v>84</v>
      </c>
      <c r="AW5" s="32" t="s">
        <v>85</v>
      </c>
      <c r="AX5" s="32" t="s">
        <v>86</v>
      </c>
      <c r="AY5" s="32" t="s">
        <v>87</v>
      </c>
      <c r="AZ5" s="32" t="s">
        <v>88</v>
      </c>
      <c r="BA5" s="32" t="s">
        <v>89</v>
      </c>
      <c r="BB5" s="32" t="s">
        <v>90</v>
      </c>
      <c r="BC5" s="32" t="s">
        <v>91</v>
      </c>
      <c r="BD5" s="32" t="s">
        <v>92</v>
      </c>
      <c r="BE5" s="32" t="s">
        <v>93</v>
      </c>
      <c r="BF5" s="32" t="s">
        <v>83</v>
      </c>
      <c r="BG5" s="32" t="s">
        <v>84</v>
      </c>
      <c r="BH5" s="32" t="s">
        <v>85</v>
      </c>
      <c r="BI5" s="32" t="s">
        <v>86</v>
      </c>
      <c r="BJ5" s="32" t="s">
        <v>87</v>
      </c>
      <c r="BK5" s="32" t="s">
        <v>88</v>
      </c>
      <c r="BL5" s="32" t="s">
        <v>89</v>
      </c>
      <c r="BM5" s="32" t="s">
        <v>90</v>
      </c>
      <c r="BN5" s="32" t="s">
        <v>91</v>
      </c>
      <c r="BO5" s="32" t="s">
        <v>92</v>
      </c>
      <c r="BP5" s="32" t="s">
        <v>93</v>
      </c>
      <c r="BQ5" s="32" t="s">
        <v>83</v>
      </c>
      <c r="BR5" s="32" t="s">
        <v>84</v>
      </c>
      <c r="BS5" s="32" t="s">
        <v>85</v>
      </c>
      <c r="BT5" s="32" t="s">
        <v>86</v>
      </c>
      <c r="BU5" s="32" t="s">
        <v>87</v>
      </c>
      <c r="BV5" s="32" t="s">
        <v>88</v>
      </c>
      <c r="BW5" s="32" t="s">
        <v>89</v>
      </c>
      <c r="BX5" s="32" t="s">
        <v>90</v>
      </c>
      <c r="BY5" s="32" t="s">
        <v>91</v>
      </c>
      <c r="BZ5" s="32" t="s">
        <v>92</v>
      </c>
      <c r="CA5" s="32" t="s">
        <v>93</v>
      </c>
      <c r="CB5" s="32" t="s">
        <v>83</v>
      </c>
      <c r="CC5" s="32" t="s">
        <v>84</v>
      </c>
      <c r="CD5" s="32" t="s">
        <v>85</v>
      </c>
      <c r="CE5" s="32" t="s">
        <v>86</v>
      </c>
      <c r="CF5" s="32" t="s">
        <v>87</v>
      </c>
      <c r="CG5" s="32" t="s">
        <v>88</v>
      </c>
      <c r="CH5" s="32" t="s">
        <v>89</v>
      </c>
      <c r="CI5" s="32" t="s">
        <v>90</v>
      </c>
      <c r="CJ5" s="32" t="s">
        <v>91</v>
      </c>
      <c r="CK5" s="32" t="s">
        <v>92</v>
      </c>
      <c r="CL5" s="32" t="s">
        <v>93</v>
      </c>
      <c r="CM5" s="32" t="s">
        <v>83</v>
      </c>
      <c r="CN5" s="32" t="s">
        <v>84</v>
      </c>
      <c r="CO5" s="32" t="s">
        <v>85</v>
      </c>
      <c r="CP5" s="32" t="s">
        <v>86</v>
      </c>
      <c r="CQ5" s="32" t="s">
        <v>87</v>
      </c>
      <c r="CR5" s="32" t="s">
        <v>88</v>
      </c>
      <c r="CS5" s="32" t="s">
        <v>89</v>
      </c>
      <c r="CT5" s="32" t="s">
        <v>90</v>
      </c>
      <c r="CU5" s="32" t="s">
        <v>91</v>
      </c>
      <c r="CV5" s="32" t="s">
        <v>92</v>
      </c>
      <c r="CW5" s="32" t="s">
        <v>93</v>
      </c>
      <c r="CX5" s="32" t="s">
        <v>83</v>
      </c>
      <c r="CY5" s="32" t="s">
        <v>84</v>
      </c>
      <c r="CZ5" s="32" t="s">
        <v>85</v>
      </c>
      <c r="DA5" s="32" t="s">
        <v>86</v>
      </c>
      <c r="DB5" s="32" t="s">
        <v>87</v>
      </c>
      <c r="DC5" s="32" t="s">
        <v>88</v>
      </c>
      <c r="DD5" s="32" t="s">
        <v>89</v>
      </c>
      <c r="DE5" s="32" t="s">
        <v>90</v>
      </c>
      <c r="DF5" s="32" t="s">
        <v>91</v>
      </c>
      <c r="DG5" s="32" t="s">
        <v>92</v>
      </c>
      <c r="DH5" s="32" t="s">
        <v>93</v>
      </c>
      <c r="DI5" s="32" t="s">
        <v>83</v>
      </c>
      <c r="DJ5" s="32" t="s">
        <v>84</v>
      </c>
      <c r="DK5" s="32" t="s">
        <v>85</v>
      </c>
      <c r="DL5" s="32" t="s">
        <v>86</v>
      </c>
      <c r="DM5" s="32" t="s">
        <v>87</v>
      </c>
      <c r="DN5" s="32" t="s">
        <v>88</v>
      </c>
      <c r="DO5" s="32" t="s">
        <v>89</v>
      </c>
      <c r="DP5" s="32" t="s">
        <v>90</v>
      </c>
      <c r="DQ5" s="32" t="s">
        <v>91</v>
      </c>
      <c r="DR5" s="32" t="s">
        <v>92</v>
      </c>
      <c r="DS5" s="32" t="s">
        <v>93</v>
      </c>
      <c r="DT5" s="32" t="s">
        <v>83</v>
      </c>
      <c r="DU5" s="32" t="s">
        <v>84</v>
      </c>
      <c r="DV5" s="32" t="s">
        <v>85</v>
      </c>
      <c r="DW5" s="32" t="s">
        <v>86</v>
      </c>
      <c r="DX5" s="32" t="s">
        <v>87</v>
      </c>
      <c r="DY5" s="32" t="s">
        <v>88</v>
      </c>
      <c r="DZ5" s="32" t="s">
        <v>89</v>
      </c>
      <c r="EA5" s="32" t="s">
        <v>90</v>
      </c>
      <c r="EB5" s="32" t="s">
        <v>91</v>
      </c>
      <c r="EC5" s="32" t="s">
        <v>92</v>
      </c>
      <c r="ED5" s="32" t="s">
        <v>93</v>
      </c>
      <c r="EE5" s="32" t="s">
        <v>83</v>
      </c>
      <c r="EF5" s="32" t="s">
        <v>84</v>
      </c>
      <c r="EG5" s="32" t="s">
        <v>85</v>
      </c>
      <c r="EH5" s="32" t="s">
        <v>86</v>
      </c>
      <c r="EI5" s="32" t="s">
        <v>87</v>
      </c>
      <c r="EJ5" s="32" t="s">
        <v>88</v>
      </c>
      <c r="EK5" s="32" t="s">
        <v>89</v>
      </c>
      <c r="EL5" s="32" t="s">
        <v>90</v>
      </c>
      <c r="EM5" s="32" t="s">
        <v>91</v>
      </c>
      <c r="EN5" s="32" t="s">
        <v>92</v>
      </c>
      <c r="EO5" s="32" t="s">
        <v>93</v>
      </c>
    </row>
    <row r="6" spans="1:148" s="36" customFormat="1" x14ac:dyDescent="0.15">
      <c r="A6" s="28" t="s">
        <v>94</v>
      </c>
      <c r="B6" s="33">
        <f>B7</f>
        <v>2019</v>
      </c>
      <c r="C6" s="33">
        <f t="shared" ref="C6:X6" si="3">C7</f>
        <v>252123</v>
      </c>
      <c r="D6" s="33">
        <f t="shared" si="3"/>
        <v>46</v>
      </c>
      <c r="E6" s="33">
        <f t="shared" si="3"/>
        <v>17</v>
      </c>
      <c r="F6" s="33">
        <f t="shared" si="3"/>
        <v>4</v>
      </c>
      <c r="G6" s="33">
        <f t="shared" si="3"/>
        <v>0</v>
      </c>
      <c r="H6" s="33" t="str">
        <f t="shared" si="3"/>
        <v>滋賀県　高島市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52.85</v>
      </c>
      <c r="P6" s="34">
        <f t="shared" si="3"/>
        <v>40.64</v>
      </c>
      <c r="Q6" s="34">
        <f t="shared" si="3"/>
        <v>89.99</v>
      </c>
      <c r="R6" s="34">
        <f t="shared" si="3"/>
        <v>3300</v>
      </c>
      <c r="S6" s="34">
        <f t="shared" si="3"/>
        <v>48203</v>
      </c>
      <c r="T6" s="34">
        <f t="shared" si="3"/>
        <v>693.05</v>
      </c>
      <c r="U6" s="34">
        <f t="shared" si="3"/>
        <v>69.55</v>
      </c>
      <c r="V6" s="34">
        <f t="shared" si="3"/>
        <v>19483</v>
      </c>
      <c r="W6" s="34">
        <f t="shared" si="3"/>
        <v>11.37</v>
      </c>
      <c r="X6" s="34">
        <f t="shared" si="3"/>
        <v>1713.54</v>
      </c>
      <c r="Y6" s="35" t="str">
        <f>IF(Y7="",NA(),Y7)</f>
        <v>-</v>
      </c>
      <c r="Z6" s="35" t="str">
        <f t="shared" ref="Z6:AH6" si="4">IF(Z7="",NA(),Z7)</f>
        <v>-</v>
      </c>
      <c r="AA6" s="35">
        <f t="shared" si="4"/>
        <v>99.54</v>
      </c>
      <c r="AB6" s="35">
        <f t="shared" si="4"/>
        <v>102.12</v>
      </c>
      <c r="AC6" s="35">
        <f t="shared" si="4"/>
        <v>100.09</v>
      </c>
      <c r="AD6" s="35" t="str">
        <f t="shared" si="4"/>
        <v>-</v>
      </c>
      <c r="AE6" s="35" t="str">
        <f t="shared" si="4"/>
        <v>-</v>
      </c>
      <c r="AF6" s="35">
        <f t="shared" si="4"/>
        <v>102.13</v>
      </c>
      <c r="AG6" s="35">
        <f t="shared" si="4"/>
        <v>101.72</v>
      </c>
      <c r="AH6" s="35">
        <f t="shared" si="4"/>
        <v>102.73</v>
      </c>
      <c r="AI6" s="34" t="str">
        <f>IF(AI7="","",IF(AI7="-","【-】","【"&amp;SUBSTITUTE(TEXT(AI7,"#,##0.00"),"-","△")&amp;"】"))</f>
        <v>【102.87】</v>
      </c>
      <c r="AJ6" s="35" t="str">
        <f>IF(AJ7="",NA(),AJ7)</f>
        <v>-</v>
      </c>
      <c r="AK6" s="35" t="str">
        <f t="shared" ref="AK6:AS6" si="5">IF(AK7="",NA(),AK7)</f>
        <v>-</v>
      </c>
      <c r="AL6" s="35">
        <f t="shared" si="5"/>
        <v>1.98</v>
      </c>
      <c r="AM6" s="34">
        <f t="shared" si="5"/>
        <v>0</v>
      </c>
      <c r="AN6" s="34">
        <f t="shared" si="5"/>
        <v>0</v>
      </c>
      <c r="AO6" s="35" t="str">
        <f t="shared" si="5"/>
        <v>-</v>
      </c>
      <c r="AP6" s="35" t="str">
        <f t="shared" si="5"/>
        <v>-</v>
      </c>
      <c r="AQ6" s="35">
        <f t="shared" si="5"/>
        <v>109.51</v>
      </c>
      <c r="AR6" s="35">
        <f t="shared" si="5"/>
        <v>112.88</v>
      </c>
      <c r="AS6" s="35">
        <f t="shared" si="5"/>
        <v>94.97</v>
      </c>
      <c r="AT6" s="34" t="str">
        <f>IF(AT7="","",IF(AT7="-","【-】","【"&amp;SUBSTITUTE(TEXT(AT7,"#,##0.00"),"-","△")&amp;"】"))</f>
        <v>【76.63】</v>
      </c>
      <c r="AU6" s="35" t="str">
        <f>IF(AU7="",NA(),AU7)</f>
        <v>-</v>
      </c>
      <c r="AV6" s="35" t="str">
        <f t="shared" ref="AV6:BD6" si="6">IF(AV7="",NA(),AV7)</f>
        <v>-</v>
      </c>
      <c r="AW6" s="35">
        <f t="shared" si="6"/>
        <v>29.02</v>
      </c>
      <c r="AX6" s="35">
        <f t="shared" si="6"/>
        <v>32.78</v>
      </c>
      <c r="AY6" s="35">
        <f t="shared" si="6"/>
        <v>27.7</v>
      </c>
      <c r="AZ6" s="35" t="str">
        <f t="shared" si="6"/>
        <v>-</v>
      </c>
      <c r="BA6" s="35" t="str">
        <f t="shared" si="6"/>
        <v>-</v>
      </c>
      <c r="BB6" s="35">
        <f t="shared" si="6"/>
        <v>47.44</v>
      </c>
      <c r="BC6" s="35">
        <f t="shared" si="6"/>
        <v>49.18</v>
      </c>
      <c r="BD6" s="35">
        <f t="shared" si="6"/>
        <v>47.72</v>
      </c>
      <c r="BE6" s="34" t="str">
        <f>IF(BE7="","",IF(BE7="-","【-】","【"&amp;SUBSTITUTE(TEXT(BE7,"#,##0.00"),"-","△")&amp;"】"))</f>
        <v>【49.61】</v>
      </c>
      <c r="BF6" s="35" t="str">
        <f>IF(BF7="",NA(),BF7)</f>
        <v>-</v>
      </c>
      <c r="BG6" s="35" t="str">
        <f t="shared" ref="BG6:BO6" si="7">IF(BG7="",NA(),BG7)</f>
        <v>-</v>
      </c>
      <c r="BH6" s="35">
        <f t="shared" si="7"/>
        <v>54.75</v>
      </c>
      <c r="BI6" s="35">
        <f t="shared" si="7"/>
        <v>50.43</v>
      </c>
      <c r="BJ6" s="35">
        <f t="shared" si="7"/>
        <v>47.55</v>
      </c>
      <c r="BK6" s="35" t="str">
        <f t="shared" si="7"/>
        <v>-</v>
      </c>
      <c r="BL6" s="35" t="str">
        <f t="shared" si="7"/>
        <v>-</v>
      </c>
      <c r="BM6" s="35">
        <f t="shared" si="7"/>
        <v>1243.71</v>
      </c>
      <c r="BN6" s="35">
        <f t="shared" si="7"/>
        <v>1194.1500000000001</v>
      </c>
      <c r="BO6" s="35">
        <f t="shared" si="7"/>
        <v>1206.79</v>
      </c>
      <c r="BP6" s="34" t="str">
        <f>IF(BP7="","",IF(BP7="-","【-】","【"&amp;SUBSTITUTE(TEXT(BP7,"#,##0.00"),"-","△")&amp;"】"))</f>
        <v>【1,218.70】</v>
      </c>
      <c r="BQ6" s="35" t="str">
        <f>IF(BQ7="",NA(),BQ7)</f>
        <v>-</v>
      </c>
      <c r="BR6" s="35" t="str">
        <f t="shared" ref="BR6:BZ6" si="8">IF(BR7="",NA(),BR7)</f>
        <v>-</v>
      </c>
      <c r="BS6" s="35">
        <f t="shared" si="8"/>
        <v>87.04</v>
      </c>
      <c r="BT6" s="35">
        <f t="shared" si="8"/>
        <v>95.67</v>
      </c>
      <c r="BU6" s="35">
        <f t="shared" si="8"/>
        <v>95.1</v>
      </c>
      <c r="BV6" s="35" t="str">
        <f t="shared" si="8"/>
        <v>-</v>
      </c>
      <c r="BW6" s="35" t="str">
        <f t="shared" si="8"/>
        <v>-</v>
      </c>
      <c r="BX6" s="35">
        <f t="shared" si="8"/>
        <v>74.3</v>
      </c>
      <c r="BY6" s="35">
        <f t="shared" si="8"/>
        <v>72.260000000000005</v>
      </c>
      <c r="BZ6" s="35">
        <f t="shared" si="8"/>
        <v>71.84</v>
      </c>
      <c r="CA6" s="34" t="str">
        <f>IF(CA7="","",IF(CA7="-","【-】","【"&amp;SUBSTITUTE(TEXT(CA7,"#,##0.00"),"-","△")&amp;"】"))</f>
        <v>【74.17】</v>
      </c>
      <c r="CB6" s="35" t="str">
        <f>IF(CB7="",NA(),CB7)</f>
        <v>-</v>
      </c>
      <c r="CC6" s="35" t="str">
        <f t="shared" ref="CC6:CK6" si="9">IF(CC7="",NA(),CC7)</f>
        <v>-</v>
      </c>
      <c r="CD6" s="35">
        <f t="shared" si="9"/>
        <v>196.89</v>
      </c>
      <c r="CE6" s="35">
        <f t="shared" si="9"/>
        <v>179.21</v>
      </c>
      <c r="CF6" s="35">
        <f t="shared" si="9"/>
        <v>180.7</v>
      </c>
      <c r="CG6" s="35" t="str">
        <f t="shared" si="9"/>
        <v>-</v>
      </c>
      <c r="CH6" s="35" t="str">
        <f t="shared" si="9"/>
        <v>-</v>
      </c>
      <c r="CI6" s="35">
        <f t="shared" si="9"/>
        <v>221.81</v>
      </c>
      <c r="CJ6" s="35">
        <f t="shared" si="9"/>
        <v>230.02</v>
      </c>
      <c r="CK6" s="35">
        <f t="shared" si="9"/>
        <v>228.47</v>
      </c>
      <c r="CL6" s="34" t="str">
        <f>IF(CL7="","",IF(CL7="-","【-】","【"&amp;SUBSTITUTE(TEXT(CL7,"#,##0.00"),"-","△")&amp;"】"))</f>
        <v>【218.56】</v>
      </c>
      <c r="CM6" s="35" t="str">
        <f>IF(CM7="",NA(),CM7)</f>
        <v>-</v>
      </c>
      <c r="CN6" s="35" t="str">
        <f t="shared" ref="CN6:CV6" si="10">IF(CN7="",NA(),CN7)</f>
        <v>-</v>
      </c>
      <c r="CO6" s="35">
        <f t="shared" si="10"/>
        <v>77.760000000000005</v>
      </c>
      <c r="CP6" s="35">
        <f t="shared" si="10"/>
        <v>77.11</v>
      </c>
      <c r="CQ6" s="35">
        <f t="shared" si="10"/>
        <v>70</v>
      </c>
      <c r="CR6" s="35" t="str">
        <f t="shared" si="10"/>
        <v>-</v>
      </c>
      <c r="CS6" s="35" t="str">
        <f t="shared" si="10"/>
        <v>-</v>
      </c>
      <c r="CT6" s="35">
        <f t="shared" si="10"/>
        <v>43.36</v>
      </c>
      <c r="CU6" s="35">
        <f t="shared" si="10"/>
        <v>42.56</v>
      </c>
      <c r="CV6" s="35">
        <f t="shared" si="10"/>
        <v>42.47</v>
      </c>
      <c r="CW6" s="34" t="str">
        <f>IF(CW7="","",IF(CW7="-","【-】","【"&amp;SUBSTITUTE(TEXT(CW7,"#,##0.00"),"-","△")&amp;"】"))</f>
        <v>【42.86】</v>
      </c>
      <c r="CX6" s="35" t="str">
        <f>IF(CX7="",NA(),CX7)</f>
        <v>-</v>
      </c>
      <c r="CY6" s="35" t="str">
        <f t="shared" ref="CY6:DG6" si="11">IF(CY7="",NA(),CY7)</f>
        <v>-</v>
      </c>
      <c r="CZ6" s="35">
        <f t="shared" si="11"/>
        <v>81.680000000000007</v>
      </c>
      <c r="DA6" s="35">
        <f t="shared" si="11"/>
        <v>82.54</v>
      </c>
      <c r="DB6" s="35">
        <f t="shared" si="11"/>
        <v>83.1</v>
      </c>
      <c r="DC6" s="35" t="str">
        <f t="shared" si="11"/>
        <v>-</v>
      </c>
      <c r="DD6" s="35" t="str">
        <f t="shared" si="11"/>
        <v>-</v>
      </c>
      <c r="DE6" s="35">
        <f t="shared" si="11"/>
        <v>83.06</v>
      </c>
      <c r="DF6" s="35">
        <f t="shared" si="11"/>
        <v>83.32</v>
      </c>
      <c r="DG6" s="35">
        <f t="shared" si="11"/>
        <v>83.75</v>
      </c>
      <c r="DH6" s="34" t="str">
        <f>IF(DH7="","",IF(DH7="-","【-】","【"&amp;SUBSTITUTE(TEXT(DH7,"#,##0.00"),"-","△")&amp;"】"))</f>
        <v>【84.20】</v>
      </c>
      <c r="DI6" s="35" t="str">
        <f>IF(DI7="",NA(),DI7)</f>
        <v>-</v>
      </c>
      <c r="DJ6" s="35" t="str">
        <f t="shared" ref="DJ6:DR6" si="12">IF(DJ7="",NA(),DJ7)</f>
        <v>-</v>
      </c>
      <c r="DK6" s="35">
        <f t="shared" si="12"/>
        <v>35.51</v>
      </c>
      <c r="DL6" s="35">
        <f t="shared" si="12"/>
        <v>35.03</v>
      </c>
      <c r="DM6" s="35">
        <f t="shared" si="12"/>
        <v>36.69</v>
      </c>
      <c r="DN6" s="35" t="str">
        <f t="shared" si="12"/>
        <v>-</v>
      </c>
      <c r="DO6" s="35" t="str">
        <f t="shared" si="12"/>
        <v>-</v>
      </c>
      <c r="DP6" s="35">
        <f t="shared" si="12"/>
        <v>23.93</v>
      </c>
      <c r="DQ6" s="35">
        <f t="shared" si="12"/>
        <v>24.68</v>
      </c>
      <c r="DR6" s="35">
        <f t="shared" si="12"/>
        <v>24.68</v>
      </c>
      <c r="DS6" s="34" t="str">
        <f>IF(DS7="","",IF(DS7="-","【-】","【"&amp;SUBSTITUTE(TEXT(DS7,"#,##0.00"),"-","△")&amp;"】"))</f>
        <v>【25.37】</v>
      </c>
      <c r="DT6" s="35" t="str">
        <f>IF(DT7="",NA(),DT7)</f>
        <v>-</v>
      </c>
      <c r="DU6" s="35" t="str">
        <f t="shared" ref="DU6:EC6" si="13">IF(DU7="",NA(),DU7)</f>
        <v>-</v>
      </c>
      <c r="DV6" s="34">
        <f t="shared" si="13"/>
        <v>0</v>
      </c>
      <c r="DW6" s="34">
        <f t="shared" si="13"/>
        <v>0</v>
      </c>
      <c r="DX6" s="34">
        <f t="shared" si="13"/>
        <v>0</v>
      </c>
      <c r="DY6" s="35" t="str">
        <f t="shared" si="13"/>
        <v>-</v>
      </c>
      <c r="DZ6" s="35" t="str">
        <f t="shared" si="13"/>
        <v>-</v>
      </c>
      <c r="EA6" s="34">
        <f t="shared" si="13"/>
        <v>0</v>
      </c>
      <c r="EB6" s="35">
        <f t="shared" si="13"/>
        <v>0.01</v>
      </c>
      <c r="EC6" s="35">
        <f t="shared" si="13"/>
        <v>8.6199999999999992</v>
      </c>
      <c r="ED6" s="34" t="str">
        <f>IF(ED7="","",IF(ED7="-","【-】","【"&amp;SUBSTITUTE(TEXT(ED7,"#,##0.00"),"-","△")&amp;"】"))</f>
        <v>【6.20】</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0.09</v>
      </c>
      <c r="EM6" s="35">
        <f t="shared" si="14"/>
        <v>0.13</v>
      </c>
      <c r="EN6" s="35">
        <f t="shared" si="14"/>
        <v>0.36</v>
      </c>
      <c r="EO6" s="34" t="str">
        <f>IF(EO7="","",IF(EO7="-","【-】","【"&amp;SUBSTITUTE(TEXT(EO7,"#,##0.00"),"-","△")&amp;"】"))</f>
        <v>【0.28】</v>
      </c>
    </row>
    <row r="7" spans="1:148" s="36" customFormat="1" x14ac:dyDescent="0.15">
      <c r="A7" s="28"/>
      <c r="B7" s="37">
        <v>2019</v>
      </c>
      <c r="C7" s="37">
        <v>252123</v>
      </c>
      <c r="D7" s="37">
        <v>46</v>
      </c>
      <c r="E7" s="37">
        <v>17</v>
      </c>
      <c r="F7" s="37">
        <v>4</v>
      </c>
      <c r="G7" s="37">
        <v>0</v>
      </c>
      <c r="H7" s="37" t="s">
        <v>95</v>
      </c>
      <c r="I7" s="37" t="s">
        <v>96</v>
      </c>
      <c r="J7" s="37" t="s">
        <v>97</v>
      </c>
      <c r="K7" s="37" t="s">
        <v>98</v>
      </c>
      <c r="L7" s="37" t="s">
        <v>99</v>
      </c>
      <c r="M7" s="37" t="s">
        <v>100</v>
      </c>
      <c r="N7" s="38" t="s">
        <v>101</v>
      </c>
      <c r="O7" s="38">
        <v>52.85</v>
      </c>
      <c r="P7" s="38">
        <v>40.64</v>
      </c>
      <c r="Q7" s="38">
        <v>89.99</v>
      </c>
      <c r="R7" s="38">
        <v>3300</v>
      </c>
      <c r="S7" s="38">
        <v>48203</v>
      </c>
      <c r="T7" s="38">
        <v>693.05</v>
      </c>
      <c r="U7" s="38">
        <v>69.55</v>
      </c>
      <c r="V7" s="38">
        <v>19483</v>
      </c>
      <c r="W7" s="38">
        <v>11.37</v>
      </c>
      <c r="X7" s="38">
        <v>1713.54</v>
      </c>
      <c r="Y7" s="38" t="s">
        <v>101</v>
      </c>
      <c r="Z7" s="38" t="s">
        <v>101</v>
      </c>
      <c r="AA7" s="38">
        <v>99.54</v>
      </c>
      <c r="AB7" s="38">
        <v>102.12</v>
      </c>
      <c r="AC7" s="38">
        <v>100.09</v>
      </c>
      <c r="AD7" s="38" t="s">
        <v>101</v>
      </c>
      <c r="AE7" s="38" t="s">
        <v>101</v>
      </c>
      <c r="AF7" s="38">
        <v>102.13</v>
      </c>
      <c r="AG7" s="38">
        <v>101.72</v>
      </c>
      <c r="AH7" s="38">
        <v>102.73</v>
      </c>
      <c r="AI7" s="38">
        <v>102.87</v>
      </c>
      <c r="AJ7" s="38" t="s">
        <v>101</v>
      </c>
      <c r="AK7" s="38" t="s">
        <v>101</v>
      </c>
      <c r="AL7" s="38">
        <v>1.98</v>
      </c>
      <c r="AM7" s="38">
        <v>0</v>
      </c>
      <c r="AN7" s="38">
        <v>0</v>
      </c>
      <c r="AO7" s="38" t="s">
        <v>101</v>
      </c>
      <c r="AP7" s="38" t="s">
        <v>101</v>
      </c>
      <c r="AQ7" s="38">
        <v>109.51</v>
      </c>
      <c r="AR7" s="38">
        <v>112.88</v>
      </c>
      <c r="AS7" s="38">
        <v>94.97</v>
      </c>
      <c r="AT7" s="38">
        <v>76.63</v>
      </c>
      <c r="AU7" s="38" t="s">
        <v>101</v>
      </c>
      <c r="AV7" s="38" t="s">
        <v>101</v>
      </c>
      <c r="AW7" s="38">
        <v>29.02</v>
      </c>
      <c r="AX7" s="38">
        <v>32.78</v>
      </c>
      <c r="AY7" s="38">
        <v>27.7</v>
      </c>
      <c r="AZ7" s="38" t="s">
        <v>101</v>
      </c>
      <c r="BA7" s="38" t="s">
        <v>101</v>
      </c>
      <c r="BB7" s="38">
        <v>47.44</v>
      </c>
      <c r="BC7" s="38">
        <v>49.18</v>
      </c>
      <c r="BD7" s="38">
        <v>47.72</v>
      </c>
      <c r="BE7" s="38">
        <v>49.61</v>
      </c>
      <c r="BF7" s="38" t="s">
        <v>101</v>
      </c>
      <c r="BG7" s="38" t="s">
        <v>101</v>
      </c>
      <c r="BH7" s="38">
        <v>54.75</v>
      </c>
      <c r="BI7" s="38">
        <v>50.43</v>
      </c>
      <c r="BJ7" s="38">
        <v>47.55</v>
      </c>
      <c r="BK7" s="38" t="s">
        <v>101</v>
      </c>
      <c r="BL7" s="38" t="s">
        <v>101</v>
      </c>
      <c r="BM7" s="38">
        <v>1243.71</v>
      </c>
      <c r="BN7" s="38">
        <v>1194.1500000000001</v>
      </c>
      <c r="BO7" s="38">
        <v>1206.79</v>
      </c>
      <c r="BP7" s="38">
        <v>1218.7</v>
      </c>
      <c r="BQ7" s="38" t="s">
        <v>101</v>
      </c>
      <c r="BR7" s="38" t="s">
        <v>101</v>
      </c>
      <c r="BS7" s="38">
        <v>87.04</v>
      </c>
      <c r="BT7" s="38">
        <v>95.67</v>
      </c>
      <c r="BU7" s="38">
        <v>95.1</v>
      </c>
      <c r="BV7" s="38" t="s">
        <v>101</v>
      </c>
      <c r="BW7" s="38" t="s">
        <v>101</v>
      </c>
      <c r="BX7" s="38">
        <v>74.3</v>
      </c>
      <c r="BY7" s="38">
        <v>72.260000000000005</v>
      </c>
      <c r="BZ7" s="38">
        <v>71.84</v>
      </c>
      <c r="CA7" s="38">
        <v>74.17</v>
      </c>
      <c r="CB7" s="38" t="s">
        <v>101</v>
      </c>
      <c r="CC7" s="38" t="s">
        <v>101</v>
      </c>
      <c r="CD7" s="38">
        <v>196.89</v>
      </c>
      <c r="CE7" s="38">
        <v>179.21</v>
      </c>
      <c r="CF7" s="38">
        <v>180.7</v>
      </c>
      <c r="CG7" s="38" t="s">
        <v>101</v>
      </c>
      <c r="CH7" s="38" t="s">
        <v>101</v>
      </c>
      <c r="CI7" s="38">
        <v>221.81</v>
      </c>
      <c r="CJ7" s="38">
        <v>230.02</v>
      </c>
      <c r="CK7" s="38">
        <v>228.47</v>
      </c>
      <c r="CL7" s="38">
        <v>218.56</v>
      </c>
      <c r="CM7" s="38" t="s">
        <v>101</v>
      </c>
      <c r="CN7" s="38" t="s">
        <v>101</v>
      </c>
      <c r="CO7" s="38">
        <v>77.760000000000005</v>
      </c>
      <c r="CP7" s="38">
        <v>77.11</v>
      </c>
      <c r="CQ7" s="38">
        <v>70</v>
      </c>
      <c r="CR7" s="38" t="s">
        <v>101</v>
      </c>
      <c r="CS7" s="38" t="s">
        <v>101</v>
      </c>
      <c r="CT7" s="38">
        <v>43.36</v>
      </c>
      <c r="CU7" s="38">
        <v>42.56</v>
      </c>
      <c r="CV7" s="38">
        <v>42.47</v>
      </c>
      <c r="CW7" s="38">
        <v>42.86</v>
      </c>
      <c r="CX7" s="38" t="s">
        <v>101</v>
      </c>
      <c r="CY7" s="38" t="s">
        <v>101</v>
      </c>
      <c r="CZ7" s="38">
        <v>81.680000000000007</v>
      </c>
      <c r="DA7" s="38">
        <v>82.54</v>
      </c>
      <c r="DB7" s="38">
        <v>83.1</v>
      </c>
      <c r="DC7" s="38" t="s">
        <v>101</v>
      </c>
      <c r="DD7" s="38" t="s">
        <v>101</v>
      </c>
      <c r="DE7" s="38">
        <v>83.06</v>
      </c>
      <c r="DF7" s="38">
        <v>83.32</v>
      </c>
      <c r="DG7" s="38">
        <v>83.75</v>
      </c>
      <c r="DH7" s="38">
        <v>84.2</v>
      </c>
      <c r="DI7" s="38" t="s">
        <v>101</v>
      </c>
      <c r="DJ7" s="38" t="s">
        <v>101</v>
      </c>
      <c r="DK7" s="38">
        <v>35.51</v>
      </c>
      <c r="DL7" s="38">
        <v>35.03</v>
      </c>
      <c r="DM7" s="38">
        <v>36.69</v>
      </c>
      <c r="DN7" s="38" t="s">
        <v>101</v>
      </c>
      <c r="DO7" s="38" t="s">
        <v>101</v>
      </c>
      <c r="DP7" s="38">
        <v>23.93</v>
      </c>
      <c r="DQ7" s="38">
        <v>24.68</v>
      </c>
      <c r="DR7" s="38">
        <v>24.68</v>
      </c>
      <c r="DS7" s="38">
        <v>25.37</v>
      </c>
      <c r="DT7" s="38" t="s">
        <v>101</v>
      </c>
      <c r="DU7" s="38" t="s">
        <v>101</v>
      </c>
      <c r="DV7" s="38">
        <v>0</v>
      </c>
      <c r="DW7" s="38">
        <v>0</v>
      </c>
      <c r="DX7" s="38">
        <v>0</v>
      </c>
      <c r="DY7" s="38" t="s">
        <v>101</v>
      </c>
      <c r="DZ7" s="38" t="s">
        <v>101</v>
      </c>
      <c r="EA7" s="38">
        <v>0</v>
      </c>
      <c r="EB7" s="38">
        <v>0.01</v>
      </c>
      <c r="EC7" s="38">
        <v>8.6199999999999992</v>
      </c>
      <c r="ED7" s="38">
        <v>6.2</v>
      </c>
      <c r="EE7" s="38" t="s">
        <v>101</v>
      </c>
      <c r="EF7" s="38" t="s">
        <v>101</v>
      </c>
      <c r="EG7" s="38">
        <v>0</v>
      </c>
      <c r="EH7" s="38">
        <v>0</v>
      </c>
      <c r="EI7" s="38">
        <v>0</v>
      </c>
      <c r="EJ7" s="38" t="s">
        <v>101</v>
      </c>
      <c r="EK7" s="38" t="s">
        <v>101</v>
      </c>
      <c r="EL7" s="38">
        <v>0.09</v>
      </c>
      <c r="EM7" s="38">
        <v>0.13</v>
      </c>
      <c r="EN7" s="38">
        <v>0.36</v>
      </c>
      <c r="EO7" s="38">
        <v>0.28000000000000003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102</v>
      </c>
      <c r="C9" s="40" t="s">
        <v>103</v>
      </c>
      <c r="D9" s="40" t="s">
        <v>104</v>
      </c>
      <c r="E9" s="40" t="s">
        <v>105</v>
      </c>
      <c r="F9" s="40" t="s">
        <v>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107</v>
      </c>
    </row>
    <row r="12" spans="1:148" x14ac:dyDescent="0.15">
      <c r="B12">
        <v>1</v>
      </c>
      <c r="C12">
        <v>1</v>
      </c>
      <c r="D12">
        <v>1</v>
      </c>
      <c r="E12">
        <v>1</v>
      </c>
      <c r="F12">
        <v>1</v>
      </c>
      <c r="G12" t="s">
        <v>108</v>
      </c>
    </row>
    <row r="13" spans="1:148" x14ac:dyDescent="0.15">
      <c r="B13" t="s">
        <v>109</v>
      </c>
      <c r="C13" t="s">
        <v>110</v>
      </c>
      <c r="D13" t="s">
        <v>111</v>
      </c>
      <c r="E13" t="s">
        <v>109</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兼田　雅幸</cp:lastModifiedBy>
  <dcterms:created xsi:type="dcterms:W3CDTF">2020-12-04T02:33:37Z</dcterms:created>
  <dcterms:modified xsi:type="dcterms:W3CDTF">2021-01-25T06:54:29Z</dcterms:modified>
  <cp:category/>
</cp:coreProperties>
</file>