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3 経営係\00 経営共通　\R2\03 調査 報告\1 財政課\15 公営企業に係る経営分析表\"/>
    </mc:Choice>
  </mc:AlternateContent>
  <workbookProtection workbookAlgorithmName="SHA-512" workbookHashValue="PIAzjDzjiM5reXqgdLeFHdsi1wJXTawYF81HKz2/5caOi35P829aSWCC4wazhfqT6kD07VKmT75bYlS0hZZkvg==" workbookSaltValue="VsqFrfK7WSNykUemYdZ3ZA==" workbookSpinCount="100000" lockStructure="1"/>
  <bookViews>
    <workbookView xWindow="0" yWindow="0" windowWidth="15360" windowHeight="764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W10" i="4"/>
  <c r="P10" i="4"/>
  <c r="I10" i="4"/>
  <c r="BB8" i="4"/>
  <c r="AT8" i="4"/>
  <c r="AL8" i="4"/>
  <c r="AD8" i="4"/>
  <c r="W8" i="4"/>
  <c r="P8" i="4"/>
  <c r="B8" i="4"/>
  <c r="B6" i="4"/>
</calcChain>
</file>

<file path=xl/sharedStrings.xml><?xml version="1.0" encoding="utf-8"?>
<sst xmlns="http://schemas.openxmlformats.org/spreadsheetml/2006/main" count="253" uniqueCount="116">
  <si>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</si>
  <si>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</si>
  <si>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</si>
  <si>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</si>
  <si>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</si>
  <si>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</si>
  <si>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</si>
  <si>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</si>
  <si>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</si>
  <si>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</si>
  <si>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</si>
  <si>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</si>
  <si>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</si>
  <si>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</si>
  <si>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</si>
  <si>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</si>
  <si>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</si>
  <si>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</si>
  <si>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</si>
  <si>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</si>
  <si>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</si>
  <si>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</si>
  <si>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</si>
  <si>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</si>
  <si>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</si>
  <si>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</si>
  <si>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</si>
  <si>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</si>
  <si>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</si>
  <si>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</si>
  <si>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</si>
  <si>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</si>
  <si>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</si>
  <si>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</si>
  <si>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</si>
  <si>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</si>
  <si>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</si>
  <si>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</si>
  <si>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</si>
  <si>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</si>
  <si>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</si>
  <si>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</si>
  <si>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</si>
  <si>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</si>
  <si>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</si>
  <si>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</si>
  <si>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</si>
  <si>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</si>
  <si>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</si>
  <si>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</si>
  <si>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</si>
  <si>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</si>
  <si>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</si>
  <si>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</si>
  <si>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</si>
  <si>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</si>
  <si>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</si>
  <si>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</si>
  <si>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</si>
  <si>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</si>
  <si>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</si>
  <si>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</si>
  <si>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</si>
  <si>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</si>
  <si>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</si>
  <si>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</si>
  <si>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</si>
  <si>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</si>
  <si>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</si>
  <si>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</si>
  <si>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</si>
  <si>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</si>
  <si>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</si>
  <si>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</si>
  <si>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</si>
  <si>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</si>
  <si>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</si>
  <si>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</si>
  <si>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</si>
  <si>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</si>
  <si>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</si>
  <si>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</si>
  <si>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</si>
  <si>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</si>
  <si>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</si>
  <si>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</si>
  <si>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</si>
  <si>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</si>
  <si>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</si>
  <si>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</si>
  <si>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</si>
  <si>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</si>
  <si>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</si>
  <si>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</si>
  <si>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</si>
  <si>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</si>
  <si>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</si>
  <si>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</si>
  <si>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</si>
  <si>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公共下水道</t>
  </si>
  <si>
    <t>Bd2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</si>
  <si>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</si>
  <si>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</si>
  <si>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</si>
  <si>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</si>
  <si>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</si>
  <si>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</si>
  <si>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</si>
  <si>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</si>
  <si>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</si>
  <si>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</si>
  <si>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</si>
  <si>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</si>
  <si>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本市の下水道事業は、平成２８年度から地方公営企業法を適用したことにより、グラフはＨ２８からとなっています。
　①経常収支比率は１００％を上回っており、単年度収支は黒字となっています。
　③流動比率は、昨年度に比べ3.41％減少していますが、総務省が示す類型区分に基づく類似団体平均値を上回る値となりました。下水道の建設が継続していることが影響し、起債償還額が大きく現金が少ない状況です。
　⑦施設利用率（注：流域下水道で処理した水量を含んで計算されています）は、類似団体と比較すると、概ね上回っています。　
　⑤経費回収率は１００%を超え、⑥汚水処理原価も昨年を上回る結果となりました。⑧水洗化率は昨年より微増となり、類似団体をやや上回りました。
　</t>
    <rPh sb="25" eb="26">
      <t>ホウ</t>
    </rPh>
    <rPh sb="101" eb="104">
      <t>サクネンド</t>
    </rPh>
    <rPh sb="105" eb="106">
      <t>クラ</t>
    </rPh>
    <rPh sb="112" eb="114">
      <t>ゲンショウ</t>
    </rPh>
    <rPh sb="143" eb="145">
      <t>ウワマワ</t>
    </rPh>
    <rPh sb="170" eb="172">
      <t>エイキョウ</t>
    </rPh>
    <rPh sb="174" eb="176">
      <t>キサイ</t>
    </rPh>
    <rPh sb="183" eb="185">
      <t>ゲンキン</t>
    </rPh>
    <rPh sb="186" eb="187">
      <t>スク</t>
    </rPh>
    <rPh sb="189" eb="191">
      <t>ジョウキョウ</t>
    </rPh>
    <rPh sb="257" eb="259">
      <t>ケイヒ</t>
    </rPh>
    <rPh sb="259" eb="261">
      <t>カイシュウ</t>
    </rPh>
    <rPh sb="261" eb="262">
      <t>リツ</t>
    </rPh>
    <rPh sb="268" eb="269">
      <t>コ</t>
    </rPh>
    <rPh sb="272" eb="274">
      <t>オスイ</t>
    </rPh>
    <rPh sb="274" eb="276">
      <t>ショリ</t>
    </rPh>
    <rPh sb="276" eb="278">
      <t>ゲンカ</t>
    </rPh>
    <rPh sb="279" eb="281">
      <t>サクネン</t>
    </rPh>
    <rPh sb="282" eb="284">
      <t>ウワマワ</t>
    </rPh>
    <rPh sb="285" eb="287">
      <t>ケッカ</t>
    </rPh>
    <rPh sb="295" eb="298">
      <t>スイセンカ</t>
    </rPh>
    <rPh sb="298" eb="299">
      <t>リツ</t>
    </rPh>
    <rPh sb="300" eb="302">
      <t>サクネン</t>
    </rPh>
    <rPh sb="304" eb="306">
      <t>ビゾウ</t>
    </rPh>
    <rPh sb="310" eb="312">
      <t>ルイジ</t>
    </rPh>
    <rPh sb="312" eb="314">
      <t>ダンタイ</t>
    </rPh>
    <phoneticPr fontId="4"/>
  </si>
  <si>
    <t>　平成４年から施設の供用を行っており、令和元年度で２７年を経過していますが、下水道管の耐用年数は５０年であるため、現時点で老朽化に伴う更新は発生していません。①有形固定資産減価償却率も全国平均、類似団体と比べても低い値となっています。</t>
    <rPh sb="1" eb="3">
      <t>ヘイセイ</t>
    </rPh>
    <rPh sb="4" eb="5">
      <t>ネン</t>
    </rPh>
    <rPh sb="13" eb="14">
      <t>オコナ</t>
    </rPh>
    <rPh sb="19" eb="21">
      <t>レイワ</t>
    </rPh>
    <rPh sb="21" eb="22">
      <t>ガン</t>
    </rPh>
    <rPh sb="22" eb="24">
      <t>ネンド</t>
    </rPh>
    <rPh sb="27" eb="28">
      <t>ネン</t>
    </rPh>
    <rPh sb="29" eb="31">
      <t>ケイカ</t>
    </rPh>
    <rPh sb="38" eb="41">
      <t>ゲスイドウ</t>
    </rPh>
    <rPh sb="41" eb="42">
      <t>カン</t>
    </rPh>
    <rPh sb="43" eb="45">
      <t>タイヨウ</t>
    </rPh>
    <rPh sb="45" eb="47">
      <t>ネンスウ</t>
    </rPh>
    <rPh sb="50" eb="51">
      <t>ネン</t>
    </rPh>
    <rPh sb="57" eb="60">
      <t>ゲンジテン</t>
    </rPh>
    <rPh sb="61" eb="64">
      <t>ロウキュウカ</t>
    </rPh>
    <rPh sb="65" eb="66">
      <t>トモナ</t>
    </rPh>
    <rPh sb="67" eb="69">
      <t>コウシン</t>
    </rPh>
    <rPh sb="70" eb="72">
      <t>ハッセイ</t>
    </rPh>
    <rPh sb="80" eb="82">
      <t>ユウケイ</t>
    </rPh>
    <rPh sb="82" eb="84">
      <t>コテイ</t>
    </rPh>
    <rPh sb="84" eb="86">
      <t>シサン</t>
    </rPh>
    <rPh sb="86" eb="88">
      <t>ゲンカ</t>
    </rPh>
    <rPh sb="88" eb="90">
      <t>ショウキャク</t>
    </rPh>
    <rPh sb="90" eb="91">
      <t>リツ</t>
    </rPh>
    <rPh sb="92" eb="94">
      <t>ゼンコク</t>
    </rPh>
    <rPh sb="94" eb="96">
      <t>ヘイキン</t>
    </rPh>
    <rPh sb="97" eb="99">
      <t>ルイジ</t>
    </rPh>
    <rPh sb="99" eb="101">
      <t>ダンタイ</t>
    </rPh>
    <rPh sb="102" eb="103">
      <t>クラ</t>
    </rPh>
    <rPh sb="106" eb="107">
      <t>ヒク</t>
    </rPh>
    <rPh sb="108" eb="109">
      <t>アタイ</t>
    </rPh>
    <phoneticPr fontId="4"/>
  </si>
  <si>
    <t>　今後も下水道建設や、農業集落排水の公共下水道への接続、施設更新等が必要であることから、下水道使用料収納率や水洗化率の向上、維持管理費用の縮減に努め、更新投資等に充てる財源の確保が必要であると考えます。　　　
　住民生活に欠くことのできない下水道事業を安定的に継続させるため、中長期的な経営の基本計画である「経営戦略」に基づいて、健全経営に努めていきます。</t>
    <rPh sb="22" eb="23">
      <t>ミチ</t>
    </rPh>
    <rPh sb="25" eb="27">
      <t>セツゾク</t>
    </rPh>
    <rPh sb="28" eb="30">
      <t>シセツ</t>
    </rPh>
    <rPh sb="30" eb="32">
      <t>コウシン</t>
    </rPh>
    <rPh sb="34" eb="36">
      <t>ヒツヨウ</t>
    </rPh>
    <rPh sb="106" eb="108">
      <t>ジュウミン</t>
    </rPh>
    <rPh sb="108" eb="110">
      <t>セイカツ</t>
    </rPh>
    <rPh sb="111" eb="112">
      <t>カ</t>
    </rPh>
    <rPh sb="120" eb="123">
      <t>ゲスイドウ</t>
    </rPh>
    <rPh sb="123" eb="125">
      <t>ジギョウ</t>
    </rPh>
    <rPh sb="126" eb="129">
      <t>アンテイテキ</t>
    </rPh>
    <rPh sb="130" eb="132">
      <t>ケイゾク</t>
    </rPh>
    <rPh sb="138" eb="142">
      <t>チュウチョウキテキ</t>
    </rPh>
    <rPh sb="143" eb="145">
      <t>ケイエイ</t>
    </rPh>
    <rPh sb="146" eb="148">
      <t>キホン</t>
    </rPh>
    <rPh sb="148" eb="150">
      <t>ケイカク</t>
    </rPh>
    <rPh sb="154" eb="156">
      <t>ケイエイ</t>
    </rPh>
    <rPh sb="156" eb="158">
      <t>センリャク</t>
    </rPh>
    <rPh sb="160" eb="161">
      <t>モト</t>
    </rPh>
    <rPh sb="165" eb="167">
      <t>ケンゼン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</si>
</sst>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FE3C-4BC0-88E3-F757CD9D3B5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0.01</c:v>
                </c:pt>
                <c:pt idx="2">
                  <c:v>0.11</c:v>
                </c:pt>
                <c:pt idx="3">
                  <c:v>0.09</c:v>
                </c:pt>
                <c:pt idx="4">
                  <c:v>0.12</c:v>
                </c:pt>
              </c:numCache>
            </c:numRef>
          </c:val>
          <c:smooth val="0"/>
          <c:extLst>
            <c:ext xmlns:c16="http://schemas.microsoft.com/office/drawing/2014/chart" uri="{C3380CC4-5D6E-409C-BE32-E72D297353CC}">
              <c16:uniqueId val="{00000001-FE3C-4BC0-88E3-F757CD9D3B5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91.53</c:v>
                </c:pt>
                <c:pt idx="2">
                  <c:v>91.44</c:v>
                </c:pt>
                <c:pt idx="3">
                  <c:v>92.73</c:v>
                </c:pt>
                <c:pt idx="4">
                  <c:v>93.4</c:v>
                </c:pt>
              </c:numCache>
            </c:numRef>
          </c:val>
          <c:extLst>
            <c:ext xmlns:c16="http://schemas.microsoft.com/office/drawing/2014/chart" uri="{C3380CC4-5D6E-409C-BE32-E72D297353CC}">
              <c16:uniqueId val="{00000000-C0A0-44BF-99C6-39EA4FC8116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61.03</c:v>
                </c:pt>
                <c:pt idx="2">
                  <c:v>59.55</c:v>
                </c:pt>
                <c:pt idx="3">
                  <c:v>59.19</c:v>
                </c:pt>
                <c:pt idx="4">
                  <c:v>61.4</c:v>
                </c:pt>
              </c:numCache>
            </c:numRef>
          </c:val>
          <c:smooth val="0"/>
          <c:extLst>
            <c:ext xmlns:c16="http://schemas.microsoft.com/office/drawing/2014/chart" uri="{C3380CC4-5D6E-409C-BE32-E72D297353CC}">
              <c16:uniqueId val="{00000001-C0A0-44BF-99C6-39EA4FC8116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85.03</c:v>
                </c:pt>
                <c:pt idx="2">
                  <c:v>86.01</c:v>
                </c:pt>
                <c:pt idx="3">
                  <c:v>86.29</c:v>
                </c:pt>
                <c:pt idx="4">
                  <c:v>86.31</c:v>
                </c:pt>
              </c:numCache>
            </c:numRef>
          </c:val>
          <c:extLst>
            <c:ext xmlns:c16="http://schemas.microsoft.com/office/drawing/2014/chart" uri="{C3380CC4-5D6E-409C-BE32-E72D297353CC}">
              <c16:uniqueId val="{00000000-EE47-4D05-8A16-FFA69EC5294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86.83</c:v>
                </c:pt>
                <c:pt idx="2">
                  <c:v>87.14</c:v>
                </c:pt>
                <c:pt idx="3">
                  <c:v>86.66</c:v>
                </c:pt>
                <c:pt idx="4">
                  <c:v>86.28</c:v>
                </c:pt>
              </c:numCache>
            </c:numRef>
          </c:val>
          <c:smooth val="0"/>
          <c:extLst>
            <c:ext xmlns:c16="http://schemas.microsoft.com/office/drawing/2014/chart" uri="{C3380CC4-5D6E-409C-BE32-E72D297353CC}">
              <c16:uniqueId val="{00000001-EE47-4D05-8A16-FFA69EC5294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105.84</c:v>
                </c:pt>
                <c:pt idx="2">
                  <c:v>106.05</c:v>
                </c:pt>
                <c:pt idx="3">
                  <c:v>104.19</c:v>
                </c:pt>
                <c:pt idx="4">
                  <c:v>103.5</c:v>
                </c:pt>
              </c:numCache>
            </c:numRef>
          </c:val>
          <c:extLst>
            <c:ext xmlns:c16="http://schemas.microsoft.com/office/drawing/2014/chart" uri="{C3380CC4-5D6E-409C-BE32-E72D297353CC}">
              <c16:uniqueId val="{00000000-2240-4084-91B8-3D8F18FFEE5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105.73</c:v>
                </c:pt>
                <c:pt idx="2">
                  <c:v>108.38</c:v>
                </c:pt>
                <c:pt idx="3">
                  <c:v>108.43</c:v>
                </c:pt>
                <c:pt idx="4">
                  <c:v>107.15</c:v>
                </c:pt>
              </c:numCache>
            </c:numRef>
          </c:val>
          <c:smooth val="0"/>
          <c:extLst>
            <c:ext xmlns:c16="http://schemas.microsoft.com/office/drawing/2014/chart" uri="{C3380CC4-5D6E-409C-BE32-E72D297353CC}">
              <c16:uniqueId val="{00000001-2240-4084-91B8-3D8F18FFEE5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2.98</c:v>
                </c:pt>
                <c:pt idx="2">
                  <c:v>5.84</c:v>
                </c:pt>
                <c:pt idx="3">
                  <c:v>8.4700000000000006</c:v>
                </c:pt>
                <c:pt idx="4">
                  <c:v>11.09</c:v>
                </c:pt>
              </c:numCache>
            </c:numRef>
          </c:val>
          <c:extLst>
            <c:ext xmlns:c16="http://schemas.microsoft.com/office/drawing/2014/chart" uri="{C3380CC4-5D6E-409C-BE32-E72D297353CC}">
              <c16:uniqueId val="{00000000-7B5D-4C12-8DDD-1E5DA3E72AF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14.26</c:v>
                </c:pt>
                <c:pt idx="2">
                  <c:v>15.21</c:v>
                </c:pt>
                <c:pt idx="3">
                  <c:v>17.350000000000001</c:v>
                </c:pt>
                <c:pt idx="4">
                  <c:v>17.239999999999998</c:v>
                </c:pt>
              </c:numCache>
            </c:numRef>
          </c:val>
          <c:smooth val="0"/>
          <c:extLst>
            <c:ext xmlns:c16="http://schemas.microsoft.com/office/drawing/2014/chart" uri="{C3380CC4-5D6E-409C-BE32-E72D297353CC}">
              <c16:uniqueId val="{00000001-7B5D-4C12-8DDD-1E5DA3E72AF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0ED5-4E89-A7CE-0B22A0929DF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0.01</c:v>
                </c:pt>
                <c:pt idx="2">
                  <c:v>0.01</c:v>
                </c:pt>
                <c:pt idx="3">
                  <c:v>0.01</c:v>
                </c:pt>
                <c:pt idx="4">
                  <c:v>0.11</c:v>
                </c:pt>
              </c:numCache>
            </c:numRef>
          </c:val>
          <c:smooth val="0"/>
          <c:extLst>
            <c:ext xmlns:c16="http://schemas.microsoft.com/office/drawing/2014/chart" uri="{C3380CC4-5D6E-409C-BE32-E72D297353CC}">
              <c16:uniqueId val="{00000001-0ED5-4E89-A7CE-0B22A0929DF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D516-406B-9745-88DE50AE8F3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14.68</c:v>
                </c:pt>
                <c:pt idx="2">
                  <c:v>12.78</c:v>
                </c:pt>
                <c:pt idx="3">
                  <c:v>12.89</c:v>
                </c:pt>
                <c:pt idx="4">
                  <c:v>15.68</c:v>
                </c:pt>
              </c:numCache>
            </c:numRef>
          </c:val>
          <c:smooth val="0"/>
          <c:extLst>
            <c:ext xmlns:c16="http://schemas.microsoft.com/office/drawing/2014/chart" uri="{C3380CC4-5D6E-409C-BE32-E72D297353CC}">
              <c16:uniqueId val="{00000001-D516-406B-9745-88DE50AE8F3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44.01</c:v>
                </c:pt>
                <c:pt idx="2">
                  <c:v>52.74</c:v>
                </c:pt>
                <c:pt idx="3">
                  <c:v>58.99</c:v>
                </c:pt>
                <c:pt idx="4">
                  <c:v>55.58</c:v>
                </c:pt>
              </c:numCache>
            </c:numRef>
          </c:val>
          <c:extLst>
            <c:ext xmlns:c16="http://schemas.microsoft.com/office/drawing/2014/chart" uri="{C3380CC4-5D6E-409C-BE32-E72D297353CC}">
              <c16:uniqueId val="{00000000-DFA3-4F19-A148-B6F9B067C18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50.78</c:v>
                </c:pt>
                <c:pt idx="2">
                  <c:v>57.48</c:v>
                </c:pt>
                <c:pt idx="3">
                  <c:v>54.32</c:v>
                </c:pt>
                <c:pt idx="4">
                  <c:v>46.82</c:v>
                </c:pt>
              </c:numCache>
            </c:numRef>
          </c:val>
          <c:smooth val="0"/>
          <c:extLst>
            <c:ext xmlns:c16="http://schemas.microsoft.com/office/drawing/2014/chart" uri="{C3380CC4-5D6E-409C-BE32-E72D297353CC}">
              <c16:uniqueId val="{00000001-DFA3-4F19-A148-B6F9B067C18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1004.79</c:v>
                </c:pt>
                <c:pt idx="2">
                  <c:v>1056.8900000000001</c:v>
                </c:pt>
                <c:pt idx="3">
                  <c:v>983.03</c:v>
                </c:pt>
                <c:pt idx="4">
                  <c:v>673.09</c:v>
                </c:pt>
              </c:numCache>
            </c:numRef>
          </c:val>
          <c:extLst>
            <c:ext xmlns:c16="http://schemas.microsoft.com/office/drawing/2014/chart" uri="{C3380CC4-5D6E-409C-BE32-E72D297353CC}">
              <c16:uniqueId val="{00000000-AC24-4F2B-BF11-93B24598FC8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1053.93</c:v>
                </c:pt>
                <c:pt idx="2">
                  <c:v>1046.25</c:v>
                </c:pt>
                <c:pt idx="3">
                  <c:v>1000.94</c:v>
                </c:pt>
                <c:pt idx="4">
                  <c:v>1028.05</c:v>
                </c:pt>
              </c:numCache>
            </c:numRef>
          </c:val>
          <c:smooth val="0"/>
          <c:extLst>
            <c:ext xmlns:c16="http://schemas.microsoft.com/office/drawing/2014/chart" uri="{C3380CC4-5D6E-409C-BE32-E72D297353CC}">
              <c16:uniqueId val="{00000001-AC24-4F2B-BF11-93B24598FC8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108.26</c:v>
                </c:pt>
                <c:pt idx="2">
                  <c:v>112.95</c:v>
                </c:pt>
                <c:pt idx="3">
                  <c:v>105.13</c:v>
                </c:pt>
                <c:pt idx="4">
                  <c:v>105.75</c:v>
                </c:pt>
              </c:numCache>
            </c:numRef>
          </c:val>
          <c:extLst>
            <c:ext xmlns:c16="http://schemas.microsoft.com/office/drawing/2014/chart" uri="{C3380CC4-5D6E-409C-BE32-E72D297353CC}">
              <c16:uniqueId val="{00000000-7038-48CA-ACC7-E8D4E10003F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85.23</c:v>
                </c:pt>
                <c:pt idx="2">
                  <c:v>88.37</c:v>
                </c:pt>
                <c:pt idx="3">
                  <c:v>93.77</c:v>
                </c:pt>
                <c:pt idx="4">
                  <c:v>94.73</c:v>
                </c:pt>
              </c:numCache>
            </c:numRef>
          </c:val>
          <c:smooth val="0"/>
          <c:extLst>
            <c:ext xmlns:c16="http://schemas.microsoft.com/office/drawing/2014/chart" uri="{C3380CC4-5D6E-409C-BE32-E72D297353CC}">
              <c16:uniqueId val="{00000001-7038-48CA-ACC7-E8D4E10003F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145.15</c:v>
                </c:pt>
                <c:pt idx="2">
                  <c:v>137.19999999999999</c:v>
                </c:pt>
                <c:pt idx="3">
                  <c:v>148.36000000000001</c:v>
                </c:pt>
                <c:pt idx="4">
                  <c:v>148.6</c:v>
                </c:pt>
              </c:numCache>
            </c:numRef>
          </c:val>
          <c:extLst>
            <c:ext xmlns:c16="http://schemas.microsoft.com/office/drawing/2014/chart" uri="{C3380CC4-5D6E-409C-BE32-E72D297353CC}">
              <c16:uniqueId val="{00000000-CA4F-4F1E-84DE-C40DF0A7A91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185.7</c:v>
                </c:pt>
                <c:pt idx="2">
                  <c:v>178.11</c:v>
                </c:pt>
                <c:pt idx="3">
                  <c:v>165.57</c:v>
                </c:pt>
                <c:pt idx="4">
                  <c:v>160.91</c:v>
                </c:pt>
              </c:numCache>
            </c:numRef>
          </c:val>
          <c:smooth val="0"/>
          <c:extLst>
            <c:ext xmlns:c16="http://schemas.microsoft.com/office/drawing/2014/chart" uri="{C3380CC4-5D6E-409C-BE32-E72D297353CC}">
              <c16:uniqueId val="{00000001-CA4F-4F1E-84DE-C40DF0A7A91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【69.54】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【38.57】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F43" zoomScaleNormal="100" workbookViewId="0">
      <selection activeCell="BL47" sqref="BL47:BZ63"/>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滋賀県　甲賀市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2">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Bd2</v>
      </c>
      <c r="X8" s="49"/>
      <c r="Y8" s="49"/>
      <c r="Z8" s="49"/>
      <c r="AA8" s="49"/>
      <c r="AB8" s="49"/>
      <c r="AC8" s="49"/>
      <c r="AD8" s="50" t="str">
        <f>データ!$M$6</f>
        <v>非設置</v>
      </c>
      <c r="AE8" s="50"/>
      <c r="AF8" s="50"/>
      <c r="AG8" s="50"/>
      <c r="AH8" s="50"/>
      <c r="AI8" s="50"/>
      <c r="AJ8" s="50"/>
      <c r="AK8" s="3"/>
      <c r="AL8" s="51">
        <f>データ!S6</f>
        <v>90703</v>
      </c>
      <c r="AM8" s="51"/>
      <c r="AN8" s="51"/>
      <c r="AO8" s="51"/>
      <c r="AP8" s="51"/>
      <c r="AQ8" s="51"/>
      <c r="AR8" s="51"/>
      <c r="AS8" s="51"/>
      <c r="AT8" s="46">
        <f>データ!T6</f>
        <v>481.62</v>
      </c>
      <c r="AU8" s="46"/>
      <c r="AV8" s="46"/>
      <c r="AW8" s="46"/>
      <c r="AX8" s="46"/>
      <c r="AY8" s="46"/>
      <c r="AZ8" s="46"/>
      <c r="BA8" s="46"/>
      <c r="BB8" s="46">
        <f>データ!U6</f>
        <v>188.33</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2">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2">
      <c r="A10" s="2"/>
      <c r="B10" s="46" t="str">
        <f>データ!N6</f>
        <v>-</v>
      </c>
      <c r="C10" s="46"/>
      <c r="D10" s="46"/>
      <c r="E10" s="46"/>
      <c r="F10" s="46"/>
      <c r="G10" s="46"/>
      <c r="H10" s="46"/>
      <c r="I10" s="46">
        <f>データ!O6</f>
        <v>61.95</v>
      </c>
      <c r="J10" s="46"/>
      <c r="K10" s="46"/>
      <c r="L10" s="46"/>
      <c r="M10" s="46"/>
      <c r="N10" s="46"/>
      <c r="O10" s="46"/>
      <c r="P10" s="46">
        <f>データ!P6</f>
        <v>39.11</v>
      </c>
      <c r="Q10" s="46"/>
      <c r="R10" s="46"/>
      <c r="S10" s="46"/>
      <c r="T10" s="46"/>
      <c r="U10" s="46"/>
      <c r="V10" s="46"/>
      <c r="W10" s="46">
        <f>データ!Q6</f>
        <v>88.09</v>
      </c>
      <c r="X10" s="46"/>
      <c r="Y10" s="46"/>
      <c r="Z10" s="46"/>
      <c r="AA10" s="46"/>
      <c r="AB10" s="46"/>
      <c r="AC10" s="46"/>
      <c r="AD10" s="51">
        <f>データ!R6</f>
        <v>2824</v>
      </c>
      <c r="AE10" s="51"/>
      <c r="AF10" s="51"/>
      <c r="AG10" s="51"/>
      <c r="AH10" s="51"/>
      <c r="AI10" s="51"/>
      <c r="AJ10" s="51"/>
      <c r="AK10" s="2"/>
      <c r="AL10" s="51">
        <f>データ!V6</f>
        <v>35399</v>
      </c>
      <c r="AM10" s="51"/>
      <c r="AN10" s="51"/>
      <c r="AO10" s="51"/>
      <c r="AP10" s="51"/>
      <c r="AQ10" s="51"/>
      <c r="AR10" s="51"/>
      <c r="AS10" s="51"/>
      <c r="AT10" s="46">
        <f>データ!W6</f>
        <v>17.760000000000002</v>
      </c>
      <c r="AU10" s="46"/>
      <c r="AV10" s="46"/>
      <c r="AW10" s="46"/>
      <c r="AX10" s="46"/>
      <c r="AY10" s="46"/>
      <c r="AZ10" s="46"/>
      <c r="BA10" s="46"/>
      <c r="BB10" s="46">
        <f>データ!X6</f>
        <v>1993.19</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2">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4" t="s">
        <v>113</v>
      </c>
      <c r="BM16" s="85"/>
      <c r="BN16" s="85"/>
      <c r="BO16" s="85"/>
      <c r="BP16" s="85"/>
      <c r="BQ16" s="85"/>
      <c r="BR16" s="85"/>
      <c r="BS16" s="85"/>
      <c r="BT16" s="85"/>
      <c r="BU16" s="85"/>
      <c r="BV16" s="85"/>
      <c r="BW16" s="85"/>
      <c r="BX16" s="85"/>
      <c r="BY16" s="85"/>
      <c r="BZ16" s="86"/>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4"/>
      <c r="BM17" s="85"/>
      <c r="BN17" s="85"/>
      <c r="BO17" s="85"/>
      <c r="BP17" s="85"/>
      <c r="BQ17" s="85"/>
      <c r="BR17" s="85"/>
      <c r="BS17" s="85"/>
      <c r="BT17" s="85"/>
      <c r="BU17" s="85"/>
      <c r="BV17" s="85"/>
      <c r="BW17" s="85"/>
      <c r="BX17" s="85"/>
      <c r="BY17" s="85"/>
      <c r="BZ17" s="86"/>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4"/>
      <c r="BM18" s="85"/>
      <c r="BN18" s="85"/>
      <c r="BO18" s="85"/>
      <c r="BP18" s="85"/>
      <c r="BQ18" s="85"/>
      <c r="BR18" s="85"/>
      <c r="BS18" s="85"/>
      <c r="BT18" s="85"/>
      <c r="BU18" s="85"/>
      <c r="BV18" s="85"/>
      <c r="BW18" s="85"/>
      <c r="BX18" s="85"/>
      <c r="BY18" s="85"/>
      <c r="BZ18" s="86"/>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4"/>
      <c r="BM19" s="85"/>
      <c r="BN19" s="85"/>
      <c r="BO19" s="85"/>
      <c r="BP19" s="85"/>
      <c r="BQ19" s="85"/>
      <c r="BR19" s="85"/>
      <c r="BS19" s="85"/>
      <c r="BT19" s="85"/>
      <c r="BU19" s="85"/>
      <c r="BV19" s="85"/>
      <c r="BW19" s="85"/>
      <c r="BX19" s="85"/>
      <c r="BY19" s="85"/>
      <c r="BZ19" s="86"/>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4"/>
      <c r="BM20" s="85"/>
      <c r="BN20" s="85"/>
      <c r="BO20" s="85"/>
      <c r="BP20" s="85"/>
      <c r="BQ20" s="85"/>
      <c r="BR20" s="85"/>
      <c r="BS20" s="85"/>
      <c r="BT20" s="85"/>
      <c r="BU20" s="85"/>
      <c r="BV20" s="85"/>
      <c r="BW20" s="85"/>
      <c r="BX20" s="85"/>
      <c r="BY20" s="85"/>
      <c r="BZ20" s="86"/>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4"/>
      <c r="BM21" s="85"/>
      <c r="BN21" s="85"/>
      <c r="BO21" s="85"/>
      <c r="BP21" s="85"/>
      <c r="BQ21" s="85"/>
      <c r="BR21" s="85"/>
      <c r="BS21" s="85"/>
      <c r="BT21" s="85"/>
      <c r="BU21" s="85"/>
      <c r="BV21" s="85"/>
      <c r="BW21" s="85"/>
      <c r="BX21" s="85"/>
      <c r="BY21" s="85"/>
      <c r="BZ21" s="86"/>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4"/>
      <c r="BM22" s="85"/>
      <c r="BN22" s="85"/>
      <c r="BO22" s="85"/>
      <c r="BP22" s="85"/>
      <c r="BQ22" s="85"/>
      <c r="BR22" s="85"/>
      <c r="BS22" s="85"/>
      <c r="BT22" s="85"/>
      <c r="BU22" s="85"/>
      <c r="BV22" s="85"/>
      <c r="BW22" s="85"/>
      <c r="BX22" s="85"/>
      <c r="BY22" s="85"/>
      <c r="BZ22" s="86"/>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4"/>
      <c r="BM23" s="85"/>
      <c r="BN23" s="85"/>
      <c r="BO23" s="85"/>
      <c r="BP23" s="85"/>
      <c r="BQ23" s="85"/>
      <c r="BR23" s="85"/>
      <c r="BS23" s="85"/>
      <c r="BT23" s="85"/>
      <c r="BU23" s="85"/>
      <c r="BV23" s="85"/>
      <c r="BW23" s="85"/>
      <c r="BX23" s="85"/>
      <c r="BY23" s="85"/>
      <c r="BZ23" s="86"/>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4"/>
      <c r="BM24" s="85"/>
      <c r="BN24" s="85"/>
      <c r="BO24" s="85"/>
      <c r="BP24" s="85"/>
      <c r="BQ24" s="85"/>
      <c r="BR24" s="85"/>
      <c r="BS24" s="85"/>
      <c r="BT24" s="85"/>
      <c r="BU24" s="85"/>
      <c r="BV24" s="85"/>
      <c r="BW24" s="85"/>
      <c r="BX24" s="85"/>
      <c r="BY24" s="85"/>
      <c r="BZ24" s="86"/>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4"/>
      <c r="BM25" s="85"/>
      <c r="BN25" s="85"/>
      <c r="BO25" s="85"/>
      <c r="BP25" s="85"/>
      <c r="BQ25" s="85"/>
      <c r="BR25" s="85"/>
      <c r="BS25" s="85"/>
      <c r="BT25" s="85"/>
      <c r="BU25" s="85"/>
      <c r="BV25" s="85"/>
      <c r="BW25" s="85"/>
      <c r="BX25" s="85"/>
      <c r="BY25" s="85"/>
      <c r="BZ25" s="86"/>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4"/>
      <c r="BM26" s="85"/>
      <c r="BN26" s="85"/>
      <c r="BO26" s="85"/>
      <c r="BP26" s="85"/>
      <c r="BQ26" s="85"/>
      <c r="BR26" s="85"/>
      <c r="BS26" s="85"/>
      <c r="BT26" s="85"/>
      <c r="BU26" s="85"/>
      <c r="BV26" s="85"/>
      <c r="BW26" s="85"/>
      <c r="BX26" s="85"/>
      <c r="BY26" s="85"/>
      <c r="BZ26" s="86"/>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4"/>
      <c r="BM27" s="85"/>
      <c r="BN27" s="85"/>
      <c r="BO27" s="85"/>
      <c r="BP27" s="85"/>
      <c r="BQ27" s="85"/>
      <c r="BR27" s="85"/>
      <c r="BS27" s="85"/>
      <c r="BT27" s="85"/>
      <c r="BU27" s="85"/>
      <c r="BV27" s="85"/>
      <c r="BW27" s="85"/>
      <c r="BX27" s="85"/>
      <c r="BY27" s="85"/>
      <c r="BZ27" s="86"/>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4"/>
      <c r="BM28" s="85"/>
      <c r="BN28" s="85"/>
      <c r="BO28" s="85"/>
      <c r="BP28" s="85"/>
      <c r="BQ28" s="85"/>
      <c r="BR28" s="85"/>
      <c r="BS28" s="85"/>
      <c r="BT28" s="85"/>
      <c r="BU28" s="85"/>
      <c r="BV28" s="85"/>
      <c r="BW28" s="85"/>
      <c r="BX28" s="85"/>
      <c r="BY28" s="85"/>
      <c r="BZ28" s="86"/>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4"/>
      <c r="BM29" s="85"/>
      <c r="BN29" s="85"/>
      <c r="BO29" s="85"/>
      <c r="BP29" s="85"/>
      <c r="BQ29" s="85"/>
      <c r="BR29" s="85"/>
      <c r="BS29" s="85"/>
      <c r="BT29" s="85"/>
      <c r="BU29" s="85"/>
      <c r="BV29" s="85"/>
      <c r="BW29" s="85"/>
      <c r="BX29" s="85"/>
      <c r="BY29" s="85"/>
      <c r="BZ29" s="86"/>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4"/>
      <c r="BM30" s="85"/>
      <c r="BN30" s="85"/>
      <c r="BO30" s="85"/>
      <c r="BP30" s="85"/>
      <c r="BQ30" s="85"/>
      <c r="BR30" s="85"/>
      <c r="BS30" s="85"/>
      <c r="BT30" s="85"/>
      <c r="BU30" s="85"/>
      <c r="BV30" s="85"/>
      <c r="BW30" s="85"/>
      <c r="BX30" s="85"/>
      <c r="BY30" s="85"/>
      <c r="BZ30" s="86"/>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4"/>
      <c r="BM31" s="85"/>
      <c r="BN31" s="85"/>
      <c r="BO31" s="85"/>
      <c r="BP31" s="85"/>
      <c r="BQ31" s="85"/>
      <c r="BR31" s="85"/>
      <c r="BS31" s="85"/>
      <c r="BT31" s="85"/>
      <c r="BU31" s="85"/>
      <c r="BV31" s="85"/>
      <c r="BW31" s="85"/>
      <c r="BX31" s="85"/>
      <c r="BY31" s="85"/>
      <c r="BZ31" s="86"/>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4"/>
      <c r="BM32" s="85"/>
      <c r="BN32" s="85"/>
      <c r="BO32" s="85"/>
      <c r="BP32" s="85"/>
      <c r="BQ32" s="85"/>
      <c r="BR32" s="85"/>
      <c r="BS32" s="85"/>
      <c r="BT32" s="85"/>
      <c r="BU32" s="85"/>
      <c r="BV32" s="85"/>
      <c r="BW32" s="85"/>
      <c r="BX32" s="85"/>
      <c r="BY32" s="85"/>
      <c r="BZ32" s="86"/>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4"/>
      <c r="BM33" s="85"/>
      <c r="BN33" s="85"/>
      <c r="BO33" s="85"/>
      <c r="BP33" s="85"/>
      <c r="BQ33" s="85"/>
      <c r="BR33" s="85"/>
      <c r="BS33" s="85"/>
      <c r="BT33" s="85"/>
      <c r="BU33" s="85"/>
      <c r="BV33" s="85"/>
      <c r="BW33" s="85"/>
      <c r="BX33" s="85"/>
      <c r="BY33" s="85"/>
      <c r="BZ33" s="86"/>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4"/>
      <c r="BM34" s="85"/>
      <c r="BN34" s="85"/>
      <c r="BO34" s="85"/>
      <c r="BP34" s="85"/>
      <c r="BQ34" s="85"/>
      <c r="BR34" s="85"/>
      <c r="BS34" s="85"/>
      <c r="BT34" s="85"/>
      <c r="BU34" s="85"/>
      <c r="BV34" s="85"/>
      <c r="BW34" s="85"/>
      <c r="BX34" s="85"/>
      <c r="BY34" s="85"/>
      <c r="BZ34" s="86"/>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4"/>
      <c r="BM35" s="85"/>
      <c r="BN35" s="85"/>
      <c r="BO35" s="85"/>
      <c r="BP35" s="85"/>
      <c r="BQ35" s="85"/>
      <c r="BR35" s="85"/>
      <c r="BS35" s="85"/>
      <c r="BT35" s="85"/>
      <c r="BU35" s="85"/>
      <c r="BV35" s="85"/>
      <c r="BW35" s="85"/>
      <c r="BX35" s="85"/>
      <c r="BY35" s="85"/>
      <c r="BZ35" s="86"/>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4"/>
      <c r="BM36" s="85"/>
      <c r="BN36" s="85"/>
      <c r="BO36" s="85"/>
      <c r="BP36" s="85"/>
      <c r="BQ36" s="85"/>
      <c r="BR36" s="85"/>
      <c r="BS36" s="85"/>
      <c r="BT36" s="85"/>
      <c r="BU36" s="85"/>
      <c r="BV36" s="85"/>
      <c r="BW36" s="85"/>
      <c r="BX36" s="85"/>
      <c r="BY36" s="85"/>
      <c r="BZ36" s="86"/>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4"/>
      <c r="BM37" s="85"/>
      <c r="BN37" s="85"/>
      <c r="BO37" s="85"/>
      <c r="BP37" s="85"/>
      <c r="BQ37" s="85"/>
      <c r="BR37" s="85"/>
      <c r="BS37" s="85"/>
      <c r="BT37" s="85"/>
      <c r="BU37" s="85"/>
      <c r="BV37" s="85"/>
      <c r="BW37" s="85"/>
      <c r="BX37" s="85"/>
      <c r="BY37" s="85"/>
      <c r="BZ37" s="86"/>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4"/>
      <c r="BM38" s="85"/>
      <c r="BN38" s="85"/>
      <c r="BO38" s="85"/>
      <c r="BP38" s="85"/>
      <c r="BQ38" s="85"/>
      <c r="BR38" s="85"/>
      <c r="BS38" s="85"/>
      <c r="BT38" s="85"/>
      <c r="BU38" s="85"/>
      <c r="BV38" s="85"/>
      <c r="BW38" s="85"/>
      <c r="BX38" s="85"/>
      <c r="BY38" s="85"/>
      <c r="BZ38" s="86"/>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4"/>
      <c r="BM39" s="85"/>
      <c r="BN39" s="85"/>
      <c r="BO39" s="85"/>
      <c r="BP39" s="85"/>
      <c r="BQ39" s="85"/>
      <c r="BR39" s="85"/>
      <c r="BS39" s="85"/>
      <c r="BT39" s="85"/>
      <c r="BU39" s="85"/>
      <c r="BV39" s="85"/>
      <c r="BW39" s="85"/>
      <c r="BX39" s="85"/>
      <c r="BY39" s="85"/>
      <c r="BZ39" s="86"/>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4"/>
      <c r="BM40" s="85"/>
      <c r="BN40" s="85"/>
      <c r="BO40" s="85"/>
      <c r="BP40" s="85"/>
      <c r="BQ40" s="85"/>
      <c r="BR40" s="85"/>
      <c r="BS40" s="85"/>
      <c r="BT40" s="85"/>
      <c r="BU40" s="85"/>
      <c r="BV40" s="85"/>
      <c r="BW40" s="85"/>
      <c r="BX40" s="85"/>
      <c r="BY40" s="85"/>
      <c r="BZ40" s="86"/>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4"/>
      <c r="BM41" s="85"/>
      <c r="BN41" s="85"/>
      <c r="BO41" s="85"/>
      <c r="BP41" s="85"/>
      <c r="BQ41" s="85"/>
      <c r="BR41" s="85"/>
      <c r="BS41" s="85"/>
      <c r="BT41" s="85"/>
      <c r="BU41" s="85"/>
      <c r="BV41" s="85"/>
      <c r="BW41" s="85"/>
      <c r="BX41" s="85"/>
      <c r="BY41" s="85"/>
      <c r="BZ41" s="86"/>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4"/>
      <c r="BM42" s="85"/>
      <c r="BN42" s="85"/>
      <c r="BO42" s="85"/>
      <c r="BP42" s="85"/>
      <c r="BQ42" s="85"/>
      <c r="BR42" s="85"/>
      <c r="BS42" s="85"/>
      <c r="BT42" s="85"/>
      <c r="BU42" s="85"/>
      <c r="BV42" s="85"/>
      <c r="BW42" s="85"/>
      <c r="BX42" s="85"/>
      <c r="BY42" s="85"/>
      <c r="BZ42" s="86"/>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4"/>
      <c r="BM43" s="85"/>
      <c r="BN43" s="85"/>
      <c r="BO43" s="85"/>
      <c r="BP43" s="85"/>
      <c r="BQ43" s="85"/>
      <c r="BR43" s="85"/>
      <c r="BS43" s="85"/>
      <c r="BT43" s="85"/>
      <c r="BU43" s="85"/>
      <c r="BV43" s="85"/>
      <c r="BW43" s="85"/>
      <c r="BX43" s="85"/>
      <c r="BY43" s="85"/>
      <c r="BZ43" s="86"/>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7"/>
      <c r="BM44" s="88"/>
      <c r="BN44" s="88"/>
      <c r="BO44" s="88"/>
      <c r="BP44" s="88"/>
      <c r="BQ44" s="88"/>
      <c r="BR44" s="88"/>
      <c r="BS44" s="88"/>
      <c r="BT44" s="88"/>
      <c r="BU44" s="88"/>
      <c r="BV44" s="88"/>
      <c r="BW44" s="88"/>
      <c r="BX44" s="88"/>
      <c r="BY44" s="88"/>
      <c r="BZ44" s="89"/>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114</v>
      </c>
      <c r="BM47" s="55"/>
      <c r="BN47" s="55"/>
      <c r="BO47" s="55"/>
      <c r="BP47" s="55"/>
      <c r="BQ47" s="55"/>
      <c r="BR47" s="55"/>
      <c r="BS47" s="55"/>
      <c r="BT47" s="55"/>
      <c r="BU47" s="55"/>
      <c r="BV47" s="55"/>
      <c r="BW47" s="55"/>
      <c r="BX47" s="55"/>
      <c r="BY47" s="55"/>
      <c r="BZ47" s="56"/>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2">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115</v>
      </c>
      <c r="BM66" s="55"/>
      <c r="BN66" s="55"/>
      <c r="BO66" s="55"/>
      <c r="BP66" s="55"/>
      <c r="BQ66" s="55"/>
      <c r="BR66" s="55"/>
      <c r="BS66" s="55"/>
      <c r="BT66" s="55"/>
      <c r="BU66" s="55"/>
      <c r="BV66" s="55"/>
      <c r="BW66" s="55"/>
      <c r="BX66" s="55"/>
      <c r="BY66" s="55"/>
      <c r="BZ66" s="56"/>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【108.07】</v>
      </c>
      <c r="F85" s="26" t="str">
        <f>データ!AT6</f>
        <v>【3.09】</v>
      </c>
      <c r="G85" s="26" t="str">
        <f>データ!BE6</f>
        <v>【69.54】</v>
      </c>
      <c r="H85" s="26" t="str">
        <f>データ!BP6</f>
        <v>【682.51】</v>
      </c>
      <c r="I85" s="26" t="str">
        <f>データ!CA6</f>
        <v>【100.34】</v>
      </c>
      <c r="J85" s="26" t="str">
        <f>データ!CL6</f>
        <v>【136.15】</v>
      </c>
      <c r="K85" s="26" t="str">
        <f>データ!CW6</f>
        <v>【59.64】</v>
      </c>
      <c r="L85" s="26" t="str">
        <f>データ!DH6</f>
        <v>【95.35】</v>
      </c>
      <c r="M85" s="26" t="str">
        <f>データ!DS6</f>
        <v>【38.57】</v>
      </c>
      <c r="N85" s="26" t="str">
        <f>データ!ED6</f>
        <v>【5.90】</v>
      </c>
      <c r="O85" s="26" t="str">
        <f>データ!EO6</f>
        <v>【0.22】</v>
      </c>
    </row>
  </sheetData>
  <sheetProtection algorithmName="SHA-512" hashValue="n1Mvq9k/XbjelQKgNuvOROnlH/QUbwqTnp/YQ833z35iSlbd2xTYvaV8tPHRB5mHI5M4i4ybMqpjGVObALRBeQ==" saltValue="0O10AYrx6O1VewL3eXRyV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topLeftCell="K1" workbookViewId="0">
      <selection activeCell="R13" sqref="R13"/>
    </sheetView>
  </sheetViews>
  <sheetFormatPr defaultRowHeight="13" x14ac:dyDescent="0.2"/>
  <cols>
    <col min="2" max="144" width="11.9062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2019</v>
      </c>
      <c r="C6" s="33">
        <f t="shared" ref="C6:X6" si="3">C7</f>
        <v>252093</v>
      </c>
      <c r="D6" s="33">
        <f t="shared" si="3"/>
        <v>46</v>
      </c>
      <c r="E6" s="33">
        <f t="shared" si="3"/>
        <v>17</v>
      </c>
      <c r="F6" s="33">
        <f t="shared" si="3"/>
        <v>1</v>
      </c>
      <c r="G6" s="33">
        <f t="shared" si="3"/>
        <v>0</v>
      </c>
      <c r="H6" s="33" t="str">
        <f t="shared" si="3"/>
        <v>滋賀県　甲賀市</v>
      </c>
      <c r="I6" s="33" t="str">
        <f t="shared" si="3"/>
        <v>法適用</v>
      </c>
      <c r="J6" s="33" t="str">
        <f t="shared" si="3"/>
        <v>下水道事業</v>
      </c>
      <c r="K6" s="33" t="str">
        <f t="shared" si="3"/>
        <v>公共下水道</v>
      </c>
      <c r="L6" s="33" t="str">
        <f t="shared" si="3"/>
        <v>Bd2</v>
      </c>
      <c r="M6" s="33" t="str">
        <f t="shared" si="3"/>
        <v>非設置</v>
      </c>
      <c r="N6" s="34" t="str">
        <f t="shared" si="3"/>
        <v>-</v>
      </c>
      <c r="O6" s="34">
        <f t="shared" si="3"/>
        <v>61.95</v>
      </c>
      <c r="P6" s="34">
        <f t="shared" si="3"/>
        <v>39.11</v>
      </c>
      <c r="Q6" s="34">
        <f t="shared" si="3"/>
        <v>88.09</v>
      </c>
      <c r="R6" s="34">
        <f t="shared" si="3"/>
        <v>2824</v>
      </c>
      <c r="S6" s="34">
        <f t="shared" si="3"/>
        <v>90703</v>
      </c>
      <c r="T6" s="34">
        <f t="shared" si="3"/>
        <v>481.62</v>
      </c>
      <c r="U6" s="34">
        <f t="shared" si="3"/>
        <v>188.33</v>
      </c>
      <c r="V6" s="34">
        <f t="shared" si="3"/>
        <v>35399</v>
      </c>
      <c r="W6" s="34">
        <f t="shared" si="3"/>
        <v>17.760000000000002</v>
      </c>
      <c r="X6" s="34">
        <f t="shared" si="3"/>
        <v>1993.19</v>
      </c>
      <c r="Y6" s="35" t="str">
        <f>IF(Y7="",NA(),Y7)</f>
        <v>-</v>
      </c>
      <c r="Z6" s="35">
        <f t="shared" ref="Z6:AH6" si="4">IF(Z7="",NA(),Z7)</f>
        <v>105.84</v>
      </c>
      <c r="AA6" s="35">
        <f t="shared" si="4"/>
        <v>106.05</v>
      </c>
      <c r="AB6" s="35">
        <f t="shared" si="4"/>
        <v>104.19</v>
      </c>
      <c r="AC6" s="35">
        <f t="shared" si="4"/>
        <v>103.5</v>
      </c>
      <c r="AD6" s="35" t="str">
        <f t="shared" si="4"/>
        <v>-</v>
      </c>
      <c r="AE6" s="35">
        <f t="shared" si="4"/>
        <v>105.73</v>
      </c>
      <c r="AF6" s="35">
        <f t="shared" si="4"/>
        <v>108.38</v>
      </c>
      <c r="AG6" s="35">
        <f t="shared" si="4"/>
        <v>108.43</v>
      </c>
      <c r="AH6" s="35">
        <f t="shared" si="4"/>
        <v>107.15</v>
      </c>
      <c r="AI6" s="34" t="str">
        <f>IF(AI7="","",IF(AI7="-","【-】","【"&amp;SUBSTITUTE(TEXT(AI7,"#,##0.00"),"-","△")&amp;"】"))</f>
        <v>【108.07】</v>
      </c>
      <c r="AJ6" s="35" t="str">
        <f>IF(AJ7="",NA(),AJ7)</f>
        <v>-</v>
      </c>
      <c r="AK6" s="34">
        <f t="shared" ref="AK6:AS6" si="5">IF(AK7="",NA(),AK7)</f>
        <v>0</v>
      </c>
      <c r="AL6" s="34">
        <f t="shared" si="5"/>
        <v>0</v>
      </c>
      <c r="AM6" s="34">
        <f t="shared" si="5"/>
        <v>0</v>
      </c>
      <c r="AN6" s="34">
        <f t="shared" si="5"/>
        <v>0</v>
      </c>
      <c r="AO6" s="35" t="str">
        <f t="shared" si="5"/>
        <v>-</v>
      </c>
      <c r="AP6" s="35">
        <f t="shared" si="5"/>
        <v>14.68</v>
      </c>
      <c r="AQ6" s="35">
        <f t="shared" si="5"/>
        <v>12.78</v>
      </c>
      <c r="AR6" s="35">
        <f t="shared" si="5"/>
        <v>12.89</v>
      </c>
      <c r="AS6" s="35">
        <f t="shared" si="5"/>
        <v>15.68</v>
      </c>
      <c r="AT6" s="34" t="str">
        <f>IF(AT7="","",IF(AT7="-","【-】","【"&amp;SUBSTITUTE(TEXT(AT7,"#,##0.00"),"-","△")&amp;"】"))</f>
        <v>【3.09】</v>
      </c>
      <c r="AU6" s="35" t="str">
        <f>IF(AU7="",NA(),AU7)</f>
        <v>-</v>
      </c>
      <c r="AV6" s="35">
        <f t="shared" ref="AV6:BD6" si="6">IF(AV7="",NA(),AV7)</f>
        <v>44.01</v>
      </c>
      <c r="AW6" s="35">
        <f t="shared" si="6"/>
        <v>52.74</v>
      </c>
      <c r="AX6" s="35">
        <f t="shared" si="6"/>
        <v>58.99</v>
      </c>
      <c r="AY6" s="35">
        <f t="shared" si="6"/>
        <v>55.58</v>
      </c>
      <c r="AZ6" s="35" t="str">
        <f t="shared" si="6"/>
        <v>-</v>
      </c>
      <c r="BA6" s="35">
        <f t="shared" si="6"/>
        <v>50.78</v>
      </c>
      <c r="BB6" s="35">
        <f t="shared" si="6"/>
        <v>57.48</v>
      </c>
      <c r="BC6" s="35">
        <f t="shared" si="6"/>
        <v>54.32</v>
      </c>
      <c r="BD6" s="35">
        <f t="shared" si="6"/>
        <v>46.82</v>
      </c>
      <c r="BE6" s="34" t="str">
        <f>IF(BE7="","",IF(BE7="-","【-】","【"&amp;SUBSTITUTE(TEXT(BE7,"#,##0.00"),"-","△")&amp;"】"))</f>
        <v>【69.54】</v>
      </c>
      <c r="BF6" s="35" t="str">
        <f>IF(BF7="",NA(),BF7)</f>
        <v>-</v>
      </c>
      <c r="BG6" s="35">
        <f t="shared" ref="BG6:BO6" si="7">IF(BG7="",NA(),BG7)</f>
        <v>1004.79</v>
      </c>
      <c r="BH6" s="35">
        <f t="shared" si="7"/>
        <v>1056.8900000000001</v>
      </c>
      <c r="BI6" s="35">
        <f t="shared" si="7"/>
        <v>983.03</v>
      </c>
      <c r="BJ6" s="35">
        <f t="shared" si="7"/>
        <v>673.09</v>
      </c>
      <c r="BK6" s="35" t="str">
        <f t="shared" si="7"/>
        <v>-</v>
      </c>
      <c r="BL6" s="35">
        <f t="shared" si="7"/>
        <v>1053.93</v>
      </c>
      <c r="BM6" s="35">
        <f t="shared" si="7"/>
        <v>1046.25</v>
      </c>
      <c r="BN6" s="35">
        <f t="shared" si="7"/>
        <v>1000.94</v>
      </c>
      <c r="BO6" s="35">
        <f t="shared" si="7"/>
        <v>1028.05</v>
      </c>
      <c r="BP6" s="34" t="str">
        <f>IF(BP7="","",IF(BP7="-","【-】","【"&amp;SUBSTITUTE(TEXT(BP7,"#,##0.00"),"-","△")&amp;"】"))</f>
        <v>【682.51】</v>
      </c>
      <c r="BQ6" s="35" t="str">
        <f>IF(BQ7="",NA(),BQ7)</f>
        <v>-</v>
      </c>
      <c r="BR6" s="35">
        <f t="shared" ref="BR6:BZ6" si="8">IF(BR7="",NA(),BR7)</f>
        <v>108.26</v>
      </c>
      <c r="BS6" s="35">
        <f t="shared" si="8"/>
        <v>112.95</v>
      </c>
      <c r="BT6" s="35">
        <f t="shared" si="8"/>
        <v>105.13</v>
      </c>
      <c r="BU6" s="35">
        <f t="shared" si="8"/>
        <v>105.75</v>
      </c>
      <c r="BV6" s="35" t="str">
        <f t="shared" si="8"/>
        <v>-</v>
      </c>
      <c r="BW6" s="35">
        <f t="shared" si="8"/>
        <v>85.23</v>
      </c>
      <c r="BX6" s="35">
        <f t="shared" si="8"/>
        <v>88.37</v>
      </c>
      <c r="BY6" s="35">
        <f t="shared" si="8"/>
        <v>93.77</v>
      </c>
      <c r="BZ6" s="35">
        <f t="shared" si="8"/>
        <v>94.73</v>
      </c>
      <c r="CA6" s="34" t="str">
        <f>IF(CA7="","",IF(CA7="-","【-】","【"&amp;SUBSTITUTE(TEXT(CA7,"#,##0.00"),"-","△")&amp;"】"))</f>
        <v>【100.34】</v>
      </c>
      <c r="CB6" s="35" t="str">
        <f>IF(CB7="",NA(),CB7)</f>
        <v>-</v>
      </c>
      <c r="CC6" s="35">
        <f t="shared" ref="CC6:CK6" si="9">IF(CC7="",NA(),CC7)</f>
        <v>145.15</v>
      </c>
      <c r="CD6" s="35">
        <f t="shared" si="9"/>
        <v>137.19999999999999</v>
      </c>
      <c r="CE6" s="35">
        <f t="shared" si="9"/>
        <v>148.36000000000001</v>
      </c>
      <c r="CF6" s="35">
        <f t="shared" si="9"/>
        <v>148.6</v>
      </c>
      <c r="CG6" s="35" t="str">
        <f t="shared" si="9"/>
        <v>-</v>
      </c>
      <c r="CH6" s="35">
        <f t="shared" si="9"/>
        <v>185.7</v>
      </c>
      <c r="CI6" s="35">
        <f t="shared" si="9"/>
        <v>178.11</v>
      </c>
      <c r="CJ6" s="35">
        <f t="shared" si="9"/>
        <v>165.57</v>
      </c>
      <c r="CK6" s="35">
        <f t="shared" si="9"/>
        <v>160.91</v>
      </c>
      <c r="CL6" s="34" t="str">
        <f>IF(CL7="","",IF(CL7="-","【-】","【"&amp;SUBSTITUTE(TEXT(CL7,"#,##0.00"),"-","△")&amp;"】"))</f>
        <v>【136.15】</v>
      </c>
      <c r="CM6" s="35" t="str">
        <f>IF(CM7="",NA(),CM7)</f>
        <v>-</v>
      </c>
      <c r="CN6" s="35">
        <f t="shared" ref="CN6:CV6" si="10">IF(CN7="",NA(),CN7)</f>
        <v>91.53</v>
      </c>
      <c r="CO6" s="35">
        <f t="shared" si="10"/>
        <v>91.44</v>
      </c>
      <c r="CP6" s="35">
        <f t="shared" si="10"/>
        <v>92.73</v>
      </c>
      <c r="CQ6" s="35">
        <f t="shared" si="10"/>
        <v>93.4</v>
      </c>
      <c r="CR6" s="35" t="str">
        <f t="shared" si="10"/>
        <v>-</v>
      </c>
      <c r="CS6" s="35">
        <f t="shared" si="10"/>
        <v>61.03</v>
      </c>
      <c r="CT6" s="35">
        <f t="shared" si="10"/>
        <v>59.55</v>
      </c>
      <c r="CU6" s="35">
        <f t="shared" si="10"/>
        <v>59.19</v>
      </c>
      <c r="CV6" s="35">
        <f t="shared" si="10"/>
        <v>61.4</v>
      </c>
      <c r="CW6" s="34" t="str">
        <f>IF(CW7="","",IF(CW7="-","【-】","【"&amp;SUBSTITUTE(TEXT(CW7,"#,##0.00"),"-","△")&amp;"】"))</f>
        <v>【59.64】</v>
      </c>
      <c r="CX6" s="35" t="str">
        <f>IF(CX7="",NA(),CX7)</f>
        <v>-</v>
      </c>
      <c r="CY6" s="35">
        <f t="shared" ref="CY6:DG6" si="11">IF(CY7="",NA(),CY7)</f>
        <v>85.03</v>
      </c>
      <c r="CZ6" s="35">
        <f t="shared" si="11"/>
        <v>86.01</v>
      </c>
      <c r="DA6" s="35">
        <f t="shared" si="11"/>
        <v>86.29</v>
      </c>
      <c r="DB6" s="35">
        <f t="shared" si="11"/>
        <v>86.31</v>
      </c>
      <c r="DC6" s="35" t="str">
        <f t="shared" si="11"/>
        <v>-</v>
      </c>
      <c r="DD6" s="35">
        <f t="shared" si="11"/>
        <v>86.83</v>
      </c>
      <c r="DE6" s="35">
        <f t="shared" si="11"/>
        <v>87.14</v>
      </c>
      <c r="DF6" s="35">
        <f t="shared" si="11"/>
        <v>86.66</v>
      </c>
      <c r="DG6" s="35">
        <f t="shared" si="11"/>
        <v>86.28</v>
      </c>
      <c r="DH6" s="34" t="str">
        <f>IF(DH7="","",IF(DH7="-","【-】","【"&amp;SUBSTITUTE(TEXT(DH7,"#,##0.00"),"-","△")&amp;"】"))</f>
        <v>【95.35】</v>
      </c>
      <c r="DI6" s="35" t="str">
        <f>IF(DI7="",NA(),DI7)</f>
        <v>-</v>
      </c>
      <c r="DJ6" s="35">
        <f t="shared" ref="DJ6:DR6" si="12">IF(DJ7="",NA(),DJ7)</f>
        <v>2.98</v>
      </c>
      <c r="DK6" s="35">
        <f t="shared" si="12"/>
        <v>5.84</v>
      </c>
      <c r="DL6" s="35">
        <f t="shared" si="12"/>
        <v>8.4700000000000006</v>
      </c>
      <c r="DM6" s="35">
        <f t="shared" si="12"/>
        <v>11.09</v>
      </c>
      <c r="DN6" s="35" t="str">
        <f t="shared" si="12"/>
        <v>-</v>
      </c>
      <c r="DO6" s="35">
        <f t="shared" si="12"/>
        <v>14.26</v>
      </c>
      <c r="DP6" s="35">
        <f t="shared" si="12"/>
        <v>15.21</v>
      </c>
      <c r="DQ6" s="35">
        <f t="shared" si="12"/>
        <v>17.350000000000001</v>
      </c>
      <c r="DR6" s="35">
        <f t="shared" si="12"/>
        <v>17.239999999999998</v>
      </c>
      <c r="DS6" s="34" t="str">
        <f>IF(DS7="","",IF(DS7="-","【-】","【"&amp;SUBSTITUTE(TEXT(DS7,"#,##0.00"),"-","△")&amp;"】"))</f>
        <v>【38.57】</v>
      </c>
      <c r="DT6" s="35" t="str">
        <f>IF(DT7="",NA(),DT7)</f>
        <v>-</v>
      </c>
      <c r="DU6" s="34">
        <f t="shared" ref="DU6:EC6" si="13">IF(DU7="",NA(),DU7)</f>
        <v>0</v>
      </c>
      <c r="DV6" s="34">
        <f t="shared" si="13"/>
        <v>0</v>
      </c>
      <c r="DW6" s="34">
        <f t="shared" si="13"/>
        <v>0</v>
      </c>
      <c r="DX6" s="34">
        <f t="shared" si="13"/>
        <v>0</v>
      </c>
      <c r="DY6" s="35" t="str">
        <f t="shared" si="13"/>
        <v>-</v>
      </c>
      <c r="DZ6" s="35">
        <f t="shared" si="13"/>
        <v>0.01</v>
      </c>
      <c r="EA6" s="35">
        <f t="shared" si="13"/>
        <v>0.01</v>
      </c>
      <c r="EB6" s="35">
        <f t="shared" si="13"/>
        <v>0.01</v>
      </c>
      <c r="EC6" s="35">
        <f t="shared" si="13"/>
        <v>0.11</v>
      </c>
      <c r="ED6" s="34" t="str">
        <f>IF(ED7="","",IF(ED7="-","【-】","【"&amp;SUBSTITUTE(TEXT(ED7,"#,##0.00"),"-","△")&amp;"】"))</f>
        <v>【5.90】</v>
      </c>
      <c r="EE6" s="35" t="str">
        <f>IF(EE7="",NA(),EE7)</f>
        <v>-</v>
      </c>
      <c r="EF6" s="34">
        <f t="shared" ref="EF6:EN6" si="14">IF(EF7="",NA(),EF7)</f>
        <v>0</v>
      </c>
      <c r="EG6" s="34">
        <f t="shared" si="14"/>
        <v>0</v>
      </c>
      <c r="EH6" s="34">
        <f t="shared" si="14"/>
        <v>0</v>
      </c>
      <c r="EI6" s="34">
        <f t="shared" si="14"/>
        <v>0</v>
      </c>
      <c r="EJ6" s="35" t="str">
        <f t="shared" si="14"/>
        <v>-</v>
      </c>
      <c r="EK6" s="35">
        <f t="shared" si="14"/>
        <v>0.01</v>
      </c>
      <c r="EL6" s="35">
        <f t="shared" si="14"/>
        <v>0.11</v>
      </c>
      <c r="EM6" s="35">
        <f t="shared" si="14"/>
        <v>0.09</v>
      </c>
      <c r="EN6" s="35">
        <f t="shared" si="14"/>
        <v>0.12</v>
      </c>
      <c r="EO6" s="34" t="str">
        <f>IF(EO7="","",IF(EO7="-","【-】","【"&amp;SUBSTITUTE(TEXT(EO7,"#,##0.00"),"-","△")&amp;"】"))</f>
        <v>【0.22】</v>
      </c>
    </row>
    <row r="7" spans="1:148" s="36" customFormat="1" x14ac:dyDescent="0.2">
      <c r="A7" s="28"/>
      <c r="B7" s="37">
        <v>2019</v>
      </c>
      <c r="C7" s="37">
        <v>252093</v>
      </c>
      <c r="D7" s="37">
        <v>46</v>
      </c>
      <c r="E7" s="37">
        <v>17</v>
      </c>
      <c r="F7" s="37">
        <v>1</v>
      </c>
      <c r="G7" s="37">
        <v>0</v>
      </c>
      <c r="H7" s="37" t="s">
        <v>96</v>
      </c>
      <c r="I7" s="37" t="s">
        <v>97</v>
      </c>
      <c r="J7" s="37" t="s">
        <v>98</v>
      </c>
      <c r="K7" s="37" t="s">
        <v>99</v>
      </c>
      <c r="L7" s="37" t="s">
        <v>100</v>
      </c>
      <c r="M7" s="37" t="s">
        <v>101</v>
      </c>
      <c r="N7" s="38" t="s">
        <v>102</v>
      </c>
      <c r="O7" s="38">
        <v>61.95</v>
      </c>
      <c r="P7" s="38">
        <v>39.11</v>
      </c>
      <c r="Q7" s="38">
        <v>88.09</v>
      </c>
      <c r="R7" s="38">
        <v>2824</v>
      </c>
      <c r="S7" s="38">
        <v>90703</v>
      </c>
      <c r="T7" s="38">
        <v>481.62</v>
      </c>
      <c r="U7" s="38">
        <v>188.33</v>
      </c>
      <c r="V7" s="38">
        <v>35399</v>
      </c>
      <c r="W7" s="38">
        <v>17.760000000000002</v>
      </c>
      <c r="X7" s="38">
        <v>1993.19</v>
      </c>
      <c r="Y7" s="38" t="s">
        <v>102</v>
      </c>
      <c r="Z7" s="38">
        <v>105.84</v>
      </c>
      <c r="AA7" s="38">
        <v>106.05</v>
      </c>
      <c r="AB7" s="38">
        <v>104.19</v>
      </c>
      <c r="AC7" s="38">
        <v>103.5</v>
      </c>
      <c r="AD7" s="38" t="s">
        <v>102</v>
      </c>
      <c r="AE7" s="38">
        <v>105.73</v>
      </c>
      <c r="AF7" s="38">
        <v>108.38</v>
      </c>
      <c r="AG7" s="38">
        <v>108.43</v>
      </c>
      <c r="AH7" s="38">
        <v>107.15</v>
      </c>
      <c r="AI7" s="38">
        <v>108.07</v>
      </c>
      <c r="AJ7" s="38" t="s">
        <v>102</v>
      </c>
      <c r="AK7" s="38">
        <v>0</v>
      </c>
      <c r="AL7" s="38">
        <v>0</v>
      </c>
      <c r="AM7" s="38">
        <v>0</v>
      </c>
      <c r="AN7" s="38">
        <v>0</v>
      </c>
      <c r="AO7" s="38" t="s">
        <v>102</v>
      </c>
      <c r="AP7" s="38">
        <v>14.68</v>
      </c>
      <c r="AQ7" s="38">
        <v>12.78</v>
      </c>
      <c r="AR7" s="38">
        <v>12.89</v>
      </c>
      <c r="AS7" s="38">
        <v>15.68</v>
      </c>
      <c r="AT7" s="38">
        <v>3.09</v>
      </c>
      <c r="AU7" s="38" t="s">
        <v>102</v>
      </c>
      <c r="AV7" s="38">
        <v>44.01</v>
      </c>
      <c r="AW7" s="38">
        <v>52.74</v>
      </c>
      <c r="AX7" s="38">
        <v>58.99</v>
      </c>
      <c r="AY7" s="38">
        <v>55.58</v>
      </c>
      <c r="AZ7" s="38" t="s">
        <v>102</v>
      </c>
      <c r="BA7" s="38">
        <v>50.78</v>
      </c>
      <c r="BB7" s="38">
        <v>57.48</v>
      </c>
      <c r="BC7" s="38">
        <v>54.32</v>
      </c>
      <c r="BD7" s="38">
        <v>46.82</v>
      </c>
      <c r="BE7" s="38">
        <v>69.540000000000006</v>
      </c>
      <c r="BF7" s="38" t="s">
        <v>102</v>
      </c>
      <c r="BG7" s="38">
        <v>1004.79</v>
      </c>
      <c r="BH7" s="38">
        <v>1056.8900000000001</v>
      </c>
      <c r="BI7" s="38">
        <v>983.03</v>
      </c>
      <c r="BJ7" s="38">
        <v>673.09</v>
      </c>
      <c r="BK7" s="38" t="s">
        <v>102</v>
      </c>
      <c r="BL7" s="38">
        <v>1053.93</v>
      </c>
      <c r="BM7" s="38">
        <v>1046.25</v>
      </c>
      <c r="BN7" s="38">
        <v>1000.94</v>
      </c>
      <c r="BO7" s="38">
        <v>1028.05</v>
      </c>
      <c r="BP7" s="38">
        <v>682.51</v>
      </c>
      <c r="BQ7" s="38" t="s">
        <v>102</v>
      </c>
      <c r="BR7" s="38">
        <v>108.26</v>
      </c>
      <c r="BS7" s="38">
        <v>112.95</v>
      </c>
      <c r="BT7" s="38">
        <v>105.13</v>
      </c>
      <c r="BU7" s="38">
        <v>105.75</v>
      </c>
      <c r="BV7" s="38" t="s">
        <v>102</v>
      </c>
      <c r="BW7" s="38">
        <v>85.23</v>
      </c>
      <c r="BX7" s="38">
        <v>88.37</v>
      </c>
      <c r="BY7" s="38">
        <v>93.77</v>
      </c>
      <c r="BZ7" s="38">
        <v>94.73</v>
      </c>
      <c r="CA7" s="38">
        <v>100.34</v>
      </c>
      <c r="CB7" s="38" t="s">
        <v>102</v>
      </c>
      <c r="CC7" s="38">
        <v>145.15</v>
      </c>
      <c r="CD7" s="38">
        <v>137.19999999999999</v>
      </c>
      <c r="CE7" s="38">
        <v>148.36000000000001</v>
      </c>
      <c r="CF7" s="38">
        <v>148.6</v>
      </c>
      <c r="CG7" s="38" t="s">
        <v>102</v>
      </c>
      <c r="CH7" s="38">
        <v>185.7</v>
      </c>
      <c r="CI7" s="38">
        <v>178.11</v>
      </c>
      <c r="CJ7" s="38">
        <v>165.57</v>
      </c>
      <c r="CK7" s="38">
        <v>160.91</v>
      </c>
      <c r="CL7" s="38">
        <v>136.15</v>
      </c>
      <c r="CM7" s="38" t="s">
        <v>102</v>
      </c>
      <c r="CN7" s="38">
        <v>91.53</v>
      </c>
      <c r="CO7" s="38">
        <v>91.44</v>
      </c>
      <c r="CP7" s="38">
        <v>92.73</v>
      </c>
      <c r="CQ7" s="38">
        <v>93.4</v>
      </c>
      <c r="CR7" s="38" t="s">
        <v>102</v>
      </c>
      <c r="CS7" s="38">
        <v>61.03</v>
      </c>
      <c r="CT7" s="38">
        <v>59.55</v>
      </c>
      <c r="CU7" s="38">
        <v>59.19</v>
      </c>
      <c r="CV7" s="38">
        <v>61.4</v>
      </c>
      <c r="CW7" s="38">
        <v>59.64</v>
      </c>
      <c r="CX7" s="38" t="s">
        <v>102</v>
      </c>
      <c r="CY7" s="38">
        <v>85.03</v>
      </c>
      <c r="CZ7" s="38">
        <v>86.01</v>
      </c>
      <c r="DA7" s="38">
        <v>86.29</v>
      </c>
      <c r="DB7" s="38">
        <v>86.31</v>
      </c>
      <c r="DC7" s="38" t="s">
        <v>102</v>
      </c>
      <c r="DD7" s="38">
        <v>86.83</v>
      </c>
      <c r="DE7" s="38">
        <v>87.14</v>
      </c>
      <c r="DF7" s="38">
        <v>86.66</v>
      </c>
      <c r="DG7" s="38">
        <v>86.28</v>
      </c>
      <c r="DH7" s="38">
        <v>95.35</v>
      </c>
      <c r="DI7" s="38" t="s">
        <v>102</v>
      </c>
      <c r="DJ7" s="38">
        <v>2.98</v>
      </c>
      <c r="DK7" s="38">
        <v>5.84</v>
      </c>
      <c r="DL7" s="38">
        <v>8.4700000000000006</v>
      </c>
      <c r="DM7" s="38">
        <v>11.09</v>
      </c>
      <c r="DN7" s="38" t="s">
        <v>102</v>
      </c>
      <c r="DO7" s="38">
        <v>14.26</v>
      </c>
      <c r="DP7" s="38">
        <v>15.21</v>
      </c>
      <c r="DQ7" s="38">
        <v>17.350000000000001</v>
      </c>
      <c r="DR7" s="38">
        <v>17.239999999999998</v>
      </c>
      <c r="DS7" s="38">
        <v>38.57</v>
      </c>
      <c r="DT7" s="38" t="s">
        <v>102</v>
      </c>
      <c r="DU7" s="38">
        <v>0</v>
      </c>
      <c r="DV7" s="38">
        <v>0</v>
      </c>
      <c r="DW7" s="38">
        <v>0</v>
      </c>
      <c r="DX7" s="38">
        <v>0</v>
      </c>
      <c r="DY7" s="38" t="s">
        <v>102</v>
      </c>
      <c r="DZ7" s="38">
        <v>0.01</v>
      </c>
      <c r="EA7" s="38">
        <v>0.01</v>
      </c>
      <c r="EB7" s="38">
        <v>0.01</v>
      </c>
      <c r="EC7" s="38">
        <v>0.11</v>
      </c>
      <c r="ED7" s="38">
        <v>5.9</v>
      </c>
      <c r="EE7" s="38" t="s">
        <v>102</v>
      </c>
      <c r="EF7" s="38">
        <v>0</v>
      </c>
      <c r="EG7" s="38">
        <v>0</v>
      </c>
      <c r="EH7" s="38">
        <v>0</v>
      </c>
      <c r="EI7" s="38">
        <v>0</v>
      </c>
      <c r="EJ7" s="38" t="s">
        <v>102</v>
      </c>
      <c r="EK7" s="38">
        <v>0.01</v>
      </c>
      <c r="EL7" s="38">
        <v>0.11</v>
      </c>
      <c r="EM7" s="38">
        <v>0.09</v>
      </c>
      <c r="EN7" s="38">
        <v>0.12</v>
      </c>
      <c r="EO7" s="38">
        <v>0.22</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2">
      <c r="B11">
        <v>4</v>
      </c>
      <c r="C11">
        <v>3</v>
      </c>
      <c r="D11">
        <v>2</v>
      </c>
      <c r="E11">
        <v>1</v>
      </c>
      <c r="F11">
        <v>0</v>
      </c>
      <c r="G11" t="s">
        <v>108</v>
      </c>
    </row>
    <row r="12" spans="1:148" x14ac:dyDescent="0.2">
      <c r="B12">
        <v>1</v>
      </c>
      <c r="C12">
        <v>1</v>
      </c>
      <c r="D12">
        <v>1</v>
      </c>
      <c r="E12">
        <v>1</v>
      </c>
      <c r="F12">
        <v>1</v>
      </c>
      <c r="G12" t="s">
        <v>109</v>
      </c>
    </row>
    <row r="13" spans="1:148" x14ac:dyDescent="0.2">
      <c r="B13" t="s">
        <v>110</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静香</cp:lastModifiedBy>
  <cp:lastPrinted>2021-01-28T01:27:58Z</cp:lastPrinted>
  <dcterms:created xsi:type="dcterms:W3CDTF">2020-12-04T02:28:00Z</dcterms:created>
  <dcterms:modified xsi:type="dcterms:W3CDTF">2021-01-28T01:28:01Z</dcterms:modified>
  <cp:category/>
</cp:coreProperties>
</file>