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上下水道総務課\N経営\30 経営分析\公営企業経営留意・経営分析\★経営分析★\R1\当初提出\"/>
    </mc:Choice>
  </mc:AlternateContent>
  <workbookProtection workbookAlgorithmName="SHA-512" workbookHashValue="NobP8NA2k5N912YD6wJvmGKRy5jROUnViz1EzzFkd/XXU/FEZOl7Du0y3cMuIWVHVfukHxtM3/XUbIB8/gJ4rw==" workbookSaltValue="5pEaIxfOuhubDly9PQ1Ozw==" workbookSpinCount="100000" lockStructure="1"/>
  <bookViews>
    <workbookView xWindow="0" yWindow="0" windowWidth="15360" windowHeight="7635"/>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U6" i="5"/>
  <c r="T6" i="5"/>
  <c r="AT8" i="4" s="1"/>
  <c r="S6" i="5"/>
  <c r="R6" i="5"/>
  <c r="AD10" i="4" s="1"/>
  <c r="Q6" i="5"/>
  <c r="P6" i="5"/>
  <c r="P10" i="4" s="1"/>
  <c r="O6" i="5"/>
  <c r="N6" i="5"/>
  <c r="B10" i="4" s="1"/>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AL10" i="4"/>
  <c r="W10" i="4"/>
  <c r="I10" i="4"/>
  <c r="BB8" i="4"/>
  <c r="AL8" i="4"/>
  <c r="AD8" i="4"/>
  <c r="W8" i="4"/>
  <c r="P8" i="4"/>
  <c r="I8" i="4"/>
  <c r="B8" i="4"/>
  <c r="B6" i="4"/>
</calcChain>
</file>

<file path=xl/sharedStrings.xml><?xml version="1.0" encoding="utf-8"?>
<sst xmlns="http://schemas.openxmlformats.org/spreadsheetml/2006/main" count="231" uniqueCount="116">
  <si>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</si>
  <si>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</si>
  <si>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</si>
  <si>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</si>
  <si>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</si>
  <si>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</si>
  <si>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</si>
  <si>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</si>
  <si>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</si>
  <si>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</si>
  <si>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</si>
  <si>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</si>
  <si>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</si>
  <si>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</si>
  <si>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</si>
  <si>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</si>
  <si>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</si>
  <si>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</si>
  <si>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</si>
  <si>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</si>
  <si>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</si>
  <si>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</si>
  <si>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</si>
  <si>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</si>
  <si>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</si>
  <si>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</si>
  <si>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</si>
  <si>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</si>
  <si>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</si>
  <si>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</si>
  <si>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</si>
  <si>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</si>
  <si>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</si>
  <si>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</si>
  <si>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</si>
  <si>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</si>
  <si>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</si>
  <si>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</si>
  <si>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</si>
  <si>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</si>
  <si>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</si>
  <si>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</si>
  <si>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</si>
  <si>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</si>
  <si>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</si>
  <si>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</si>
  <si>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</si>
  <si>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</si>
  <si>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</si>
  <si>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</si>
  <si>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</si>
  <si>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</si>
  <si>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</si>
  <si>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</si>
  <si>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</si>
  <si>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</si>
  <si>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</si>
  <si>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</si>
  <si>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</si>
  <si>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</si>
  <si>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</si>
  <si>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</si>
  <si>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</si>
  <si>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</si>
  <si>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</si>
  <si>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</si>
  <si>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</si>
  <si>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</si>
  <si>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</si>
  <si>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</si>
  <si>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</si>
  <si>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</si>
  <si>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</si>
  <si>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</si>
  <si>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</si>
  <si>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</si>
  <si>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</si>
  <si>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</si>
  <si>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</si>
  <si>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</si>
  <si>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</si>
  <si>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</si>
  <si>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</si>
  <si>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</si>
  <si>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</si>
  <si>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</si>
  <si>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</si>
  <si>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</si>
  <si>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</si>
  <si>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</si>
  <si>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</si>
  <si>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</si>
  <si>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</si>
  <si>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</si>
  <si>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</si>
  <si>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草津市</t>
  </si>
  <si>
    <t>法適用</t>
  </si>
  <si>
    <t>下水道事業</t>
  </si>
  <si>
    <t>農業集落排水</t>
  </si>
  <si>
    <t>F1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</si>
  <si>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</si>
  <si>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</si>
  <si>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</si>
  <si>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</si>
  <si>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</si>
  <si>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</si>
  <si>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</si>
  <si>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</si>
  <si>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</si>
  <si>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</si>
  <si>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</si>
  <si>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</si>
  <si>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</si>
  <si>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xml:space="preserve">①施設全体の減価償却の状況が、平均を下回っているのは、平成26年度より法適用へ移行した際に、資産価値を経過年数分減じて評価し計上し直したうえで減価償却を行ったことが要因と考えられます。
②③本市で最も古い管渠の経過年数は31年であり、標準的耐用年数である50年には達しておらず、当該年度で更新改善を実施した管はありません。今後は公共下水道へ接続し、老朽化の進行にあわせて対応していく予定です。
</t>
    <rPh sb="27" eb="29">
      <t>ヘイセイ</t>
    </rPh>
    <rPh sb="31" eb="33">
      <t>ネンド</t>
    </rPh>
    <rPh sb="56" eb="57">
      <t>ゲン</t>
    </rPh>
    <rPh sb="65" eb="66">
      <t>ナオ</t>
    </rPh>
    <rPh sb="76" eb="77">
      <t>オコナ</t>
    </rPh>
    <rPh sb="164" eb="166">
      <t>コウキョウ</t>
    </rPh>
    <rPh sb="166" eb="169">
      <t>ゲスイドウ</t>
    </rPh>
    <rPh sb="170" eb="172">
      <t>セツゾク</t>
    </rPh>
    <rPh sb="191" eb="193">
      <t>ヨテイ</t>
    </rPh>
    <phoneticPr fontId="4"/>
  </si>
  <si>
    <t>　農業集落排水事業としての下水道事業を、昭和61年度より着工し、平成元年度～平成9年度にかけ、6地区の処理場を順次、供用を開始しました。
　近年、各処理場の設備を中心に老朽化が進行し、維持管理費が増加傾向にあったことから、老朽化への対応などの問題解消および経済性の観点から、公共下水道への接続を進め、令和2年3月に全ての処理区について公共下水道への接続が完了しました。
　</t>
    <rPh sb="1" eb="3">
      <t>ノウギョウ</t>
    </rPh>
    <rPh sb="3" eb="5">
      <t>シュウラク</t>
    </rPh>
    <rPh sb="5" eb="7">
      <t>ハイスイ</t>
    </rPh>
    <rPh sb="7" eb="9">
      <t>ジギョウ</t>
    </rPh>
    <rPh sb="13" eb="15">
      <t>ゲスイ</t>
    </rPh>
    <rPh sb="15" eb="16">
      <t>ドウ</t>
    </rPh>
    <rPh sb="16" eb="18">
      <t>ジギョウ</t>
    </rPh>
    <rPh sb="20" eb="22">
      <t>ショウワ</t>
    </rPh>
    <rPh sb="24" eb="26">
      <t>ネンド</t>
    </rPh>
    <rPh sb="28" eb="30">
      <t>チャッコウ</t>
    </rPh>
    <rPh sb="32" eb="34">
      <t>ヘイセイ</t>
    </rPh>
    <rPh sb="34" eb="35">
      <t>モト</t>
    </rPh>
    <rPh sb="35" eb="37">
      <t>ネンド</t>
    </rPh>
    <rPh sb="38" eb="40">
      <t>ヘイセイ</t>
    </rPh>
    <rPh sb="41" eb="43">
      <t>ネンド</t>
    </rPh>
    <rPh sb="48" eb="50">
      <t>チク</t>
    </rPh>
    <rPh sb="51" eb="53">
      <t>ショリ</t>
    </rPh>
    <rPh sb="53" eb="54">
      <t>ジョウ</t>
    </rPh>
    <rPh sb="55" eb="57">
      <t>ジュンジ</t>
    </rPh>
    <rPh sb="58" eb="60">
      <t>キョウヨウ</t>
    </rPh>
    <rPh sb="61" eb="63">
      <t>カイシ</t>
    </rPh>
    <rPh sb="70" eb="72">
      <t>キンネン</t>
    </rPh>
    <rPh sb="73" eb="74">
      <t>カク</t>
    </rPh>
    <rPh sb="74" eb="76">
      <t>ショリ</t>
    </rPh>
    <rPh sb="76" eb="77">
      <t>ジョウ</t>
    </rPh>
    <rPh sb="78" eb="80">
      <t>セツビ</t>
    </rPh>
    <rPh sb="81" eb="83">
      <t>チュウシン</t>
    </rPh>
    <rPh sb="84" eb="87">
      <t>ロウキュウカ</t>
    </rPh>
    <rPh sb="88" eb="90">
      <t>シンコウ</t>
    </rPh>
    <rPh sb="92" eb="94">
      <t>イジ</t>
    </rPh>
    <rPh sb="94" eb="97">
      <t>カンリヒ</t>
    </rPh>
    <rPh sb="98" eb="100">
      <t>ゾウカ</t>
    </rPh>
    <rPh sb="100" eb="102">
      <t>ケイコウ</t>
    </rPh>
    <rPh sb="111" eb="114">
      <t>ロウキュウカ</t>
    </rPh>
    <rPh sb="116" eb="118">
      <t>タイオウ</t>
    </rPh>
    <rPh sb="121" eb="123">
      <t>モンダイ</t>
    </rPh>
    <rPh sb="123" eb="125">
      <t>カイショウ</t>
    </rPh>
    <rPh sb="128" eb="130">
      <t>ケイザイ</t>
    </rPh>
    <rPh sb="130" eb="131">
      <t>セイ</t>
    </rPh>
    <rPh sb="132" eb="134">
      <t>カンテン</t>
    </rPh>
    <rPh sb="137" eb="139">
      <t>コウキョウ</t>
    </rPh>
    <rPh sb="139" eb="141">
      <t>ゲスイ</t>
    </rPh>
    <rPh sb="141" eb="142">
      <t>ドウ</t>
    </rPh>
    <rPh sb="144" eb="146">
      <t>セツゾク</t>
    </rPh>
    <rPh sb="147" eb="148">
      <t>スス</t>
    </rPh>
    <rPh sb="150" eb="151">
      <t>レイ</t>
    </rPh>
    <rPh sb="151" eb="152">
      <t>ワ</t>
    </rPh>
    <rPh sb="153" eb="154">
      <t>ネン</t>
    </rPh>
    <rPh sb="155" eb="156">
      <t>ガツ</t>
    </rPh>
    <rPh sb="157" eb="158">
      <t>スベ</t>
    </rPh>
    <rPh sb="160" eb="162">
      <t>ショリ</t>
    </rPh>
    <rPh sb="162" eb="163">
      <t>ク</t>
    </rPh>
    <rPh sb="167" eb="169">
      <t>コウキョウ</t>
    </rPh>
    <rPh sb="169" eb="172">
      <t>ゲスイドウ</t>
    </rPh>
    <rPh sb="174" eb="176">
      <t>セツゾク</t>
    </rPh>
    <rPh sb="177" eb="179">
      <t>カンリョウ</t>
    </rPh>
    <phoneticPr fontId="4"/>
  </si>
  <si>
    <t xml:space="preserve">①単年度の経常的な収支の比率を表す経常収支比率は、100％を超え、黒字となっています。
②農業集落排水事業は、公共下水道事業・特定環境保全公共下水道事業と合わせて運営しており、全体での累積欠損金比率は０％となります。
③短期的な債務に対する支払い能力を表す流動比率は、企業債償還のための支払いが多いため、100％を下回っていますが、令和元年度は公共下水道への事業接続により増加した処理場費が未払金計上となり、一時的に改善したものです。
④企業債残高対事業規模比率は、類似団体平均を下回るものの、建設投資を行った企業債残高が多いことから、高い値となっていますが、年々減少し、今後はさらに減少していく見込みです。
⑤費用に対する下水道使用料収入の割合を示す、経費回収率は、100％を下回る状況となっており、繰出基準に基づく一般会計繰入金の他、一般会計の補助金収入で賄っている状況となっています。
⑥有収水量１㎥あたりの費用を表す汚水処理原価は、農業集落排水区域の公共下水道への接続に伴う処理場清掃費用の増加等により高騰しています。
⑦施設利用率は、令和2年3月に公共下水道への接続が完了したことに伴い、管等の利用が減少したことにより低下しています。
⑧水洗化率は、類似団体の平均を上回っており、管渠を含めた施設の効率的な利用が出来ている状況です。
</t>
    <rPh sb="12" eb="14">
      <t>ヒリツ</t>
    </rPh>
    <rPh sb="15" eb="16">
      <t>アラワ</t>
    </rPh>
    <rPh sb="19" eb="21">
      <t>シュウシ</t>
    </rPh>
    <rPh sb="21" eb="23">
      <t>ヒリツ</t>
    </rPh>
    <rPh sb="30" eb="31">
      <t>コ</t>
    </rPh>
    <rPh sb="33" eb="35">
      <t>クロジ</t>
    </rPh>
    <rPh sb="45" eb="47">
      <t>ノウギョウ</t>
    </rPh>
    <rPh sb="47" eb="49">
      <t>シュウラク</t>
    </rPh>
    <rPh sb="49" eb="51">
      <t>ハイスイ</t>
    </rPh>
    <rPh sb="51" eb="53">
      <t>ジギョウ</t>
    </rPh>
    <rPh sb="55" eb="57">
      <t>コウキョウ</t>
    </rPh>
    <rPh sb="57" eb="60">
      <t>ゲスイドウ</t>
    </rPh>
    <rPh sb="60" eb="62">
      <t>ジギョウ</t>
    </rPh>
    <rPh sb="63" eb="65">
      <t>トクテイ</t>
    </rPh>
    <rPh sb="65" eb="67">
      <t>カンキョウ</t>
    </rPh>
    <rPh sb="67" eb="69">
      <t>ホゼン</t>
    </rPh>
    <rPh sb="69" eb="71">
      <t>コウキョウ</t>
    </rPh>
    <rPh sb="71" eb="74">
      <t>ゲスイドウ</t>
    </rPh>
    <rPh sb="74" eb="76">
      <t>ジギョウ</t>
    </rPh>
    <rPh sb="77" eb="78">
      <t>ア</t>
    </rPh>
    <rPh sb="81" eb="83">
      <t>ウンエイ</t>
    </rPh>
    <rPh sb="88" eb="90">
      <t>ゼンタイ</t>
    </rPh>
    <rPh sb="92" eb="94">
      <t>ルイセキ</t>
    </rPh>
    <rPh sb="94" eb="97">
      <t>ケッソンキン</t>
    </rPh>
    <rPh sb="97" eb="99">
      <t>ヒリツ</t>
    </rPh>
    <rPh sb="110" eb="113">
      <t>タンキテキ</t>
    </rPh>
    <rPh sb="114" eb="116">
      <t>サイム</t>
    </rPh>
    <rPh sb="117" eb="118">
      <t>タイ</t>
    </rPh>
    <rPh sb="120" eb="122">
      <t>シハラ</t>
    </rPh>
    <rPh sb="123" eb="125">
      <t>ノウリョク</t>
    </rPh>
    <rPh sb="126" eb="127">
      <t>アラワ</t>
    </rPh>
    <rPh sb="128" eb="130">
      <t>リュウドウ</t>
    </rPh>
    <rPh sb="130" eb="132">
      <t>ヒリツ</t>
    </rPh>
    <rPh sb="134" eb="136">
      <t>キギョウ</t>
    </rPh>
    <rPh sb="136" eb="137">
      <t>サイ</t>
    </rPh>
    <rPh sb="137" eb="139">
      <t>ショウカン</t>
    </rPh>
    <rPh sb="143" eb="145">
      <t>シハラ</t>
    </rPh>
    <rPh sb="147" eb="148">
      <t>オオ</t>
    </rPh>
    <rPh sb="157" eb="159">
      <t>シタマワ</t>
    </rPh>
    <rPh sb="166" eb="168">
      <t>レイワ</t>
    </rPh>
    <rPh sb="169" eb="171">
      <t>ネンド</t>
    </rPh>
    <rPh sb="172" eb="174">
      <t>コウキョウ</t>
    </rPh>
    <rPh sb="174" eb="177">
      <t>ゲスイドウ</t>
    </rPh>
    <rPh sb="179" eb="181">
      <t>ジギョウ</t>
    </rPh>
    <rPh sb="181" eb="183">
      <t>セツゾク</t>
    </rPh>
    <rPh sb="186" eb="188">
      <t>ゾウカ</t>
    </rPh>
    <rPh sb="190" eb="193">
      <t>ショリジョウ</t>
    </rPh>
    <rPh sb="193" eb="194">
      <t>ヒ</t>
    </rPh>
    <rPh sb="195" eb="196">
      <t>ミ</t>
    </rPh>
    <rPh sb="196" eb="197">
      <t>バラ</t>
    </rPh>
    <rPh sb="197" eb="198">
      <t>キン</t>
    </rPh>
    <rPh sb="198" eb="200">
      <t>ケイジョウ</t>
    </rPh>
    <rPh sb="204" eb="207">
      <t>イチジテキ</t>
    </rPh>
    <rPh sb="208" eb="210">
      <t>カイゼン</t>
    </rPh>
    <rPh sb="224" eb="225">
      <t>タイ</t>
    </rPh>
    <rPh sb="225" eb="227">
      <t>ジギョウ</t>
    </rPh>
    <rPh sb="227" eb="229">
      <t>キボ</t>
    </rPh>
    <rPh sb="261" eb="262">
      <t>オオ</t>
    </rPh>
    <rPh sb="280" eb="282">
      <t>ネンネン</t>
    </rPh>
    <rPh sb="282" eb="284">
      <t>ゲンショウ</t>
    </rPh>
    <rPh sb="286" eb="288">
      <t>コンゴ</t>
    </rPh>
    <rPh sb="292" eb="294">
      <t>ゲンショウ</t>
    </rPh>
    <rPh sb="298" eb="300">
      <t>ミコ</t>
    </rPh>
    <rPh sb="306" eb="308">
      <t>ヒヨウ</t>
    </rPh>
    <rPh sb="309" eb="310">
      <t>タイ</t>
    </rPh>
    <rPh sb="312" eb="314">
      <t>ゲスイ</t>
    </rPh>
    <rPh sb="314" eb="315">
      <t>ドウ</t>
    </rPh>
    <rPh sb="315" eb="317">
      <t>シヨウ</t>
    </rPh>
    <rPh sb="317" eb="318">
      <t>リョウ</t>
    </rPh>
    <rPh sb="318" eb="320">
      <t>シュウニュウ</t>
    </rPh>
    <rPh sb="321" eb="323">
      <t>ワリアイ</t>
    </rPh>
    <rPh sb="324" eb="325">
      <t>シメ</t>
    </rPh>
    <rPh sb="327" eb="329">
      <t>ケイヒ</t>
    </rPh>
    <rPh sb="329" eb="331">
      <t>カイシュウ</t>
    </rPh>
    <rPh sb="331" eb="332">
      <t>リツ</t>
    </rPh>
    <rPh sb="339" eb="341">
      <t>シタマワ</t>
    </rPh>
    <rPh sb="342" eb="344">
      <t>ジョウキョウ</t>
    </rPh>
    <rPh sb="351" eb="352">
      <t>ク</t>
    </rPh>
    <rPh sb="352" eb="353">
      <t>ダ</t>
    </rPh>
    <rPh sb="353" eb="355">
      <t>キジュン</t>
    </rPh>
    <rPh sb="356" eb="357">
      <t>モト</t>
    </rPh>
    <rPh sb="359" eb="361">
      <t>イッパン</t>
    </rPh>
    <rPh sb="361" eb="363">
      <t>カイケイ</t>
    </rPh>
    <rPh sb="363" eb="365">
      <t>クリイレ</t>
    </rPh>
    <rPh sb="365" eb="366">
      <t>キン</t>
    </rPh>
    <rPh sb="367" eb="368">
      <t>ホカ</t>
    </rPh>
    <rPh sb="369" eb="371">
      <t>イッパン</t>
    </rPh>
    <rPh sb="371" eb="373">
      <t>カイケイ</t>
    </rPh>
    <rPh sb="374" eb="377">
      <t>ホジョキン</t>
    </rPh>
    <rPh sb="377" eb="379">
      <t>シュウニュウ</t>
    </rPh>
    <rPh sb="380" eb="381">
      <t>マカナ</t>
    </rPh>
    <rPh sb="385" eb="387">
      <t>ジョウキョウ</t>
    </rPh>
    <rPh sb="420" eb="422">
      <t>ノウギョウ</t>
    </rPh>
    <rPh sb="422" eb="424">
      <t>シュウラク</t>
    </rPh>
    <rPh sb="424" eb="426">
      <t>ハイスイ</t>
    </rPh>
    <rPh sb="426" eb="428">
      <t>クイキ</t>
    </rPh>
    <rPh sb="429" eb="431">
      <t>コウキョウ</t>
    </rPh>
    <rPh sb="431" eb="434">
      <t>ゲスイドウ</t>
    </rPh>
    <rPh sb="436" eb="438">
      <t>セツゾク</t>
    </rPh>
    <rPh sb="439" eb="440">
      <t>トモナ</t>
    </rPh>
    <rPh sb="441" eb="444">
      <t>ショリジョウ</t>
    </rPh>
    <rPh sb="444" eb="446">
      <t>セイソウ</t>
    </rPh>
    <rPh sb="446" eb="448">
      <t>ヒヨウ</t>
    </rPh>
    <rPh sb="449" eb="451">
      <t>ゾウカ</t>
    </rPh>
    <rPh sb="451" eb="452">
      <t>トウ</t>
    </rPh>
    <rPh sb="455" eb="457">
      <t>コウトウ</t>
    </rPh>
    <rPh sb="465" eb="467">
      <t>シセツ</t>
    </rPh>
    <rPh sb="467" eb="470">
      <t>リヨウリツ</t>
    </rPh>
    <rPh sb="472" eb="474">
      <t>レイワ</t>
    </rPh>
    <rPh sb="475" eb="476">
      <t>ネン</t>
    </rPh>
    <rPh sb="477" eb="478">
      <t>ツキ</t>
    </rPh>
    <rPh sb="479" eb="481">
      <t>コウキョウ</t>
    </rPh>
    <rPh sb="481" eb="484">
      <t>ゲスイドウ</t>
    </rPh>
    <rPh sb="486" eb="488">
      <t>セツゾク</t>
    </rPh>
    <rPh sb="489" eb="491">
      <t>カンリョウ</t>
    </rPh>
    <rPh sb="496" eb="497">
      <t>トモナ</t>
    </rPh>
    <rPh sb="499" eb="500">
      <t>カン</t>
    </rPh>
    <rPh sb="500" eb="501">
      <t>トウ</t>
    </rPh>
    <rPh sb="502" eb="504">
      <t>リヨウ</t>
    </rPh>
    <rPh sb="505" eb="507">
      <t>ゲンショウ</t>
    </rPh>
    <rPh sb="514" eb="516">
      <t>テイカ</t>
    </rPh>
    <rPh sb="524" eb="527">
      <t>スイセンカ</t>
    </rPh>
    <rPh sb="527" eb="528">
      <t>リツ</t>
    </rPh>
    <rPh sb="530" eb="532">
      <t>ルイジ</t>
    </rPh>
    <rPh sb="532" eb="534">
      <t>ダンタイ</t>
    </rPh>
    <rPh sb="535" eb="537">
      <t>ヘイキン</t>
    </rPh>
    <rPh sb="538" eb="540">
      <t>ウワマワ</t>
    </rPh>
    <rPh sb="545" eb="547">
      <t>カンキョ</t>
    </rPh>
    <rPh sb="548" eb="549">
      <t>フク</t>
    </rPh>
    <rPh sb="551" eb="553">
      <t>シセツ</t>
    </rPh>
    <rPh sb="554" eb="557">
      <t>コウリツテキ</t>
    </rPh>
    <rPh sb="558" eb="560">
      <t>リヨウ</t>
    </rPh>
    <rPh sb="561" eb="563">
      <t>デキ</t>
    </rPh>
    <rPh sb="566" eb="568">
      <t>ジョウキョウ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</si>
</sst>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5" fillId="0" borderId="6"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7" xfId="0" applyFont="1" applyFill="1" applyBorder="1" applyAlignment="1" applyProtection="1">
      <alignment horizontal="left" vertical="top" wrapText="1"/>
      <protection locked="0"/>
    </xf>
    <xf numFmtId="0" fontId="5" fillId="0" borderId="8"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5" fillId="0" borderId="9" xfId="0" applyFont="1" applyFill="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7D42-4E91-B983-0E553369B8C9}"/>
            </c:ext>
          </c:extLst>
        </c:ser>
        <c:dLbls>
          <c:showLegendKey val="0"/>
          <c:showVal val="0"/>
          <c:showCatName val="0"/>
          <c:showSerName val="0"/>
          <c:showPercent val="0"/>
          <c:showBubbleSize val="0"/>
        </c:dLbls>
        <c:gapWidth val="150"/>
        <c:axId val="339935080"/>
        <c:axId val="339937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0.01</c:v>
                </c:pt>
                <c:pt idx="1">
                  <c:v>2.0499999999999998</c:v>
                </c:pt>
                <c:pt idx="2">
                  <c:v>0.01</c:v>
                </c:pt>
                <c:pt idx="3">
                  <c:v>0.01</c:v>
                </c:pt>
                <c:pt idx="4">
                  <c:v>0.02</c:v>
                </c:pt>
              </c:numCache>
            </c:numRef>
          </c:val>
          <c:smooth val="0"/>
          <c:extLst xmlns:c16r2="http://schemas.microsoft.com/office/drawing/2015/06/chart">
            <c:ext xmlns:c16="http://schemas.microsoft.com/office/drawing/2014/chart" uri="{C3380CC4-5D6E-409C-BE32-E72D297353CC}">
              <c16:uniqueId val="{00000001-7D42-4E91-B983-0E553369B8C9}"/>
            </c:ext>
          </c:extLst>
        </c:ser>
        <c:dLbls>
          <c:showLegendKey val="0"/>
          <c:showVal val="0"/>
          <c:showCatName val="0"/>
          <c:showSerName val="0"/>
          <c:showPercent val="0"/>
          <c:showBubbleSize val="0"/>
        </c:dLbls>
        <c:marker val="1"/>
        <c:smooth val="0"/>
        <c:axId val="339935080"/>
        <c:axId val="339937824"/>
      </c:lineChart>
      <c:dateAx>
        <c:axId val="339935080"/>
        <c:scaling>
          <c:orientation val="minMax"/>
        </c:scaling>
        <c:delete val="1"/>
        <c:axPos val="b"/>
        <c:numFmt formatCode="&quot;H&quot;yy" sourceLinked="1"/>
        <c:majorTickMark val="none"/>
        <c:minorTickMark val="none"/>
        <c:tickLblPos val="none"/>
        <c:crossAx val="339937824"/>
        <c:crosses val="autoZero"/>
        <c:auto val="1"/>
        <c:lblOffset val="100"/>
        <c:baseTimeUnit val="years"/>
      </c:dateAx>
      <c:valAx>
        <c:axId val="339937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9935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62.87</c:v>
                </c:pt>
                <c:pt idx="1">
                  <c:v>61.82</c:v>
                </c:pt>
                <c:pt idx="2">
                  <c:v>60.86</c:v>
                </c:pt>
                <c:pt idx="3">
                  <c:v>58.4</c:v>
                </c:pt>
                <c:pt idx="4">
                  <c:v>39.89</c:v>
                </c:pt>
              </c:numCache>
            </c:numRef>
          </c:val>
          <c:extLst xmlns:c16r2="http://schemas.microsoft.com/office/drawing/2015/06/chart">
            <c:ext xmlns:c16="http://schemas.microsoft.com/office/drawing/2014/chart" uri="{C3380CC4-5D6E-409C-BE32-E72D297353CC}">
              <c16:uniqueId val="{00000000-FC65-4D40-9858-FEB2132A7929}"/>
            </c:ext>
          </c:extLst>
        </c:ser>
        <c:dLbls>
          <c:showLegendKey val="0"/>
          <c:showVal val="0"/>
          <c:showCatName val="0"/>
          <c:showSerName val="0"/>
          <c:showPercent val="0"/>
          <c:showBubbleSize val="0"/>
        </c:dLbls>
        <c:gapWidth val="150"/>
        <c:axId val="340407720"/>
        <c:axId val="3404112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52.31</c:v>
                </c:pt>
                <c:pt idx="1">
                  <c:v>60.65</c:v>
                </c:pt>
                <c:pt idx="2">
                  <c:v>51.75</c:v>
                </c:pt>
                <c:pt idx="3">
                  <c:v>50.68</c:v>
                </c:pt>
                <c:pt idx="4">
                  <c:v>54.06</c:v>
                </c:pt>
              </c:numCache>
            </c:numRef>
          </c:val>
          <c:smooth val="0"/>
          <c:extLst xmlns:c16r2="http://schemas.microsoft.com/office/drawing/2015/06/chart">
            <c:ext xmlns:c16="http://schemas.microsoft.com/office/drawing/2014/chart" uri="{C3380CC4-5D6E-409C-BE32-E72D297353CC}">
              <c16:uniqueId val="{00000001-FC65-4D40-9858-FEB2132A7929}"/>
            </c:ext>
          </c:extLst>
        </c:ser>
        <c:dLbls>
          <c:showLegendKey val="0"/>
          <c:showVal val="0"/>
          <c:showCatName val="0"/>
          <c:showSerName val="0"/>
          <c:showPercent val="0"/>
          <c:showBubbleSize val="0"/>
        </c:dLbls>
        <c:marker val="1"/>
        <c:smooth val="0"/>
        <c:axId val="340407720"/>
        <c:axId val="340411248"/>
      </c:lineChart>
      <c:dateAx>
        <c:axId val="340407720"/>
        <c:scaling>
          <c:orientation val="minMax"/>
        </c:scaling>
        <c:delete val="1"/>
        <c:axPos val="b"/>
        <c:numFmt formatCode="&quot;H&quot;yy" sourceLinked="1"/>
        <c:majorTickMark val="none"/>
        <c:minorTickMark val="none"/>
        <c:tickLblPos val="none"/>
        <c:crossAx val="340411248"/>
        <c:crosses val="autoZero"/>
        <c:auto val="1"/>
        <c:lblOffset val="100"/>
        <c:baseTimeUnit val="years"/>
      </c:dateAx>
      <c:valAx>
        <c:axId val="340411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0407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92.18</c:v>
                </c:pt>
                <c:pt idx="1">
                  <c:v>94.62</c:v>
                </c:pt>
                <c:pt idx="2">
                  <c:v>95.27</c:v>
                </c:pt>
                <c:pt idx="3">
                  <c:v>95.6</c:v>
                </c:pt>
                <c:pt idx="4">
                  <c:v>95.48</c:v>
                </c:pt>
              </c:numCache>
            </c:numRef>
          </c:val>
          <c:extLst xmlns:c16r2="http://schemas.microsoft.com/office/drawing/2015/06/chart">
            <c:ext xmlns:c16="http://schemas.microsoft.com/office/drawing/2014/chart" uri="{C3380CC4-5D6E-409C-BE32-E72D297353CC}">
              <c16:uniqueId val="{00000000-CCD8-467C-A505-CCE8044DF097}"/>
            </c:ext>
          </c:extLst>
        </c:ser>
        <c:dLbls>
          <c:showLegendKey val="0"/>
          <c:showVal val="0"/>
          <c:showCatName val="0"/>
          <c:showSerName val="0"/>
          <c:showPercent val="0"/>
          <c:showBubbleSize val="0"/>
        </c:dLbls>
        <c:gapWidth val="150"/>
        <c:axId val="340412424"/>
        <c:axId val="3404136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84.32</c:v>
                </c:pt>
                <c:pt idx="1">
                  <c:v>84.58</c:v>
                </c:pt>
                <c:pt idx="2">
                  <c:v>84.84</c:v>
                </c:pt>
                <c:pt idx="3">
                  <c:v>84.86</c:v>
                </c:pt>
                <c:pt idx="4">
                  <c:v>90.11</c:v>
                </c:pt>
              </c:numCache>
            </c:numRef>
          </c:val>
          <c:smooth val="0"/>
          <c:extLst xmlns:c16r2="http://schemas.microsoft.com/office/drawing/2015/06/chart">
            <c:ext xmlns:c16="http://schemas.microsoft.com/office/drawing/2014/chart" uri="{C3380CC4-5D6E-409C-BE32-E72D297353CC}">
              <c16:uniqueId val="{00000001-CCD8-467C-A505-CCE8044DF097}"/>
            </c:ext>
          </c:extLst>
        </c:ser>
        <c:dLbls>
          <c:showLegendKey val="0"/>
          <c:showVal val="0"/>
          <c:showCatName val="0"/>
          <c:showSerName val="0"/>
          <c:showPercent val="0"/>
          <c:showBubbleSize val="0"/>
        </c:dLbls>
        <c:marker val="1"/>
        <c:smooth val="0"/>
        <c:axId val="340412424"/>
        <c:axId val="340413600"/>
      </c:lineChart>
      <c:dateAx>
        <c:axId val="340412424"/>
        <c:scaling>
          <c:orientation val="minMax"/>
        </c:scaling>
        <c:delete val="1"/>
        <c:axPos val="b"/>
        <c:numFmt formatCode="&quot;H&quot;yy" sourceLinked="1"/>
        <c:majorTickMark val="none"/>
        <c:minorTickMark val="none"/>
        <c:tickLblPos val="none"/>
        <c:crossAx val="340413600"/>
        <c:crosses val="autoZero"/>
        <c:auto val="1"/>
        <c:lblOffset val="100"/>
        <c:baseTimeUnit val="years"/>
      </c:dateAx>
      <c:valAx>
        <c:axId val="340413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0412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95.75</c:v>
                </c:pt>
                <c:pt idx="1">
                  <c:v>99.84</c:v>
                </c:pt>
                <c:pt idx="2">
                  <c:v>100.95</c:v>
                </c:pt>
                <c:pt idx="3">
                  <c:v>101.66</c:v>
                </c:pt>
                <c:pt idx="4">
                  <c:v>100.77</c:v>
                </c:pt>
              </c:numCache>
            </c:numRef>
          </c:val>
          <c:extLst xmlns:c16r2="http://schemas.microsoft.com/office/drawing/2015/06/chart">
            <c:ext xmlns:c16="http://schemas.microsoft.com/office/drawing/2014/chart" uri="{C3380CC4-5D6E-409C-BE32-E72D297353CC}">
              <c16:uniqueId val="{00000000-0679-4564-8CDD-6005B0EEB614}"/>
            </c:ext>
          </c:extLst>
        </c:ser>
        <c:dLbls>
          <c:showLegendKey val="0"/>
          <c:showVal val="0"/>
          <c:showCatName val="0"/>
          <c:showSerName val="0"/>
          <c:showPercent val="0"/>
          <c:showBubbleSize val="0"/>
        </c:dLbls>
        <c:gapWidth val="150"/>
        <c:axId val="339937432"/>
        <c:axId val="3399386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99.64</c:v>
                </c:pt>
                <c:pt idx="1">
                  <c:v>99.66</c:v>
                </c:pt>
                <c:pt idx="2">
                  <c:v>100.95</c:v>
                </c:pt>
                <c:pt idx="3">
                  <c:v>101.77</c:v>
                </c:pt>
                <c:pt idx="4">
                  <c:v>101.91</c:v>
                </c:pt>
              </c:numCache>
            </c:numRef>
          </c:val>
          <c:smooth val="0"/>
          <c:extLst xmlns:c16r2="http://schemas.microsoft.com/office/drawing/2015/06/chart">
            <c:ext xmlns:c16="http://schemas.microsoft.com/office/drawing/2014/chart" uri="{C3380CC4-5D6E-409C-BE32-E72D297353CC}">
              <c16:uniqueId val="{00000001-0679-4564-8CDD-6005B0EEB614}"/>
            </c:ext>
          </c:extLst>
        </c:ser>
        <c:dLbls>
          <c:showLegendKey val="0"/>
          <c:showVal val="0"/>
          <c:showCatName val="0"/>
          <c:showSerName val="0"/>
          <c:showPercent val="0"/>
          <c:showBubbleSize val="0"/>
        </c:dLbls>
        <c:marker val="1"/>
        <c:smooth val="0"/>
        <c:axId val="339937432"/>
        <c:axId val="339938608"/>
      </c:lineChart>
      <c:dateAx>
        <c:axId val="339937432"/>
        <c:scaling>
          <c:orientation val="minMax"/>
        </c:scaling>
        <c:delete val="1"/>
        <c:axPos val="b"/>
        <c:numFmt formatCode="&quot;H&quot;yy" sourceLinked="1"/>
        <c:majorTickMark val="none"/>
        <c:minorTickMark val="none"/>
        <c:tickLblPos val="none"/>
        <c:crossAx val="339938608"/>
        <c:crosses val="autoZero"/>
        <c:auto val="1"/>
        <c:lblOffset val="100"/>
        <c:baseTimeUnit val="years"/>
      </c:dateAx>
      <c:valAx>
        <c:axId val="339938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9937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10</c:v>
                </c:pt>
                <c:pt idx="1">
                  <c:v>13.96</c:v>
                </c:pt>
                <c:pt idx="2">
                  <c:v>17.52</c:v>
                </c:pt>
                <c:pt idx="3">
                  <c:v>20.72</c:v>
                </c:pt>
                <c:pt idx="4">
                  <c:v>23.89</c:v>
                </c:pt>
              </c:numCache>
            </c:numRef>
          </c:val>
          <c:extLst xmlns:c16r2="http://schemas.microsoft.com/office/drawing/2015/06/chart">
            <c:ext xmlns:c16="http://schemas.microsoft.com/office/drawing/2014/chart" uri="{C3380CC4-5D6E-409C-BE32-E72D297353CC}">
              <c16:uniqueId val="{00000000-43C7-4C02-BD73-21D3BE92E5DA}"/>
            </c:ext>
          </c:extLst>
        </c:ser>
        <c:dLbls>
          <c:showLegendKey val="0"/>
          <c:showVal val="0"/>
          <c:showCatName val="0"/>
          <c:showSerName val="0"/>
          <c:showPercent val="0"/>
          <c:showBubbleSize val="0"/>
        </c:dLbls>
        <c:gapWidth val="150"/>
        <c:axId val="339936256"/>
        <c:axId val="3399366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22.41</c:v>
                </c:pt>
                <c:pt idx="1">
                  <c:v>22.9</c:v>
                </c:pt>
                <c:pt idx="2">
                  <c:v>24.87</c:v>
                </c:pt>
                <c:pt idx="3">
                  <c:v>24.13</c:v>
                </c:pt>
                <c:pt idx="4">
                  <c:v>28.19</c:v>
                </c:pt>
              </c:numCache>
            </c:numRef>
          </c:val>
          <c:smooth val="0"/>
          <c:extLst xmlns:c16r2="http://schemas.microsoft.com/office/drawing/2015/06/chart">
            <c:ext xmlns:c16="http://schemas.microsoft.com/office/drawing/2014/chart" uri="{C3380CC4-5D6E-409C-BE32-E72D297353CC}">
              <c16:uniqueId val="{00000001-43C7-4C02-BD73-21D3BE92E5DA}"/>
            </c:ext>
          </c:extLst>
        </c:ser>
        <c:dLbls>
          <c:showLegendKey val="0"/>
          <c:showVal val="0"/>
          <c:showCatName val="0"/>
          <c:showSerName val="0"/>
          <c:showPercent val="0"/>
          <c:showBubbleSize val="0"/>
        </c:dLbls>
        <c:marker val="1"/>
        <c:smooth val="0"/>
        <c:axId val="339936256"/>
        <c:axId val="339936648"/>
      </c:lineChart>
      <c:dateAx>
        <c:axId val="339936256"/>
        <c:scaling>
          <c:orientation val="minMax"/>
        </c:scaling>
        <c:delete val="1"/>
        <c:axPos val="b"/>
        <c:numFmt formatCode="&quot;H&quot;yy" sourceLinked="1"/>
        <c:majorTickMark val="none"/>
        <c:minorTickMark val="none"/>
        <c:tickLblPos val="none"/>
        <c:crossAx val="339936648"/>
        <c:crosses val="autoZero"/>
        <c:auto val="1"/>
        <c:lblOffset val="100"/>
        <c:baseTimeUnit val="years"/>
      </c:dateAx>
      <c:valAx>
        <c:axId val="339936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99362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2BA4-4AF1-8CB8-4792B14CD132}"/>
            </c:ext>
          </c:extLst>
        </c:ser>
        <c:dLbls>
          <c:showLegendKey val="0"/>
          <c:showVal val="0"/>
          <c:showCatName val="0"/>
          <c:showSerName val="0"/>
          <c:showPercent val="0"/>
          <c:showBubbleSize val="0"/>
        </c:dLbls>
        <c:gapWidth val="150"/>
        <c:axId val="340063552"/>
        <c:axId val="3400710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1-2BA4-4AF1-8CB8-4792B14CD132}"/>
            </c:ext>
          </c:extLst>
        </c:ser>
        <c:dLbls>
          <c:showLegendKey val="0"/>
          <c:showVal val="0"/>
          <c:showCatName val="0"/>
          <c:showSerName val="0"/>
          <c:showPercent val="0"/>
          <c:showBubbleSize val="0"/>
        </c:dLbls>
        <c:marker val="1"/>
        <c:smooth val="0"/>
        <c:axId val="340063552"/>
        <c:axId val="340071000"/>
      </c:lineChart>
      <c:dateAx>
        <c:axId val="340063552"/>
        <c:scaling>
          <c:orientation val="minMax"/>
        </c:scaling>
        <c:delete val="1"/>
        <c:axPos val="b"/>
        <c:numFmt formatCode="&quot;H&quot;yy" sourceLinked="1"/>
        <c:majorTickMark val="none"/>
        <c:minorTickMark val="none"/>
        <c:tickLblPos val="none"/>
        <c:crossAx val="340071000"/>
        <c:crosses val="autoZero"/>
        <c:auto val="1"/>
        <c:lblOffset val="100"/>
        <c:baseTimeUnit val="years"/>
      </c:dateAx>
      <c:valAx>
        <c:axId val="340071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0063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47.23</c:v>
                </c:pt>
                <c:pt idx="1">
                  <c:v>48.29</c:v>
                </c:pt>
                <c:pt idx="2">
                  <c:v>44.11</c:v>
                </c:pt>
                <c:pt idx="3">
                  <c:v>37.53</c:v>
                </c:pt>
                <c:pt idx="4">
                  <c:v>36.78</c:v>
                </c:pt>
              </c:numCache>
            </c:numRef>
          </c:val>
          <c:extLst xmlns:c16r2="http://schemas.microsoft.com/office/drawing/2015/06/chart">
            <c:ext xmlns:c16="http://schemas.microsoft.com/office/drawing/2014/chart" uri="{C3380CC4-5D6E-409C-BE32-E72D297353CC}">
              <c16:uniqueId val="{00000000-2B4C-4955-8647-93AB0C3DA606}"/>
            </c:ext>
          </c:extLst>
        </c:ser>
        <c:dLbls>
          <c:showLegendKey val="0"/>
          <c:showVal val="0"/>
          <c:showCatName val="0"/>
          <c:showSerName val="0"/>
          <c:showPercent val="0"/>
          <c:showBubbleSize val="0"/>
        </c:dLbls>
        <c:gapWidth val="150"/>
        <c:axId val="340068648"/>
        <c:axId val="3400666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214.61</c:v>
                </c:pt>
                <c:pt idx="1">
                  <c:v>225.39</c:v>
                </c:pt>
                <c:pt idx="2">
                  <c:v>224.04</c:v>
                </c:pt>
                <c:pt idx="3">
                  <c:v>227.4</c:v>
                </c:pt>
                <c:pt idx="4">
                  <c:v>127.98</c:v>
                </c:pt>
              </c:numCache>
            </c:numRef>
          </c:val>
          <c:smooth val="0"/>
          <c:extLst xmlns:c16r2="http://schemas.microsoft.com/office/drawing/2015/06/chart">
            <c:ext xmlns:c16="http://schemas.microsoft.com/office/drawing/2014/chart" uri="{C3380CC4-5D6E-409C-BE32-E72D297353CC}">
              <c16:uniqueId val="{00000001-2B4C-4955-8647-93AB0C3DA606}"/>
            </c:ext>
          </c:extLst>
        </c:ser>
        <c:dLbls>
          <c:showLegendKey val="0"/>
          <c:showVal val="0"/>
          <c:showCatName val="0"/>
          <c:showSerName val="0"/>
          <c:showPercent val="0"/>
          <c:showBubbleSize val="0"/>
        </c:dLbls>
        <c:marker val="1"/>
        <c:smooth val="0"/>
        <c:axId val="340068648"/>
        <c:axId val="340066688"/>
      </c:lineChart>
      <c:dateAx>
        <c:axId val="340068648"/>
        <c:scaling>
          <c:orientation val="minMax"/>
        </c:scaling>
        <c:delete val="1"/>
        <c:axPos val="b"/>
        <c:numFmt formatCode="&quot;H&quot;yy" sourceLinked="1"/>
        <c:majorTickMark val="none"/>
        <c:minorTickMark val="none"/>
        <c:tickLblPos val="none"/>
        <c:crossAx val="340066688"/>
        <c:crosses val="autoZero"/>
        <c:auto val="1"/>
        <c:lblOffset val="100"/>
        <c:baseTimeUnit val="years"/>
      </c:dateAx>
      <c:valAx>
        <c:axId val="340066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0068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3.91</c:v>
                </c:pt>
                <c:pt idx="1">
                  <c:v>9.6300000000000008</c:v>
                </c:pt>
                <c:pt idx="2">
                  <c:v>40.39</c:v>
                </c:pt>
                <c:pt idx="3">
                  <c:v>31.56</c:v>
                </c:pt>
                <c:pt idx="4">
                  <c:v>62.5</c:v>
                </c:pt>
              </c:numCache>
            </c:numRef>
          </c:val>
          <c:extLst xmlns:c16r2="http://schemas.microsoft.com/office/drawing/2015/06/chart">
            <c:ext xmlns:c16="http://schemas.microsoft.com/office/drawing/2014/chart" uri="{C3380CC4-5D6E-409C-BE32-E72D297353CC}">
              <c16:uniqueId val="{00000000-86BD-47D4-9A5E-5FA98BC888BE}"/>
            </c:ext>
          </c:extLst>
        </c:ser>
        <c:dLbls>
          <c:showLegendKey val="0"/>
          <c:showVal val="0"/>
          <c:showCatName val="0"/>
          <c:showSerName val="0"/>
          <c:showPercent val="0"/>
          <c:showBubbleSize val="0"/>
        </c:dLbls>
        <c:gapWidth val="150"/>
        <c:axId val="340069432"/>
        <c:axId val="3400702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29.45</c:v>
                </c:pt>
                <c:pt idx="1">
                  <c:v>31.84</c:v>
                </c:pt>
                <c:pt idx="2">
                  <c:v>29.91</c:v>
                </c:pt>
                <c:pt idx="3">
                  <c:v>29.54</c:v>
                </c:pt>
                <c:pt idx="4">
                  <c:v>44.14</c:v>
                </c:pt>
              </c:numCache>
            </c:numRef>
          </c:val>
          <c:smooth val="0"/>
          <c:extLst xmlns:c16r2="http://schemas.microsoft.com/office/drawing/2015/06/chart">
            <c:ext xmlns:c16="http://schemas.microsoft.com/office/drawing/2014/chart" uri="{C3380CC4-5D6E-409C-BE32-E72D297353CC}">
              <c16:uniqueId val="{00000001-86BD-47D4-9A5E-5FA98BC888BE}"/>
            </c:ext>
          </c:extLst>
        </c:ser>
        <c:dLbls>
          <c:showLegendKey val="0"/>
          <c:showVal val="0"/>
          <c:showCatName val="0"/>
          <c:showSerName val="0"/>
          <c:showPercent val="0"/>
          <c:showBubbleSize val="0"/>
        </c:dLbls>
        <c:marker val="1"/>
        <c:smooth val="0"/>
        <c:axId val="340069432"/>
        <c:axId val="340070216"/>
      </c:lineChart>
      <c:dateAx>
        <c:axId val="340069432"/>
        <c:scaling>
          <c:orientation val="minMax"/>
        </c:scaling>
        <c:delete val="1"/>
        <c:axPos val="b"/>
        <c:numFmt formatCode="&quot;H&quot;yy" sourceLinked="1"/>
        <c:majorTickMark val="none"/>
        <c:minorTickMark val="none"/>
        <c:tickLblPos val="none"/>
        <c:crossAx val="340070216"/>
        <c:crosses val="autoZero"/>
        <c:auto val="1"/>
        <c:lblOffset val="100"/>
        <c:baseTimeUnit val="years"/>
      </c:dateAx>
      <c:valAx>
        <c:axId val="340070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0069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611.26</c:v>
                </c:pt>
                <c:pt idx="1">
                  <c:v>538.29999999999995</c:v>
                </c:pt>
                <c:pt idx="2">
                  <c:v>484.23</c:v>
                </c:pt>
                <c:pt idx="3">
                  <c:v>425.68</c:v>
                </c:pt>
                <c:pt idx="4">
                  <c:v>392.77</c:v>
                </c:pt>
              </c:numCache>
            </c:numRef>
          </c:val>
          <c:extLst xmlns:c16r2="http://schemas.microsoft.com/office/drawing/2015/06/chart">
            <c:ext xmlns:c16="http://schemas.microsoft.com/office/drawing/2014/chart" uri="{C3380CC4-5D6E-409C-BE32-E72D297353CC}">
              <c16:uniqueId val="{00000000-1708-403B-A8F8-D864AC13CD2F}"/>
            </c:ext>
          </c:extLst>
        </c:ser>
        <c:dLbls>
          <c:showLegendKey val="0"/>
          <c:showVal val="0"/>
          <c:showCatName val="0"/>
          <c:showSerName val="0"/>
          <c:showPercent val="0"/>
          <c:showBubbleSize val="0"/>
        </c:dLbls>
        <c:gapWidth val="150"/>
        <c:axId val="340063944"/>
        <c:axId val="340064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1081.8</c:v>
                </c:pt>
                <c:pt idx="1">
                  <c:v>974.93</c:v>
                </c:pt>
                <c:pt idx="2">
                  <c:v>855.8</c:v>
                </c:pt>
                <c:pt idx="3">
                  <c:v>789.46</c:v>
                </c:pt>
                <c:pt idx="4">
                  <c:v>654.71</c:v>
                </c:pt>
              </c:numCache>
            </c:numRef>
          </c:val>
          <c:smooth val="0"/>
          <c:extLst xmlns:c16r2="http://schemas.microsoft.com/office/drawing/2015/06/chart">
            <c:ext xmlns:c16="http://schemas.microsoft.com/office/drawing/2014/chart" uri="{C3380CC4-5D6E-409C-BE32-E72D297353CC}">
              <c16:uniqueId val="{00000001-1708-403B-A8F8-D864AC13CD2F}"/>
            </c:ext>
          </c:extLst>
        </c:ser>
        <c:dLbls>
          <c:showLegendKey val="0"/>
          <c:showVal val="0"/>
          <c:showCatName val="0"/>
          <c:showSerName val="0"/>
          <c:showPercent val="0"/>
          <c:showBubbleSize val="0"/>
        </c:dLbls>
        <c:marker val="1"/>
        <c:smooth val="0"/>
        <c:axId val="340063944"/>
        <c:axId val="340064728"/>
      </c:lineChart>
      <c:dateAx>
        <c:axId val="340063944"/>
        <c:scaling>
          <c:orientation val="minMax"/>
        </c:scaling>
        <c:delete val="1"/>
        <c:axPos val="b"/>
        <c:numFmt formatCode="&quot;H&quot;yy" sourceLinked="1"/>
        <c:majorTickMark val="none"/>
        <c:minorTickMark val="none"/>
        <c:tickLblPos val="none"/>
        <c:crossAx val="340064728"/>
        <c:crosses val="autoZero"/>
        <c:auto val="1"/>
        <c:lblOffset val="100"/>
        <c:baseTimeUnit val="years"/>
      </c:dateAx>
      <c:valAx>
        <c:axId val="340064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00639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38.18</c:v>
                </c:pt>
                <c:pt idx="1">
                  <c:v>40.72</c:v>
                </c:pt>
                <c:pt idx="2">
                  <c:v>34.39</c:v>
                </c:pt>
                <c:pt idx="3">
                  <c:v>40.98</c:v>
                </c:pt>
                <c:pt idx="4">
                  <c:v>22.41</c:v>
                </c:pt>
              </c:numCache>
            </c:numRef>
          </c:val>
          <c:extLst xmlns:c16r2="http://schemas.microsoft.com/office/drawing/2015/06/chart">
            <c:ext xmlns:c16="http://schemas.microsoft.com/office/drawing/2014/chart" uri="{C3380CC4-5D6E-409C-BE32-E72D297353CC}">
              <c16:uniqueId val="{00000000-7475-4615-9D77-AD111B1099FA}"/>
            </c:ext>
          </c:extLst>
        </c:ser>
        <c:dLbls>
          <c:showLegendKey val="0"/>
          <c:showVal val="0"/>
          <c:showCatName val="0"/>
          <c:showSerName val="0"/>
          <c:showPercent val="0"/>
          <c:showBubbleSize val="0"/>
        </c:dLbls>
        <c:gapWidth val="150"/>
        <c:axId val="340067080"/>
        <c:axId val="3400674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52.19</c:v>
                </c:pt>
                <c:pt idx="1">
                  <c:v>55.32</c:v>
                </c:pt>
                <c:pt idx="2">
                  <c:v>59.8</c:v>
                </c:pt>
                <c:pt idx="3">
                  <c:v>57.77</c:v>
                </c:pt>
                <c:pt idx="4">
                  <c:v>65.37</c:v>
                </c:pt>
              </c:numCache>
            </c:numRef>
          </c:val>
          <c:smooth val="0"/>
          <c:extLst xmlns:c16r2="http://schemas.microsoft.com/office/drawing/2015/06/chart">
            <c:ext xmlns:c16="http://schemas.microsoft.com/office/drawing/2014/chart" uri="{C3380CC4-5D6E-409C-BE32-E72D297353CC}">
              <c16:uniqueId val="{00000001-7475-4615-9D77-AD111B1099FA}"/>
            </c:ext>
          </c:extLst>
        </c:ser>
        <c:dLbls>
          <c:showLegendKey val="0"/>
          <c:showVal val="0"/>
          <c:showCatName val="0"/>
          <c:showSerName val="0"/>
          <c:showPercent val="0"/>
          <c:showBubbleSize val="0"/>
        </c:dLbls>
        <c:marker val="1"/>
        <c:smooth val="0"/>
        <c:axId val="340067080"/>
        <c:axId val="340067472"/>
      </c:lineChart>
      <c:dateAx>
        <c:axId val="340067080"/>
        <c:scaling>
          <c:orientation val="minMax"/>
        </c:scaling>
        <c:delete val="1"/>
        <c:axPos val="b"/>
        <c:numFmt formatCode="&quot;H&quot;yy" sourceLinked="1"/>
        <c:majorTickMark val="none"/>
        <c:minorTickMark val="none"/>
        <c:tickLblPos val="none"/>
        <c:crossAx val="340067472"/>
        <c:crosses val="autoZero"/>
        <c:auto val="1"/>
        <c:lblOffset val="100"/>
        <c:baseTimeUnit val="years"/>
      </c:dateAx>
      <c:valAx>
        <c:axId val="340067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0067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332.25</c:v>
                </c:pt>
                <c:pt idx="1">
                  <c:v>309.89</c:v>
                </c:pt>
                <c:pt idx="2">
                  <c:v>367</c:v>
                </c:pt>
                <c:pt idx="3">
                  <c:v>308.31</c:v>
                </c:pt>
                <c:pt idx="4">
                  <c:v>734.75</c:v>
                </c:pt>
              </c:numCache>
            </c:numRef>
          </c:val>
          <c:extLst xmlns:c16r2="http://schemas.microsoft.com/office/drawing/2015/06/chart">
            <c:ext xmlns:c16="http://schemas.microsoft.com/office/drawing/2014/chart" uri="{C3380CC4-5D6E-409C-BE32-E72D297353CC}">
              <c16:uniqueId val="{00000000-9582-41E0-93D9-801BF7B26A01}"/>
            </c:ext>
          </c:extLst>
        </c:ser>
        <c:dLbls>
          <c:showLegendKey val="0"/>
          <c:showVal val="0"/>
          <c:showCatName val="0"/>
          <c:showSerName val="0"/>
          <c:showPercent val="0"/>
          <c:showBubbleSize val="0"/>
        </c:dLbls>
        <c:gapWidth val="150"/>
        <c:axId val="340406544"/>
        <c:axId val="340408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296.14</c:v>
                </c:pt>
                <c:pt idx="1">
                  <c:v>283.17</c:v>
                </c:pt>
                <c:pt idx="2">
                  <c:v>263.76</c:v>
                </c:pt>
                <c:pt idx="3">
                  <c:v>274.35000000000002</c:v>
                </c:pt>
                <c:pt idx="4">
                  <c:v>228.99</c:v>
                </c:pt>
              </c:numCache>
            </c:numRef>
          </c:val>
          <c:smooth val="0"/>
          <c:extLst xmlns:c16r2="http://schemas.microsoft.com/office/drawing/2015/06/chart">
            <c:ext xmlns:c16="http://schemas.microsoft.com/office/drawing/2014/chart" uri="{C3380CC4-5D6E-409C-BE32-E72D297353CC}">
              <c16:uniqueId val="{00000001-9582-41E0-93D9-801BF7B26A01}"/>
            </c:ext>
          </c:extLst>
        </c:ser>
        <c:dLbls>
          <c:showLegendKey val="0"/>
          <c:showVal val="0"/>
          <c:showCatName val="0"/>
          <c:showSerName val="0"/>
          <c:showPercent val="0"/>
          <c:showBubbleSize val="0"/>
        </c:dLbls>
        <c:marker val="1"/>
        <c:smooth val="0"/>
        <c:axId val="340406544"/>
        <c:axId val="340408896"/>
      </c:lineChart>
      <c:dateAx>
        <c:axId val="340406544"/>
        <c:scaling>
          <c:orientation val="minMax"/>
        </c:scaling>
        <c:delete val="1"/>
        <c:axPos val="b"/>
        <c:numFmt formatCode="&quot;H&quot;yy" sourceLinked="1"/>
        <c:majorTickMark val="none"/>
        <c:minorTickMark val="none"/>
        <c:tickLblPos val="none"/>
        <c:crossAx val="340408896"/>
        <c:crosses val="autoZero"/>
        <c:auto val="1"/>
        <c:lblOffset val="100"/>
        <c:baseTimeUnit val="years"/>
      </c:dateAx>
      <c:valAx>
        <c:axId val="340408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0406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【102.97】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【165.48】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【33.84】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【765.47】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【51.30】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【257.86】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【24.97】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14" sqref="B14:BJ1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滋賀県　草津市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法適用</v>
      </c>
      <c r="C8" s="49"/>
      <c r="D8" s="49"/>
      <c r="E8" s="49"/>
      <c r="F8" s="49"/>
      <c r="G8" s="49"/>
      <c r="H8" s="49"/>
      <c r="I8" s="49" t="str">
        <f>データ!J6</f>
        <v>下水道事業</v>
      </c>
      <c r="J8" s="49"/>
      <c r="K8" s="49"/>
      <c r="L8" s="49"/>
      <c r="M8" s="49"/>
      <c r="N8" s="49"/>
      <c r="O8" s="49"/>
      <c r="P8" s="49" t="str">
        <f>データ!K6</f>
        <v>農業集落排水</v>
      </c>
      <c r="Q8" s="49"/>
      <c r="R8" s="49"/>
      <c r="S8" s="49"/>
      <c r="T8" s="49"/>
      <c r="U8" s="49"/>
      <c r="V8" s="49"/>
      <c r="W8" s="49" t="str">
        <f>データ!L6</f>
        <v>F1</v>
      </c>
      <c r="X8" s="49"/>
      <c r="Y8" s="49"/>
      <c r="Z8" s="49"/>
      <c r="AA8" s="49"/>
      <c r="AB8" s="49"/>
      <c r="AC8" s="49"/>
      <c r="AD8" s="50" t="str">
        <f>データ!$M$6</f>
        <v>非設置</v>
      </c>
      <c r="AE8" s="50"/>
      <c r="AF8" s="50"/>
      <c r="AG8" s="50"/>
      <c r="AH8" s="50"/>
      <c r="AI8" s="50"/>
      <c r="AJ8" s="50"/>
      <c r="AK8" s="3"/>
      <c r="AL8" s="51">
        <f>データ!S6</f>
        <v>134926</v>
      </c>
      <c r="AM8" s="51"/>
      <c r="AN8" s="51"/>
      <c r="AO8" s="51"/>
      <c r="AP8" s="51"/>
      <c r="AQ8" s="51"/>
      <c r="AR8" s="51"/>
      <c r="AS8" s="51"/>
      <c r="AT8" s="46">
        <f>データ!T6</f>
        <v>67.819999999999993</v>
      </c>
      <c r="AU8" s="46"/>
      <c r="AV8" s="46"/>
      <c r="AW8" s="46"/>
      <c r="AX8" s="46"/>
      <c r="AY8" s="46"/>
      <c r="AZ8" s="46"/>
      <c r="BA8" s="46"/>
      <c r="BB8" s="46">
        <f>データ!U6</f>
        <v>1989.47</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f>データ!O6</f>
        <v>82.58</v>
      </c>
      <c r="J10" s="46"/>
      <c r="K10" s="46"/>
      <c r="L10" s="46"/>
      <c r="M10" s="46"/>
      <c r="N10" s="46"/>
      <c r="O10" s="46"/>
      <c r="P10" s="46">
        <f>データ!P6</f>
        <v>3.53</v>
      </c>
      <c r="Q10" s="46"/>
      <c r="R10" s="46"/>
      <c r="S10" s="46"/>
      <c r="T10" s="46"/>
      <c r="U10" s="46"/>
      <c r="V10" s="46"/>
      <c r="W10" s="46">
        <f>データ!Q6</f>
        <v>98.61</v>
      </c>
      <c r="X10" s="46"/>
      <c r="Y10" s="46"/>
      <c r="Z10" s="46"/>
      <c r="AA10" s="46"/>
      <c r="AB10" s="46"/>
      <c r="AC10" s="46"/>
      <c r="AD10" s="51">
        <f>データ!R6</f>
        <v>2530</v>
      </c>
      <c r="AE10" s="51"/>
      <c r="AF10" s="51"/>
      <c r="AG10" s="51"/>
      <c r="AH10" s="51"/>
      <c r="AI10" s="51"/>
      <c r="AJ10" s="51"/>
      <c r="AK10" s="2"/>
      <c r="AL10" s="51">
        <f>データ!V6</f>
        <v>4775</v>
      </c>
      <c r="AM10" s="51"/>
      <c r="AN10" s="51"/>
      <c r="AO10" s="51"/>
      <c r="AP10" s="51"/>
      <c r="AQ10" s="51"/>
      <c r="AR10" s="51"/>
      <c r="AS10" s="51"/>
      <c r="AT10" s="46">
        <f>データ!W6</f>
        <v>1.74</v>
      </c>
      <c r="AU10" s="46"/>
      <c r="AV10" s="46"/>
      <c r="AW10" s="46"/>
      <c r="AX10" s="46"/>
      <c r="AY10" s="46"/>
      <c r="AZ10" s="46"/>
      <c r="BA10" s="46"/>
      <c r="BB10" s="46">
        <f>データ!X6</f>
        <v>2744.25</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76" t="s">
        <v>115</v>
      </c>
      <c r="BM16" s="77"/>
      <c r="BN16" s="77"/>
      <c r="BO16" s="77"/>
      <c r="BP16" s="77"/>
      <c r="BQ16" s="77"/>
      <c r="BR16" s="77"/>
      <c r="BS16" s="77"/>
      <c r="BT16" s="77"/>
      <c r="BU16" s="77"/>
      <c r="BV16" s="77"/>
      <c r="BW16" s="77"/>
      <c r="BX16" s="77"/>
      <c r="BY16" s="77"/>
      <c r="BZ16" s="78"/>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76"/>
      <c r="BM17" s="77"/>
      <c r="BN17" s="77"/>
      <c r="BO17" s="77"/>
      <c r="BP17" s="77"/>
      <c r="BQ17" s="77"/>
      <c r="BR17" s="77"/>
      <c r="BS17" s="77"/>
      <c r="BT17" s="77"/>
      <c r="BU17" s="77"/>
      <c r="BV17" s="77"/>
      <c r="BW17" s="77"/>
      <c r="BX17" s="77"/>
      <c r="BY17" s="77"/>
      <c r="BZ17" s="78"/>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76"/>
      <c r="BM18" s="77"/>
      <c r="BN18" s="77"/>
      <c r="BO18" s="77"/>
      <c r="BP18" s="77"/>
      <c r="BQ18" s="77"/>
      <c r="BR18" s="77"/>
      <c r="BS18" s="77"/>
      <c r="BT18" s="77"/>
      <c r="BU18" s="77"/>
      <c r="BV18" s="77"/>
      <c r="BW18" s="77"/>
      <c r="BX18" s="77"/>
      <c r="BY18" s="77"/>
      <c r="BZ18" s="78"/>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76"/>
      <c r="BM19" s="77"/>
      <c r="BN19" s="77"/>
      <c r="BO19" s="77"/>
      <c r="BP19" s="77"/>
      <c r="BQ19" s="77"/>
      <c r="BR19" s="77"/>
      <c r="BS19" s="77"/>
      <c r="BT19" s="77"/>
      <c r="BU19" s="77"/>
      <c r="BV19" s="77"/>
      <c r="BW19" s="77"/>
      <c r="BX19" s="77"/>
      <c r="BY19" s="77"/>
      <c r="BZ19" s="78"/>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76"/>
      <c r="BM20" s="77"/>
      <c r="BN20" s="77"/>
      <c r="BO20" s="77"/>
      <c r="BP20" s="77"/>
      <c r="BQ20" s="77"/>
      <c r="BR20" s="77"/>
      <c r="BS20" s="77"/>
      <c r="BT20" s="77"/>
      <c r="BU20" s="77"/>
      <c r="BV20" s="77"/>
      <c r="BW20" s="77"/>
      <c r="BX20" s="77"/>
      <c r="BY20" s="77"/>
      <c r="BZ20" s="78"/>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76"/>
      <c r="BM21" s="77"/>
      <c r="BN21" s="77"/>
      <c r="BO21" s="77"/>
      <c r="BP21" s="77"/>
      <c r="BQ21" s="77"/>
      <c r="BR21" s="77"/>
      <c r="BS21" s="77"/>
      <c r="BT21" s="77"/>
      <c r="BU21" s="77"/>
      <c r="BV21" s="77"/>
      <c r="BW21" s="77"/>
      <c r="BX21" s="77"/>
      <c r="BY21" s="77"/>
      <c r="BZ21" s="78"/>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76"/>
      <c r="BM22" s="77"/>
      <c r="BN22" s="77"/>
      <c r="BO22" s="77"/>
      <c r="BP22" s="77"/>
      <c r="BQ22" s="77"/>
      <c r="BR22" s="77"/>
      <c r="BS22" s="77"/>
      <c r="BT22" s="77"/>
      <c r="BU22" s="77"/>
      <c r="BV22" s="77"/>
      <c r="BW22" s="77"/>
      <c r="BX22" s="77"/>
      <c r="BY22" s="77"/>
      <c r="BZ22" s="78"/>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76"/>
      <c r="BM23" s="77"/>
      <c r="BN23" s="77"/>
      <c r="BO23" s="77"/>
      <c r="BP23" s="77"/>
      <c r="BQ23" s="77"/>
      <c r="BR23" s="77"/>
      <c r="BS23" s="77"/>
      <c r="BT23" s="77"/>
      <c r="BU23" s="77"/>
      <c r="BV23" s="77"/>
      <c r="BW23" s="77"/>
      <c r="BX23" s="77"/>
      <c r="BY23" s="77"/>
      <c r="BZ23" s="78"/>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76"/>
      <c r="BM24" s="77"/>
      <c r="BN24" s="77"/>
      <c r="BO24" s="77"/>
      <c r="BP24" s="77"/>
      <c r="BQ24" s="77"/>
      <c r="BR24" s="77"/>
      <c r="BS24" s="77"/>
      <c r="BT24" s="77"/>
      <c r="BU24" s="77"/>
      <c r="BV24" s="77"/>
      <c r="BW24" s="77"/>
      <c r="BX24" s="77"/>
      <c r="BY24" s="77"/>
      <c r="BZ24" s="78"/>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76"/>
      <c r="BM25" s="77"/>
      <c r="BN25" s="77"/>
      <c r="BO25" s="77"/>
      <c r="BP25" s="77"/>
      <c r="BQ25" s="77"/>
      <c r="BR25" s="77"/>
      <c r="BS25" s="77"/>
      <c r="BT25" s="77"/>
      <c r="BU25" s="77"/>
      <c r="BV25" s="77"/>
      <c r="BW25" s="77"/>
      <c r="BX25" s="77"/>
      <c r="BY25" s="77"/>
      <c r="BZ25" s="78"/>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76"/>
      <c r="BM26" s="77"/>
      <c r="BN26" s="77"/>
      <c r="BO26" s="77"/>
      <c r="BP26" s="77"/>
      <c r="BQ26" s="77"/>
      <c r="BR26" s="77"/>
      <c r="BS26" s="77"/>
      <c r="BT26" s="77"/>
      <c r="BU26" s="77"/>
      <c r="BV26" s="77"/>
      <c r="BW26" s="77"/>
      <c r="BX26" s="77"/>
      <c r="BY26" s="77"/>
      <c r="BZ26" s="78"/>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76"/>
      <c r="BM27" s="77"/>
      <c r="BN27" s="77"/>
      <c r="BO27" s="77"/>
      <c r="BP27" s="77"/>
      <c r="BQ27" s="77"/>
      <c r="BR27" s="77"/>
      <c r="BS27" s="77"/>
      <c r="BT27" s="77"/>
      <c r="BU27" s="77"/>
      <c r="BV27" s="77"/>
      <c r="BW27" s="77"/>
      <c r="BX27" s="77"/>
      <c r="BY27" s="77"/>
      <c r="BZ27" s="78"/>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76"/>
      <c r="BM28" s="77"/>
      <c r="BN28" s="77"/>
      <c r="BO28" s="77"/>
      <c r="BP28" s="77"/>
      <c r="BQ28" s="77"/>
      <c r="BR28" s="77"/>
      <c r="BS28" s="77"/>
      <c r="BT28" s="77"/>
      <c r="BU28" s="77"/>
      <c r="BV28" s="77"/>
      <c r="BW28" s="77"/>
      <c r="BX28" s="77"/>
      <c r="BY28" s="77"/>
      <c r="BZ28" s="78"/>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76"/>
      <c r="BM29" s="77"/>
      <c r="BN29" s="77"/>
      <c r="BO29" s="77"/>
      <c r="BP29" s="77"/>
      <c r="BQ29" s="77"/>
      <c r="BR29" s="77"/>
      <c r="BS29" s="77"/>
      <c r="BT29" s="77"/>
      <c r="BU29" s="77"/>
      <c r="BV29" s="77"/>
      <c r="BW29" s="77"/>
      <c r="BX29" s="77"/>
      <c r="BY29" s="77"/>
      <c r="BZ29" s="78"/>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76"/>
      <c r="BM30" s="77"/>
      <c r="BN30" s="77"/>
      <c r="BO30" s="77"/>
      <c r="BP30" s="77"/>
      <c r="BQ30" s="77"/>
      <c r="BR30" s="77"/>
      <c r="BS30" s="77"/>
      <c r="BT30" s="77"/>
      <c r="BU30" s="77"/>
      <c r="BV30" s="77"/>
      <c r="BW30" s="77"/>
      <c r="BX30" s="77"/>
      <c r="BY30" s="77"/>
      <c r="BZ30" s="78"/>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76"/>
      <c r="BM31" s="77"/>
      <c r="BN31" s="77"/>
      <c r="BO31" s="77"/>
      <c r="BP31" s="77"/>
      <c r="BQ31" s="77"/>
      <c r="BR31" s="77"/>
      <c r="BS31" s="77"/>
      <c r="BT31" s="77"/>
      <c r="BU31" s="77"/>
      <c r="BV31" s="77"/>
      <c r="BW31" s="77"/>
      <c r="BX31" s="77"/>
      <c r="BY31" s="77"/>
      <c r="BZ31" s="78"/>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76"/>
      <c r="BM32" s="77"/>
      <c r="BN32" s="77"/>
      <c r="BO32" s="77"/>
      <c r="BP32" s="77"/>
      <c r="BQ32" s="77"/>
      <c r="BR32" s="77"/>
      <c r="BS32" s="77"/>
      <c r="BT32" s="77"/>
      <c r="BU32" s="77"/>
      <c r="BV32" s="77"/>
      <c r="BW32" s="77"/>
      <c r="BX32" s="77"/>
      <c r="BY32" s="77"/>
      <c r="BZ32" s="78"/>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76"/>
      <c r="BM33" s="77"/>
      <c r="BN33" s="77"/>
      <c r="BO33" s="77"/>
      <c r="BP33" s="77"/>
      <c r="BQ33" s="77"/>
      <c r="BR33" s="77"/>
      <c r="BS33" s="77"/>
      <c r="BT33" s="77"/>
      <c r="BU33" s="77"/>
      <c r="BV33" s="77"/>
      <c r="BW33" s="77"/>
      <c r="BX33" s="77"/>
      <c r="BY33" s="77"/>
      <c r="BZ33" s="78"/>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6"/>
      <c r="BM34" s="77"/>
      <c r="BN34" s="77"/>
      <c r="BO34" s="77"/>
      <c r="BP34" s="77"/>
      <c r="BQ34" s="77"/>
      <c r="BR34" s="77"/>
      <c r="BS34" s="77"/>
      <c r="BT34" s="77"/>
      <c r="BU34" s="77"/>
      <c r="BV34" s="77"/>
      <c r="BW34" s="77"/>
      <c r="BX34" s="77"/>
      <c r="BY34" s="77"/>
      <c r="BZ34" s="78"/>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6"/>
      <c r="BM35" s="77"/>
      <c r="BN35" s="77"/>
      <c r="BO35" s="77"/>
      <c r="BP35" s="77"/>
      <c r="BQ35" s="77"/>
      <c r="BR35" s="77"/>
      <c r="BS35" s="77"/>
      <c r="BT35" s="77"/>
      <c r="BU35" s="77"/>
      <c r="BV35" s="77"/>
      <c r="BW35" s="77"/>
      <c r="BX35" s="77"/>
      <c r="BY35" s="77"/>
      <c r="BZ35" s="78"/>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76"/>
      <c r="BM36" s="77"/>
      <c r="BN36" s="77"/>
      <c r="BO36" s="77"/>
      <c r="BP36" s="77"/>
      <c r="BQ36" s="77"/>
      <c r="BR36" s="77"/>
      <c r="BS36" s="77"/>
      <c r="BT36" s="77"/>
      <c r="BU36" s="77"/>
      <c r="BV36" s="77"/>
      <c r="BW36" s="77"/>
      <c r="BX36" s="77"/>
      <c r="BY36" s="77"/>
      <c r="BZ36" s="78"/>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76"/>
      <c r="BM37" s="77"/>
      <c r="BN37" s="77"/>
      <c r="BO37" s="77"/>
      <c r="BP37" s="77"/>
      <c r="BQ37" s="77"/>
      <c r="BR37" s="77"/>
      <c r="BS37" s="77"/>
      <c r="BT37" s="77"/>
      <c r="BU37" s="77"/>
      <c r="BV37" s="77"/>
      <c r="BW37" s="77"/>
      <c r="BX37" s="77"/>
      <c r="BY37" s="77"/>
      <c r="BZ37" s="78"/>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76"/>
      <c r="BM38" s="77"/>
      <c r="BN38" s="77"/>
      <c r="BO38" s="77"/>
      <c r="BP38" s="77"/>
      <c r="BQ38" s="77"/>
      <c r="BR38" s="77"/>
      <c r="BS38" s="77"/>
      <c r="BT38" s="77"/>
      <c r="BU38" s="77"/>
      <c r="BV38" s="77"/>
      <c r="BW38" s="77"/>
      <c r="BX38" s="77"/>
      <c r="BY38" s="77"/>
      <c r="BZ38" s="78"/>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76"/>
      <c r="BM39" s="77"/>
      <c r="BN39" s="77"/>
      <c r="BO39" s="77"/>
      <c r="BP39" s="77"/>
      <c r="BQ39" s="77"/>
      <c r="BR39" s="77"/>
      <c r="BS39" s="77"/>
      <c r="BT39" s="77"/>
      <c r="BU39" s="77"/>
      <c r="BV39" s="77"/>
      <c r="BW39" s="77"/>
      <c r="BX39" s="77"/>
      <c r="BY39" s="77"/>
      <c r="BZ39" s="78"/>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76"/>
      <c r="BM40" s="77"/>
      <c r="BN40" s="77"/>
      <c r="BO40" s="77"/>
      <c r="BP40" s="77"/>
      <c r="BQ40" s="77"/>
      <c r="BR40" s="77"/>
      <c r="BS40" s="77"/>
      <c r="BT40" s="77"/>
      <c r="BU40" s="77"/>
      <c r="BV40" s="77"/>
      <c r="BW40" s="77"/>
      <c r="BX40" s="77"/>
      <c r="BY40" s="77"/>
      <c r="BZ40" s="78"/>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76"/>
      <c r="BM41" s="77"/>
      <c r="BN41" s="77"/>
      <c r="BO41" s="77"/>
      <c r="BP41" s="77"/>
      <c r="BQ41" s="77"/>
      <c r="BR41" s="77"/>
      <c r="BS41" s="77"/>
      <c r="BT41" s="77"/>
      <c r="BU41" s="77"/>
      <c r="BV41" s="77"/>
      <c r="BW41" s="77"/>
      <c r="BX41" s="77"/>
      <c r="BY41" s="77"/>
      <c r="BZ41" s="78"/>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76"/>
      <c r="BM42" s="77"/>
      <c r="BN42" s="77"/>
      <c r="BO42" s="77"/>
      <c r="BP42" s="77"/>
      <c r="BQ42" s="77"/>
      <c r="BR42" s="77"/>
      <c r="BS42" s="77"/>
      <c r="BT42" s="77"/>
      <c r="BU42" s="77"/>
      <c r="BV42" s="77"/>
      <c r="BW42" s="77"/>
      <c r="BX42" s="77"/>
      <c r="BY42" s="77"/>
      <c r="BZ42" s="78"/>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76"/>
      <c r="BM43" s="77"/>
      <c r="BN43" s="77"/>
      <c r="BO43" s="77"/>
      <c r="BP43" s="77"/>
      <c r="BQ43" s="77"/>
      <c r="BR43" s="77"/>
      <c r="BS43" s="77"/>
      <c r="BT43" s="77"/>
      <c r="BU43" s="77"/>
      <c r="BV43" s="77"/>
      <c r="BW43" s="77"/>
      <c r="BX43" s="77"/>
      <c r="BY43" s="77"/>
      <c r="BZ43" s="78"/>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9"/>
      <c r="BM44" s="80"/>
      <c r="BN44" s="80"/>
      <c r="BO44" s="80"/>
      <c r="BP44" s="80"/>
      <c r="BQ44" s="80"/>
      <c r="BR44" s="80"/>
      <c r="BS44" s="80"/>
      <c r="BT44" s="80"/>
      <c r="BU44" s="80"/>
      <c r="BV44" s="80"/>
      <c r="BW44" s="80"/>
      <c r="BX44" s="80"/>
      <c r="BY44" s="80"/>
      <c r="BZ44" s="81"/>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113</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114</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【102.97】</v>
      </c>
      <c r="F85" s="26" t="str">
        <f>データ!AT6</f>
        <v>【165.48】</v>
      </c>
      <c r="G85" s="26" t="str">
        <f>データ!BE6</f>
        <v>【33.84】</v>
      </c>
      <c r="H85" s="26" t="str">
        <f>データ!BP6</f>
        <v>【765.47】</v>
      </c>
      <c r="I85" s="26" t="str">
        <f>データ!CA6</f>
        <v>【59.59】</v>
      </c>
      <c r="J85" s="26" t="str">
        <f>データ!CL6</f>
        <v>【257.86】</v>
      </c>
      <c r="K85" s="26" t="str">
        <f>データ!CW6</f>
        <v>【51.30】</v>
      </c>
      <c r="L85" s="26" t="str">
        <f>データ!DH6</f>
        <v>【86.22】</v>
      </c>
      <c r="M85" s="26" t="str">
        <f>データ!DS6</f>
        <v>【24.97】</v>
      </c>
      <c r="N85" s="26" t="str">
        <f>データ!ED6</f>
        <v>【0.00】</v>
      </c>
      <c r="O85" s="26" t="str">
        <f>データ!EO6</f>
        <v>【0.02】</v>
      </c>
    </row>
  </sheetData>
  <sheetProtection algorithmName="SHA-512" hashValue="ImR2y4OryP6gEPgy/g6RFNX/16AtKAVSEPlOt4sHraDYdY+7px2pH23LJX9X/dfFQ80ajrAari/98wnSz+v7vQ==" saltValue="JTGrO/ydQRUxbpYAUA39+Q=="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83" t="s">
        <v>52</v>
      </c>
      <c r="I3" s="84"/>
      <c r="J3" s="84"/>
      <c r="K3" s="84"/>
      <c r="L3" s="84"/>
      <c r="M3" s="84"/>
      <c r="N3" s="84"/>
      <c r="O3" s="84"/>
      <c r="P3" s="84"/>
      <c r="Q3" s="84"/>
      <c r="R3" s="84"/>
      <c r="S3" s="84"/>
      <c r="T3" s="84"/>
      <c r="U3" s="84"/>
      <c r="V3" s="84"/>
      <c r="W3" s="84"/>
      <c r="X3" s="85"/>
      <c r="Y3" s="89" t="s">
        <v>53</v>
      </c>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t="s">
        <v>28</v>
      </c>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row>
    <row r="4" spans="1:148" x14ac:dyDescent="0.15">
      <c r="A4" s="28" t="s">
        <v>54</v>
      </c>
      <c r="B4" s="30"/>
      <c r="C4" s="30"/>
      <c r="D4" s="30"/>
      <c r="E4" s="30"/>
      <c r="F4" s="30"/>
      <c r="G4" s="30"/>
      <c r="H4" s="86"/>
      <c r="I4" s="87"/>
      <c r="J4" s="87"/>
      <c r="K4" s="87"/>
      <c r="L4" s="87"/>
      <c r="M4" s="87"/>
      <c r="N4" s="87"/>
      <c r="O4" s="87"/>
      <c r="P4" s="87"/>
      <c r="Q4" s="87"/>
      <c r="R4" s="87"/>
      <c r="S4" s="87"/>
      <c r="T4" s="87"/>
      <c r="U4" s="87"/>
      <c r="V4" s="87"/>
      <c r="W4" s="87"/>
      <c r="X4" s="88"/>
      <c r="Y4" s="82" t="s">
        <v>55</v>
      </c>
      <c r="Z4" s="82"/>
      <c r="AA4" s="82"/>
      <c r="AB4" s="82"/>
      <c r="AC4" s="82"/>
      <c r="AD4" s="82"/>
      <c r="AE4" s="82"/>
      <c r="AF4" s="82"/>
      <c r="AG4" s="82"/>
      <c r="AH4" s="82"/>
      <c r="AI4" s="82"/>
      <c r="AJ4" s="82" t="s">
        <v>56</v>
      </c>
      <c r="AK4" s="82"/>
      <c r="AL4" s="82"/>
      <c r="AM4" s="82"/>
      <c r="AN4" s="82"/>
      <c r="AO4" s="82"/>
      <c r="AP4" s="82"/>
      <c r="AQ4" s="82"/>
      <c r="AR4" s="82"/>
      <c r="AS4" s="82"/>
      <c r="AT4" s="82"/>
      <c r="AU4" s="82" t="s">
        <v>57</v>
      </c>
      <c r="AV4" s="82"/>
      <c r="AW4" s="82"/>
      <c r="AX4" s="82"/>
      <c r="AY4" s="82"/>
      <c r="AZ4" s="82"/>
      <c r="BA4" s="82"/>
      <c r="BB4" s="82"/>
      <c r="BC4" s="82"/>
      <c r="BD4" s="82"/>
      <c r="BE4" s="82"/>
      <c r="BF4" s="82" t="s">
        <v>58</v>
      </c>
      <c r="BG4" s="82"/>
      <c r="BH4" s="82"/>
      <c r="BI4" s="82"/>
      <c r="BJ4" s="82"/>
      <c r="BK4" s="82"/>
      <c r="BL4" s="82"/>
      <c r="BM4" s="82"/>
      <c r="BN4" s="82"/>
      <c r="BO4" s="82"/>
      <c r="BP4" s="82"/>
      <c r="BQ4" s="82" t="s">
        <v>59</v>
      </c>
      <c r="BR4" s="82"/>
      <c r="BS4" s="82"/>
      <c r="BT4" s="82"/>
      <c r="BU4" s="82"/>
      <c r="BV4" s="82"/>
      <c r="BW4" s="82"/>
      <c r="BX4" s="82"/>
      <c r="BY4" s="82"/>
      <c r="BZ4" s="82"/>
      <c r="CA4" s="82"/>
      <c r="CB4" s="82" t="s">
        <v>60</v>
      </c>
      <c r="CC4" s="82"/>
      <c r="CD4" s="82"/>
      <c r="CE4" s="82"/>
      <c r="CF4" s="82"/>
      <c r="CG4" s="82"/>
      <c r="CH4" s="82"/>
      <c r="CI4" s="82"/>
      <c r="CJ4" s="82"/>
      <c r="CK4" s="82"/>
      <c r="CL4" s="82"/>
      <c r="CM4" s="82" t="s">
        <v>61</v>
      </c>
      <c r="CN4" s="82"/>
      <c r="CO4" s="82"/>
      <c r="CP4" s="82"/>
      <c r="CQ4" s="82"/>
      <c r="CR4" s="82"/>
      <c r="CS4" s="82"/>
      <c r="CT4" s="82"/>
      <c r="CU4" s="82"/>
      <c r="CV4" s="82"/>
      <c r="CW4" s="82"/>
      <c r="CX4" s="82" t="s">
        <v>62</v>
      </c>
      <c r="CY4" s="82"/>
      <c r="CZ4" s="82"/>
      <c r="DA4" s="82"/>
      <c r="DB4" s="82"/>
      <c r="DC4" s="82"/>
      <c r="DD4" s="82"/>
      <c r="DE4" s="82"/>
      <c r="DF4" s="82"/>
      <c r="DG4" s="82"/>
      <c r="DH4" s="82"/>
      <c r="DI4" s="82" t="s">
        <v>63</v>
      </c>
      <c r="DJ4" s="82"/>
      <c r="DK4" s="82"/>
      <c r="DL4" s="82"/>
      <c r="DM4" s="82"/>
      <c r="DN4" s="82"/>
      <c r="DO4" s="82"/>
      <c r="DP4" s="82"/>
      <c r="DQ4" s="82"/>
      <c r="DR4" s="82"/>
      <c r="DS4" s="82"/>
      <c r="DT4" s="82" t="s">
        <v>64</v>
      </c>
      <c r="DU4" s="82"/>
      <c r="DV4" s="82"/>
      <c r="DW4" s="82"/>
      <c r="DX4" s="82"/>
      <c r="DY4" s="82"/>
      <c r="DZ4" s="82"/>
      <c r="EA4" s="82"/>
      <c r="EB4" s="82"/>
      <c r="EC4" s="82"/>
      <c r="ED4" s="82"/>
      <c r="EE4" s="82" t="s">
        <v>65</v>
      </c>
      <c r="EF4" s="82"/>
      <c r="EG4" s="82"/>
      <c r="EH4" s="82"/>
      <c r="EI4" s="82"/>
      <c r="EJ4" s="82"/>
      <c r="EK4" s="82"/>
      <c r="EL4" s="82"/>
      <c r="EM4" s="82"/>
      <c r="EN4" s="82"/>
      <c r="EO4" s="82"/>
    </row>
    <row r="5" spans="1:148" x14ac:dyDescent="0.15">
      <c r="A5" s="28" t="s">
        <v>66</v>
      </c>
      <c r="B5" s="31"/>
      <c r="C5" s="31"/>
      <c r="D5" s="31"/>
      <c r="E5" s="31"/>
      <c r="F5" s="31"/>
      <c r="G5" s="31"/>
      <c r="H5" s="32" t="s">
        <v>67</v>
      </c>
      <c r="I5" s="32" t="s">
        <v>68</v>
      </c>
      <c r="J5" s="32" t="s">
        <v>69</v>
      </c>
      <c r="K5" s="32" t="s">
        <v>70</v>
      </c>
      <c r="L5" s="32" t="s">
        <v>71</v>
      </c>
      <c r="M5" s="32" t="s">
        <v>5</v>
      </c>
      <c r="N5" s="32" t="s">
        <v>72</v>
      </c>
      <c r="O5" s="32" t="s">
        <v>73</v>
      </c>
      <c r="P5" s="32" t="s">
        <v>74</v>
      </c>
      <c r="Q5" s="32" t="s">
        <v>75</v>
      </c>
      <c r="R5" s="32" t="s">
        <v>76</v>
      </c>
      <c r="S5" s="32" t="s">
        <v>77</v>
      </c>
      <c r="T5" s="32" t="s">
        <v>78</v>
      </c>
      <c r="U5" s="32" t="s">
        <v>79</v>
      </c>
      <c r="V5" s="32" t="s">
        <v>80</v>
      </c>
      <c r="W5" s="32" t="s">
        <v>81</v>
      </c>
      <c r="X5" s="32" t="s">
        <v>82</v>
      </c>
      <c r="Y5" s="32" t="s">
        <v>83</v>
      </c>
      <c r="Z5" s="32" t="s">
        <v>84</v>
      </c>
      <c r="AA5" s="32" t="s">
        <v>85</v>
      </c>
      <c r="AB5" s="32" t="s">
        <v>86</v>
      </c>
      <c r="AC5" s="32" t="s">
        <v>87</v>
      </c>
      <c r="AD5" s="32" t="s">
        <v>88</v>
      </c>
      <c r="AE5" s="32" t="s">
        <v>89</v>
      </c>
      <c r="AF5" s="32" t="s">
        <v>90</v>
      </c>
      <c r="AG5" s="32" t="s">
        <v>91</v>
      </c>
      <c r="AH5" s="32" t="s">
        <v>92</v>
      </c>
      <c r="AI5" s="32" t="s">
        <v>31</v>
      </c>
      <c r="AJ5" s="32" t="s">
        <v>83</v>
      </c>
      <c r="AK5" s="32" t="s">
        <v>84</v>
      </c>
      <c r="AL5" s="32" t="s">
        <v>85</v>
      </c>
      <c r="AM5" s="32" t="s">
        <v>86</v>
      </c>
      <c r="AN5" s="32" t="s">
        <v>87</v>
      </c>
      <c r="AO5" s="32" t="s">
        <v>88</v>
      </c>
      <c r="AP5" s="32" t="s">
        <v>89</v>
      </c>
      <c r="AQ5" s="32" t="s">
        <v>90</v>
      </c>
      <c r="AR5" s="32" t="s">
        <v>91</v>
      </c>
      <c r="AS5" s="32" t="s">
        <v>92</v>
      </c>
      <c r="AT5" s="32" t="s">
        <v>93</v>
      </c>
      <c r="AU5" s="32" t="s">
        <v>83</v>
      </c>
      <c r="AV5" s="32" t="s">
        <v>84</v>
      </c>
      <c r="AW5" s="32" t="s">
        <v>85</v>
      </c>
      <c r="AX5" s="32" t="s">
        <v>86</v>
      </c>
      <c r="AY5" s="32" t="s">
        <v>87</v>
      </c>
      <c r="AZ5" s="32" t="s">
        <v>88</v>
      </c>
      <c r="BA5" s="32" t="s">
        <v>89</v>
      </c>
      <c r="BB5" s="32" t="s">
        <v>90</v>
      </c>
      <c r="BC5" s="32" t="s">
        <v>91</v>
      </c>
      <c r="BD5" s="32" t="s">
        <v>92</v>
      </c>
      <c r="BE5" s="32" t="s">
        <v>93</v>
      </c>
      <c r="BF5" s="32" t="s">
        <v>83</v>
      </c>
      <c r="BG5" s="32" t="s">
        <v>84</v>
      </c>
      <c r="BH5" s="32" t="s">
        <v>85</v>
      </c>
      <c r="BI5" s="32" t="s">
        <v>86</v>
      </c>
      <c r="BJ5" s="32" t="s">
        <v>87</v>
      </c>
      <c r="BK5" s="32" t="s">
        <v>88</v>
      </c>
      <c r="BL5" s="32" t="s">
        <v>89</v>
      </c>
      <c r="BM5" s="32" t="s">
        <v>90</v>
      </c>
      <c r="BN5" s="32" t="s">
        <v>91</v>
      </c>
      <c r="BO5" s="32" t="s">
        <v>92</v>
      </c>
      <c r="BP5" s="32" t="s">
        <v>93</v>
      </c>
      <c r="BQ5" s="32" t="s">
        <v>83</v>
      </c>
      <c r="BR5" s="32" t="s">
        <v>84</v>
      </c>
      <c r="BS5" s="32" t="s">
        <v>85</v>
      </c>
      <c r="BT5" s="32" t="s">
        <v>86</v>
      </c>
      <c r="BU5" s="32" t="s">
        <v>87</v>
      </c>
      <c r="BV5" s="32" t="s">
        <v>88</v>
      </c>
      <c r="BW5" s="32" t="s">
        <v>89</v>
      </c>
      <c r="BX5" s="32" t="s">
        <v>90</v>
      </c>
      <c r="BY5" s="32" t="s">
        <v>91</v>
      </c>
      <c r="BZ5" s="32" t="s">
        <v>92</v>
      </c>
      <c r="CA5" s="32" t="s">
        <v>93</v>
      </c>
      <c r="CB5" s="32" t="s">
        <v>83</v>
      </c>
      <c r="CC5" s="32" t="s">
        <v>84</v>
      </c>
      <c r="CD5" s="32" t="s">
        <v>85</v>
      </c>
      <c r="CE5" s="32" t="s">
        <v>86</v>
      </c>
      <c r="CF5" s="32" t="s">
        <v>87</v>
      </c>
      <c r="CG5" s="32" t="s">
        <v>88</v>
      </c>
      <c r="CH5" s="32" t="s">
        <v>89</v>
      </c>
      <c r="CI5" s="32" t="s">
        <v>90</v>
      </c>
      <c r="CJ5" s="32" t="s">
        <v>91</v>
      </c>
      <c r="CK5" s="32" t="s">
        <v>92</v>
      </c>
      <c r="CL5" s="32" t="s">
        <v>93</v>
      </c>
      <c r="CM5" s="32" t="s">
        <v>83</v>
      </c>
      <c r="CN5" s="32" t="s">
        <v>84</v>
      </c>
      <c r="CO5" s="32" t="s">
        <v>85</v>
      </c>
      <c r="CP5" s="32" t="s">
        <v>86</v>
      </c>
      <c r="CQ5" s="32" t="s">
        <v>87</v>
      </c>
      <c r="CR5" s="32" t="s">
        <v>88</v>
      </c>
      <c r="CS5" s="32" t="s">
        <v>89</v>
      </c>
      <c r="CT5" s="32" t="s">
        <v>90</v>
      </c>
      <c r="CU5" s="32" t="s">
        <v>91</v>
      </c>
      <c r="CV5" s="32" t="s">
        <v>92</v>
      </c>
      <c r="CW5" s="32" t="s">
        <v>93</v>
      </c>
      <c r="CX5" s="32" t="s">
        <v>83</v>
      </c>
      <c r="CY5" s="32" t="s">
        <v>84</v>
      </c>
      <c r="CZ5" s="32" t="s">
        <v>85</v>
      </c>
      <c r="DA5" s="32" t="s">
        <v>86</v>
      </c>
      <c r="DB5" s="32" t="s">
        <v>87</v>
      </c>
      <c r="DC5" s="32" t="s">
        <v>88</v>
      </c>
      <c r="DD5" s="32" t="s">
        <v>89</v>
      </c>
      <c r="DE5" s="32" t="s">
        <v>90</v>
      </c>
      <c r="DF5" s="32" t="s">
        <v>91</v>
      </c>
      <c r="DG5" s="32" t="s">
        <v>92</v>
      </c>
      <c r="DH5" s="32" t="s">
        <v>93</v>
      </c>
      <c r="DI5" s="32" t="s">
        <v>83</v>
      </c>
      <c r="DJ5" s="32" t="s">
        <v>84</v>
      </c>
      <c r="DK5" s="32" t="s">
        <v>85</v>
      </c>
      <c r="DL5" s="32" t="s">
        <v>86</v>
      </c>
      <c r="DM5" s="32" t="s">
        <v>87</v>
      </c>
      <c r="DN5" s="32" t="s">
        <v>88</v>
      </c>
      <c r="DO5" s="32" t="s">
        <v>89</v>
      </c>
      <c r="DP5" s="32" t="s">
        <v>90</v>
      </c>
      <c r="DQ5" s="32" t="s">
        <v>91</v>
      </c>
      <c r="DR5" s="32" t="s">
        <v>92</v>
      </c>
      <c r="DS5" s="32" t="s">
        <v>93</v>
      </c>
      <c r="DT5" s="32" t="s">
        <v>83</v>
      </c>
      <c r="DU5" s="32" t="s">
        <v>84</v>
      </c>
      <c r="DV5" s="32" t="s">
        <v>85</v>
      </c>
      <c r="DW5" s="32" t="s">
        <v>86</v>
      </c>
      <c r="DX5" s="32" t="s">
        <v>87</v>
      </c>
      <c r="DY5" s="32" t="s">
        <v>88</v>
      </c>
      <c r="DZ5" s="32" t="s">
        <v>89</v>
      </c>
      <c r="EA5" s="32" t="s">
        <v>90</v>
      </c>
      <c r="EB5" s="32" t="s">
        <v>91</v>
      </c>
      <c r="EC5" s="32" t="s">
        <v>92</v>
      </c>
      <c r="ED5" s="32" t="s">
        <v>93</v>
      </c>
      <c r="EE5" s="32" t="s">
        <v>83</v>
      </c>
      <c r="EF5" s="32" t="s">
        <v>84</v>
      </c>
      <c r="EG5" s="32" t="s">
        <v>85</v>
      </c>
      <c r="EH5" s="32" t="s">
        <v>86</v>
      </c>
      <c r="EI5" s="32" t="s">
        <v>87</v>
      </c>
      <c r="EJ5" s="32" t="s">
        <v>88</v>
      </c>
      <c r="EK5" s="32" t="s">
        <v>89</v>
      </c>
      <c r="EL5" s="32" t="s">
        <v>90</v>
      </c>
      <c r="EM5" s="32" t="s">
        <v>91</v>
      </c>
      <c r="EN5" s="32" t="s">
        <v>92</v>
      </c>
      <c r="EO5" s="32" t="s">
        <v>93</v>
      </c>
    </row>
    <row r="6" spans="1:148" s="36" customFormat="1" x14ac:dyDescent="0.15">
      <c r="A6" s="28" t="s">
        <v>94</v>
      </c>
      <c r="B6" s="33">
        <f>B7</f>
        <v>2019</v>
      </c>
      <c r="C6" s="33">
        <f t="shared" ref="C6:X6" si="3">C7</f>
        <v>252069</v>
      </c>
      <c r="D6" s="33">
        <f t="shared" si="3"/>
        <v>46</v>
      </c>
      <c r="E6" s="33">
        <f t="shared" si="3"/>
        <v>17</v>
      </c>
      <c r="F6" s="33">
        <f t="shared" si="3"/>
        <v>5</v>
      </c>
      <c r="G6" s="33">
        <f t="shared" si="3"/>
        <v>0</v>
      </c>
      <c r="H6" s="33" t="str">
        <f t="shared" si="3"/>
        <v>滋賀県　草津市</v>
      </c>
      <c r="I6" s="33" t="str">
        <f t="shared" si="3"/>
        <v>法適用</v>
      </c>
      <c r="J6" s="33" t="str">
        <f t="shared" si="3"/>
        <v>下水道事業</v>
      </c>
      <c r="K6" s="33" t="str">
        <f t="shared" si="3"/>
        <v>農業集落排水</v>
      </c>
      <c r="L6" s="33" t="str">
        <f t="shared" si="3"/>
        <v>F1</v>
      </c>
      <c r="M6" s="33" t="str">
        <f t="shared" si="3"/>
        <v>非設置</v>
      </c>
      <c r="N6" s="34" t="str">
        <f t="shared" si="3"/>
        <v>-</v>
      </c>
      <c r="O6" s="34">
        <f t="shared" si="3"/>
        <v>82.58</v>
      </c>
      <c r="P6" s="34">
        <f t="shared" si="3"/>
        <v>3.53</v>
      </c>
      <c r="Q6" s="34">
        <f t="shared" si="3"/>
        <v>98.61</v>
      </c>
      <c r="R6" s="34">
        <f t="shared" si="3"/>
        <v>2530</v>
      </c>
      <c r="S6" s="34">
        <f t="shared" si="3"/>
        <v>134926</v>
      </c>
      <c r="T6" s="34">
        <f t="shared" si="3"/>
        <v>67.819999999999993</v>
      </c>
      <c r="U6" s="34">
        <f t="shared" si="3"/>
        <v>1989.47</v>
      </c>
      <c r="V6" s="34">
        <f t="shared" si="3"/>
        <v>4775</v>
      </c>
      <c r="W6" s="34">
        <f t="shared" si="3"/>
        <v>1.74</v>
      </c>
      <c r="X6" s="34">
        <f t="shared" si="3"/>
        <v>2744.25</v>
      </c>
      <c r="Y6" s="35">
        <f>IF(Y7="",NA(),Y7)</f>
        <v>95.75</v>
      </c>
      <c r="Z6" s="35">
        <f t="shared" ref="Z6:AH6" si="4">IF(Z7="",NA(),Z7)</f>
        <v>99.84</v>
      </c>
      <c r="AA6" s="35">
        <f t="shared" si="4"/>
        <v>100.95</v>
      </c>
      <c r="AB6" s="35">
        <f t="shared" si="4"/>
        <v>101.66</v>
      </c>
      <c r="AC6" s="35">
        <f t="shared" si="4"/>
        <v>100.77</v>
      </c>
      <c r="AD6" s="35">
        <f t="shared" si="4"/>
        <v>99.64</v>
      </c>
      <c r="AE6" s="35">
        <f t="shared" si="4"/>
        <v>99.66</v>
      </c>
      <c r="AF6" s="35">
        <f t="shared" si="4"/>
        <v>100.95</v>
      </c>
      <c r="AG6" s="35">
        <f t="shared" si="4"/>
        <v>101.77</v>
      </c>
      <c r="AH6" s="35">
        <f t="shared" si="4"/>
        <v>101.91</v>
      </c>
      <c r="AI6" s="34" t="str">
        <f>IF(AI7="","",IF(AI7="-","【-】","【"&amp;SUBSTITUTE(TEXT(AI7,"#,##0.00"),"-","△")&amp;"】"))</f>
        <v>【102.97】</v>
      </c>
      <c r="AJ6" s="35">
        <f>IF(AJ7="",NA(),AJ7)</f>
        <v>47.23</v>
      </c>
      <c r="AK6" s="35">
        <f t="shared" ref="AK6:AS6" si="5">IF(AK7="",NA(),AK7)</f>
        <v>48.29</v>
      </c>
      <c r="AL6" s="35">
        <f t="shared" si="5"/>
        <v>44.11</v>
      </c>
      <c r="AM6" s="35">
        <f t="shared" si="5"/>
        <v>37.53</v>
      </c>
      <c r="AN6" s="35">
        <f t="shared" si="5"/>
        <v>36.78</v>
      </c>
      <c r="AO6" s="35">
        <f t="shared" si="5"/>
        <v>214.61</v>
      </c>
      <c r="AP6" s="35">
        <f t="shared" si="5"/>
        <v>225.39</v>
      </c>
      <c r="AQ6" s="35">
        <f t="shared" si="5"/>
        <v>224.04</v>
      </c>
      <c r="AR6" s="35">
        <f t="shared" si="5"/>
        <v>227.4</v>
      </c>
      <c r="AS6" s="35">
        <f t="shared" si="5"/>
        <v>127.98</v>
      </c>
      <c r="AT6" s="34" t="str">
        <f>IF(AT7="","",IF(AT7="-","【-】","【"&amp;SUBSTITUTE(TEXT(AT7,"#,##0.00"),"-","△")&amp;"】"))</f>
        <v>【165.48】</v>
      </c>
      <c r="AU6" s="35">
        <f>IF(AU7="",NA(),AU7)</f>
        <v>3.91</v>
      </c>
      <c r="AV6" s="35">
        <f t="shared" ref="AV6:BD6" si="6">IF(AV7="",NA(),AV7)</f>
        <v>9.6300000000000008</v>
      </c>
      <c r="AW6" s="35">
        <f t="shared" si="6"/>
        <v>40.39</v>
      </c>
      <c r="AX6" s="35">
        <f t="shared" si="6"/>
        <v>31.56</v>
      </c>
      <c r="AY6" s="35">
        <f t="shared" si="6"/>
        <v>62.5</v>
      </c>
      <c r="AZ6" s="35">
        <f t="shared" si="6"/>
        <v>29.45</v>
      </c>
      <c r="BA6" s="35">
        <f t="shared" si="6"/>
        <v>31.84</v>
      </c>
      <c r="BB6" s="35">
        <f t="shared" si="6"/>
        <v>29.91</v>
      </c>
      <c r="BC6" s="35">
        <f t="shared" si="6"/>
        <v>29.54</v>
      </c>
      <c r="BD6" s="35">
        <f t="shared" si="6"/>
        <v>44.14</v>
      </c>
      <c r="BE6" s="34" t="str">
        <f>IF(BE7="","",IF(BE7="-","【-】","【"&amp;SUBSTITUTE(TEXT(BE7,"#,##0.00"),"-","△")&amp;"】"))</f>
        <v>【33.84】</v>
      </c>
      <c r="BF6" s="35">
        <f>IF(BF7="",NA(),BF7)</f>
        <v>611.26</v>
      </c>
      <c r="BG6" s="35">
        <f t="shared" ref="BG6:BO6" si="7">IF(BG7="",NA(),BG7)</f>
        <v>538.29999999999995</v>
      </c>
      <c r="BH6" s="35">
        <f t="shared" si="7"/>
        <v>484.23</v>
      </c>
      <c r="BI6" s="35">
        <f t="shared" si="7"/>
        <v>425.68</v>
      </c>
      <c r="BJ6" s="35">
        <f t="shared" si="7"/>
        <v>392.77</v>
      </c>
      <c r="BK6" s="35">
        <f t="shared" si="7"/>
        <v>1081.8</v>
      </c>
      <c r="BL6" s="35">
        <f t="shared" si="7"/>
        <v>974.93</v>
      </c>
      <c r="BM6" s="35">
        <f t="shared" si="7"/>
        <v>855.8</v>
      </c>
      <c r="BN6" s="35">
        <f t="shared" si="7"/>
        <v>789.46</v>
      </c>
      <c r="BO6" s="35">
        <f t="shared" si="7"/>
        <v>654.71</v>
      </c>
      <c r="BP6" s="34" t="str">
        <f>IF(BP7="","",IF(BP7="-","【-】","【"&amp;SUBSTITUTE(TEXT(BP7,"#,##0.00"),"-","△")&amp;"】"))</f>
        <v>【765.47】</v>
      </c>
      <c r="BQ6" s="35">
        <f>IF(BQ7="",NA(),BQ7)</f>
        <v>38.18</v>
      </c>
      <c r="BR6" s="35">
        <f t="shared" ref="BR6:BZ6" si="8">IF(BR7="",NA(),BR7)</f>
        <v>40.72</v>
      </c>
      <c r="BS6" s="35">
        <f t="shared" si="8"/>
        <v>34.39</v>
      </c>
      <c r="BT6" s="35">
        <f t="shared" si="8"/>
        <v>40.98</v>
      </c>
      <c r="BU6" s="35">
        <f t="shared" si="8"/>
        <v>22.41</v>
      </c>
      <c r="BV6" s="35">
        <f t="shared" si="8"/>
        <v>52.19</v>
      </c>
      <c r="BW6" s="35">
        <f t="shared" si="8"/>
        <v>55.32</v>
      </c>
      <c r="BX6" s="35">
        <f t="shared" si="8"/>
        <v>59.8</v>
      </c>
      <c r="BY6" s="35">
        <f t="shared" si="8"/>
        <v>57.77</v>
      </c>
      <c r="BZ6" s="35">
        <f t="shared" si="8"/>
        <v>65.37</v>
      </c>
      <c r="CA6" s="34" t="str">
        <f>IF(CA7="","",IF(CA7="-","【-】","【"&amp;SUBSTITUTE(TEXT(CA7,"#,##0.00"),"-","△")&amp;"】"))</f>
        <v>【59.59】</v>
      </c>
      <c r="CB6" s="35">
        <f>IF(CB7="",NA(),CB7)</f>
        <v>332.25</v>
      </c>
      <c r="CC6" s="35">
        <f t="shared" ref="CC6:CK6" si="9">IF(CC7="",NA(),CC7)</f>
        <v>309.89</v>
      </c>
      <c r="CD6" s="35">
        <f t="shared" si="9"/>
        <v>367</v>
      </c>
      <c r="CE6" s="35">
        <f t="shared" si="9"/>
        <v>308.31</v>
      </c>
      <c r="CF6" s="35">
        <f t="shared" si="9"/>
        <v>734.75</v>
      </c>
      <c r="CG6" s="35">
        <f t="shared" si="9"/>
        <v>296.14</v>
      </c>
      <c r="CH6" s="35">
        <f t="shared" si="9"/>
        <v>283.17</v>
      </c>
      <c r="CI6" s="35">
        <f t="shared" si="9"/>
        <v>263.76</v>
      </c>
      <c r="CJ6" s="35">
        <f t="shared" si="9"/>
        <v>274.35000000000002</v>
      </c>
      <c r="CK6" s="35">
        <f t="shared" si="9"/>
        <v>228.99</v>
      </c>
      <c r="CL6" s="34" t="str">
        <f>IF(CL7="","",IF(CL7="-","【-】","【"&amp;SUBSTITUTE(TEXT(CL7,"#,##0.00"),"-","△")&amp;"】"))</f>
        <v>【257.86】</v>
      </c>
      <c r="CM6" s="35">
        <f>IF(CM7="",NA(),CM7)</f>
        <v>62.87</v>
      </c>
      <c r="CN6" s="35">
        <f t="shared" ref="CN6:CV6" si="10">IF(CN7="",NA(),CN7)</f>
        <v>61.82</v>
      </c>
      <c r="CO6" s="35">
        <f t="shared" si="10"/>
        <v>60.86</v>
      </c>
      <c r="CP6" s="35">
        <f t="shared" si="10"/>
        <v>58.4</v>
      </c>
      <c r="CQ6" s="35">
        <f t="shared" si="10"/>
        <v>39.89</v>
      </c>
      <c r="CR6" s="35">
        <f t="shared" si="10"/>
        <v>52.31</v>
      </c>
      <c r="CS6" s="35">
        <f t="shared" si="10"/>
        <v>60.65</v>
      </c>
      <c r="CT6" s="35">
        <f t="shared" si="10"/>
        <v>51.75</v>
      </c>
      <c r="CU6" s="35">
        <f t="shared" si="10"/>
        <v>50.68</v>
      </c>
      <c r="CV6" s="35">
        <f t="shared" si="10"/>
        <v>54.06</v>
      </c>
      <c r="CW6" s="34" t="str">
        <f>IF(CW7="","",IF(CW7="-","【-】","【"&amp;SUBSTITUTE(TEXT(CW7,"#,##0.00"),"-","△")&amp;"】"))</f>
        <v>【51.30】</v>
      </c>
      <c r="CX6" s="35">
        <f>IF(CX7="",NA(),CX7)</f>
        <v>92.18</v>
      </c>
      <c r="CY6" s="35">
        <f t="shared" ref="CY6:DG6" si="11">IF(CY7="",NA(),CY7)</f>
        <v>94.62</v>
      </c>
      <c r="CZ6" s="35">
        <f t="shared" si="11"/>
        <v>95.27</v>
      </c>
      <c r="DA6" s="35">
        <f t="shared" si="11"/>
        <v>95.6</v>
      </c>
      <c r="DB6" s="35">
        <f t="shared" si="11"/>
        <v>95.48</v>
      </c>
      <c r="DC6" s="35">
        <f t="shared" si="11"/>
        <v>84.32</v>
      </c>
      <c r="DD6" s="35">
        <f t="shared" si="11"/>
        <v>84.58</v>
      </c>
      <c r="DE6" s="35">
        <f t="shared" si="11"/>
        <v>84.84</v>
      </c>
      <c r="DF6" s="35">
        <f t="shared" si="11"/>
        <v>84.86</v>
      </c>
      <c r="DG6" s="35">
        <f t="shared" si="11"/>
        <v>90.11</v>
      </c>
      <c r="DH6" s="34" t="str">
        <f>IF(DH7="","",IF(DH7="-","【-】","【"&amp;SUBSTITUTE(TEXT(DH7,"#,##0.00"),"-","△")&amp;"】"))</f>
        <v>【86.22】</v>
      </c>
      <c r="DI6" s="35">
        <f>IF(DI7="",NA(),DI7)</f>
        <v>10</v>
      </c>
      <c r="DJ6" s="35">
        <f t="shared" ref="DJ6:DR6" si="12">IF(DJ7="",NA(),DJ7)</f>
        <v>13.96</v>
      </c>
      <c r="DK6" s="35">
        <f t="shared" si="12"/>
        <v>17.52</v>
      </c>
      <c r="DL6" s="35">
        <f t="shared" si="12"/>
        <v>20.72</v>
      </c>
      <c r="DM6" s="35">
        <f t="shared" si="12"/>
        <v>23.89</v>
      </c>
      <c r="DN6" s="35">
        <f t="shared" si="12"/>
        <v>22.41</v>
      </c>
      <c r="DO6" s="35">
        <f t="shared" si="12"/>
        <v>22.9</v>
      </c>
      <c r="DP6" s="35">
        <f t="shared" si="12"/>
        <v>24.87</v>
      </c>
      <c r="DQ6" s="35">
        <f t="shared" si="12"/>
        <v>24.13</v>
      </c>
      <c r="DR6" s="35">
        <f t="shared" si="12"/>
        <v>28.19</v>
      </c>
      <c r="DS6" s="34" t="str">
        <f>IF(DS7="","",IF(DS7="-","【-】","【"&amp;SUBSTITUTE(TEXT(DS7,"#,##0.00"),"-","△")&amp;"】"))</f>
        <v>【24.97】</v>
      </c>
      <c r="DT6" s="34">
        <f>IF(DT7="",NA(),DT7)</f>
        <v>0</v>
      </c>
      <c r="DU6" s="34">
        <f t="shared" ref="DU6:EC6" si="13">IF(DU7="",NA(),DU7)</f>
        <v>0</v>
      </c>
      <c r="DV6" s="34">
        <f t="shared" si="13"/>
        <v>0</v>
      </c>
      <c r="DW6" s="34">
        <f t="shared" si="13"/>
        <v>0</v>
      </c>
      <c r="DX6" s="34">
        <f t="shared" si="13"/>
        <v>0</v>
      </c>
      <c r="DY6" s="34">
        <f t="shared" si="13"/>
        <v>0</v>
      </c>
      <c r="DZ6" s="34">
        <f t="shared" si="13"/>
        <v>0</v>
      </c>
      <c r="EA6" s="34">
        <f t="shared" si="13"/>
        <v>0</v>
      </c>
      <c r="EB6" s="34">
        <f t="shared" si="13"/>
        <v>0</v>
      </c>
      <c r="EC6" s="34">
        <f t="shared" si="13"/>
        <v>0</v>
      </c>
      <c r="ED6" s="34" t="str">
        <f>IF(ED7="","",IF(ED7="-","【-】","【"&amp;SUBSTITUTE(TEXT(ED7,"#,##0.00"),"-","△")&amp;"】"))</f>
        <v>【0.00】</v>
      </c>
      <c r="EE6" s="34">
        <f>IF(EE7="",NA(),EE7)</f>
        <v>0</v>
      </c>
      <c r="EF6" s="34">
        <f t="shared" ref="EF6:EN6" si="14">IF(EF7="",NA(),EF7)</f>
        <v>0</v>
      </c>
      <c r="EG6" s="34">
        <f t="shared" si="14"/>
        <v>0</v>
      </c>
      <c r="EH6" s="34">
        <f t="shared" si="14"/>
        <v>0</v>
      </c>
      <c r="EI6" s="34">
        <f t="shared" si="14"/>
        <v>0</v>
      </c>
      <c r="EJ6" s="35">
        <f t="shared" si="14"/>
        <v>0.01</v>
      </c>
      <c r="EK6" s="35">
        <f t="shared" si="14"/>
        <v>2.0499999999999998</v>
      </c>
      <c r="EL6" s="35">
        <f t="shared" si="14"/>
        <v>0.01</v>
      </c>
      <c r="EM6" s="35">
        <f t="shared" si="14"/>
        <v>0.01</v>
      </c>
      <c r="EN6" s="35">
        <f t="shared" si="14"/>
        <v>0.02</v>
      </c>
      <c r="EO6" s="34" t="str">
        <f>IF(EO7="","",IF(EO7="-","【-】","【"&amp;SUBSTITUTE(TEXT(EO7,"#,##0.00"),"-","△")&amp;"】"))</f>
        <v>【0.02】</v>
      </c>
    </row>
    <row r="7" spans="1:148" s="36" customFormat="1" x14ac:dyDescent="0.15">
      <c r="A7" s="28"/>
      <c r="B7" s="37">
        <v>2019</v>
      </c>
      <c r="C7" s="37">
        <v>252069</v>
      </c>
      <c r="D7" s="37">
        <v>46</v>
      </c>
      <c r="E7" s="37">
        <v>17</v>
      </c>
      <c r="F7" s="37">
        <v>5</v>
      </c>
      <c r="G7" s="37">
        <v>0</v>
      </c>
      <c r="H7" s="37" t="s">
        <v>95</v>
      </c>
      <c r="I7" s="37" t="s">
        <v>96</v>
      </c>
      <c r="J7" s="37" t="s">
        <v>97</v>
      </c>
      <c r="K7" s="37" t="s">
        <v>98</v>
      </c>
      <c r="L7" s="37" t="s">
        <v>99</v>
      </c>
      <c r="M7" s="37" t="s">
        <v>100</v>
      </c>
      <c r="N7" s="38" t="s">
        <v>101</v>
      </c>
      <c r="O7" s="38">
        <v>82.58</v>
      </c>
      <c r="P7" s="38">
        <v>3.53</v>
      </c>
      <c r="Q7" s="38">
        <v>98.61</v>
      </c>
      <c r="R7" s="38">
        <v>2530</v>
      </c>
      <c r="S7" s="38">
        <v>134926</v>
      </c>
      <c r="T7" s="38">
        <v>67.819999999999993</v>
      </c>
      <c r="U7" s="38">
        <v>1989.47</v>
      </c>
      <c r="V7" s="38">
        <v>4775</v>
      </c>
      <c r="W7" s="38">
        <v>1.74</v>
      </c>
      <c r="X7" s="38">
        <v>2744.25</v>
      </c>
      <c r="Y7" s="38">
        <v>95.75</v>
      </c>
      <c r="Z7" s="38">
        <v>99.84</v>
      </c>
      <c r="AA7" s="38">
        <v>100.95</v>
      </c>
      <c r="AB7" s="38">
        <v>101.66</v>
      </c>
      <c r="AC7" s="38">
        <v>100.77</v>
      </c>
      <c r="AD7" s="38">
        <v>99.64</v>
      </c>
      <c r="AE7" s="38">
        <v>99.66</v>
      </c>
      <c r="AF7" s="38">
        <v>100.95</v>
      </c>
      <c r="AG7" s="38">
        <v>101.77</v>
      </c>
      <c r="AH7" s="38">
        <v>101.91</v>
      </c>
      <c r="AI7" s="38">
        <v>102.97</v>
      </c>
      <c r="AJ7" s="38">
        <v>47.23</v>
      </c>
      <c r="AK7" s="38">
        <v>48.29</v>
      </c>
      <c r="AL7" s="38">
        <v>44.11</v>
      </c>
      <c r="AM7" s="38">
        <v>37.53</v>
      </c>
      <c r="AN7" s="38">
        <v>36.78</v>
      </c>
      <c r="AO7" s="38">
        <v>214.61</v>
      </c>
      <c r="AP7" s="38">
        <v>225.39</v>
      </c>
      <c r="AQ7" s="38">
        <v>224.04</v>
      </c>
      <c r="AR7" s="38">
        <v>227.4</v>
      </c>
      <c r="AS7" s="38">
        <v>127.98</v>
      </c>
      <c r="AT7" s="38">
        <v>165.48</v>
      </c>
      <c r="AU7" s="38">
        <v>3.91</v>
      </c>
      <c r="AV7" s="38">
        <v>9.6300000000000008</v>
      </c>
      <c r="AW7" s="38">
        <v>40.39</v>
      </c>
      <c r="AX7" s="38">
        <v>31.56</v>
      </c>
      <c r="AY7" s="38">
        <v>62.5</v>
      </c>
      <c r="AZ7" s="38">
        <v>29.45</v>
      </c>
      <c r="BA7" s="38">
        <v>31.84</v>
      </c>
      <c r="BB7" s="38">
        <v>29.91</v>
      </c>
      <c r="BC7" s="38">
        <v>29.54</v>
      </c>
      <c r="BD7" s="38">
        <v>44.14</v>
      </c>
      <c r="BE7" s="38">
        <v>33.840000000000003</v>
      </c>
      <c r="BF7" s="38">
        <v>611.26</v>
      </c>
      <c r="BG7" s="38">
        <v>538.29999999999995</v>
      </c>
      <c r="BH7" s="38">
        <v>484.23</v>
      </c>
      <c r="BI7" s="38">
        <v>425.68</v>
      </c>
      <c r="BJ7" s="38">
        <v>392.77</v>
      </c>
      <c r="BK7" s="38">
        <v>1081.8</v>
      </c>
      <c r="BL7" s="38">
        <v>974.93</v>
      </c>
      <c r="BM7" s="38">
        <v>855.8</v>
      </c>
      <c r="BN7" s="38">
        <v>789.46</v>
      </c>
      <c r="BO7" s="38">
        <v>654.71</v>
      </c>
      <c r="BP7" s="38">
        <v>765.47</v>
      </c>
      <c r="BQ7" s="38">
        <v>38.18</v>
      </c>
      <c r="BR7" s="38">
        <v>40.72</v>
      </c>
      <c r="BS7" s="38">
        <v>34.39</v>
      </c>
      <c r="BT7" s="38">
        <v>40.98</v>
      </c>
      <c r="BU7" s="38">
        <v>22.41</v>
      </c>
      <c r="BV7" s="38">
        <v>52.19</v>
      </c>
      <c r="BW7" s="38">
        <v>55.32</v>
      </c>
      <c r="BX7" s="38">
        <v>59.8</v>
      </c>
      <c r="BY7" s="38">
        <v>57.77</v>
      </c>
      <c r="BZ7" s="38">
        <v>65.37</v>
      </c>
      <c r="CA7" s="38">
        <v>59.59</v>
      </c>
      <c r="CB7" s="38">
        <v>332.25</v>
      </c>
      <c r="CC7" s="38">
        <v>309.89</v>
      </c>
      <c r="CD7" s="38">
        <v>367</v>
      </c>
      <c r="CE7" s="38">
        <v>308.31</v>
      </c>
      <c r="CF7" s="38">
        <v>734.75</v>
      </c>
      <c r="CG7" s="38">
        <v>296.14</v>
      </c>
      <c r="CH7" s="38">
        <v>283.17</v>
      </c>
      <c r="CI7" s="38">
        <v>263.76</v>
      </c>
      <c r="CJ7" s="38">
        <v>274.35000000000002</v>
      </c>
      <c r="CK7" s="38">
        <v>228.99</v>
      </c>
      <c r="CL7" s="38">
        <v>257.86</v>
      </c>
      <c r="CM7" s="38">
        <v>62.87</v>
      </c>
      <c r="CN7" s="38">
        <v>61.82</v>
      </c>
      <c r="CO7" s="38">
        <v>60.86</v>
      </c>
      <c r="CP7" s="38">
        <v>58.4</v>
      </c>
      <c r="CQ7" s="38">
        <v>39.89</v>
      </c>
      <c r="CR7" s="38">
        <v>52.31</v>
      </c>
      <c r="CS7" s="38">
        <v>60.65</v>
      </c>
      <c r="CT7" s="38">
        <v>51.75</v>
      </c>
      <c r="CU7" s="38">
        <v>50.68</v>
      </c>
      <c r="CV7" s="38">
        <v>54.06</v>
      </c>
      <c r="CW7" s="38">
        <v>51.3</v>
      </c>
      <c r="CX7" s="38">
        <v>92.18</v>
      </c>
      <c r="CY7" s="38">
        <v>94.62</v>
      </c>
      <c r="CZ7" s="38">
        <v>95.27</v>
      </c>
      <c r="DA7" s="38">
        <v>95.6</v>
      </c>
      <c r="DB7" s="38">
        <v>95.48</v>
      </c>
      <c r="DC7" s="38">
        <v>84.32</v>
      </c>
      <c r="DD7" s="38">
        <v>84.58</v>
      </c>
      <c r="DE7" s="38">
        <v>84.84</v>
      </c>
      <c r="DF7" s="38">
        <v>84.86</v>
      </c>
      <c r="DG7" s="38">
        <v>90.11</v>
      </c>
      <c r="DH7" s="38">
        <v>86.22</v>
      </c>
      <c r="DI7" s="38">
        <v>10</v>
      </c>
      <c r="DJ7" s="38">
        <v>13.96</v>
      </c>
      <c r="DK7" s="38">
        <v>17.52</v>
      </c>
      <c r="DL7" s="38">
        <v>20.72</v>
      </c>
      <c r="DM7" s="38">
        <v>23.89</v>
      </c>
      <c r="DN7" s="38">
        <v>22.41</v>
      </c>
      <c r="DO7" s="38">
        <v>22.9</v>
      </c>
      <c r="DP7" s="38">
        <v>24.87</v>
      </c>
      <c r="DQ7" s="38">
        <v>24.13</v>
      </c>
      <c r="DR7" s="38">
        <v>28.19</v>
      </c>
      <c r="DS7" s="38">
        <v>24.97</v>
      </c>
      <c r="DT7" s="38">
        <v>0</v>
      </c>
      <c r="DU7" s="38">
        <v>0</v>
      </c>
      <c r="DV7" s="38">
        <v>0</v>
      </c>
      <c r="DW7" s="38">
        <v>0</v>
      </c>
      <c r="DX7" s="38">
        <v>0</v>
      </c>
      <c r="DY7" s="38">
        <v>0</v>
      </c>
      <c r="DZ7" s="38">
        <v>0</v>
      </c>
      <c r="EA7" s="38">
        <v>0</v>
      </c>
      <c r="EB7" s="38">
        <v>0</v>
      </c>
      <c r="EC7" s="38">
        <v>0</v>
      </c>
      <c r="ED7" s="38">
        <v>0</v>
      </c>
      <c r="EE7" s="38">
        <v>0</v>
      </c>
      <c r="EF7" s="38">
        <v>0</v>
      </c>
      <c r="EG7" s="38">
        <v>0</v>
      </c>
      <c r="EH7" s="38">
        <v>0</v>
      </c>
      <c r="EI7" s="38">
        <v>0</v>
      </c>
      <c r="EJ7" s="38">
        <v>0.01</v>
      </c>
      <c r="EK7" s="38">
        <v>2.0499999999999998</v>
      </c>
      <c r="EL7" s="38">
        <v>0.01</v>
      </c>
      <c r="EM7" s="38">
        <v>0.01</v>
      </c>
      <c r="EN7" s="38">
        <v>0.02</v>
      </c>
      <c r="EO7" s="38">
        <v>0.02</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102</v>
      </c>
      <c r="C9" s="40" t="s">
        <v>103</v>
      </c>
      <c r="D9" s="40" t="s">
        <v>104</v>
      </c>
      <c r="E9" s="40" t="s">
        <v>105</v>
      </c>
      <c r="F9" s="40" t="s">
        <v>106</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E10" si="15">DATEVALUE($B7+12-B11&amp;"/1/"&amp;B12)</f>
        <v>46388</v>
      </c>
      <c r="C10" s="41">
        <f t="shared" si="15"/>
        <v>46753</v>
      </c>
      <c r="D10" s="41">
        <f t="shared" si="15"/>
        <v>47119</v>
      </c>
      <c r="E10" s="41">
        <f t="shared" si="15"/>
        <v>47484</v>
      </c>
      <c r="F10" s="42">
        <f>DATEVALUE($B7+12-F11&amp;"/1/"&amp;F12)</f>
        <v>47849</v>
      </c>
    </row>
    <row r="11" spans="1:148" x14ac:dyDescent="0.15">
      <c r="B11">
        <v>4</v>
      </c>
      <c r="C11">
        <v>3</v>
      </c>
      <c r="D11">
        <v>2</v>
      </c>
      <c r="E11">
        <v>1</v>
      </c>
      <c r="F11">
        <v>0</v>
      </c>
      <c r="G11" t="s">
        <v>107</v>
      </c>
    </row>
    <row r="12" spans="1:148" x14ac:dyDescent="0.15">
      <c r="B12">
        <v>1</v>
      </c>
      <c r="C12">
        <v>1</v>
      </c>
      <c r="D12">
        <v>1</v>
      </c>
      <c r="E12">
        <v>1</v>
      </c>
      <c r="F12">
        <v>1</v>
      </c>
      <c r="G12" t="s">
        <v>108</v>
      </c>
    </row>
    <row r="13" spans="1:148" x14ac:dyDescent="0.15">
      <c r="B13" t="s">
        <v>109</v>
      </c>
      <c r="C13" t="s">
        <v>110</v>
      </c>
      <c r="D13" t="s">
        <v>109</v>
      </c>
      <c r="E13" t="s">
        <v>109</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土井 克子</cp:lastModifiedBy>
  <cp:lastPrinted>2021-01-28T00:21:54Z</cp:lastPrinted>
  <dcterms:created xsi:type="dcterms:W3CDTF">2020-12-04T02:37:10Z</dcterms:created>
  <dcterms:modified xsi:type="dcterms:W3CDTF">2021-01-28T00:44:50Z</dcterms:modified>
  <cp:category/>
</cp:coreProperties>
</file>