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上下水道総務課\N経営\30 経営分析\公営企業経営留意・経営分析\★経営分析★\R1\当初提出\"/>
    </mc:Choice>
  </mc:AlternateContent>
  <workbookProtection workbookAlgorithmName="SHA-512" workbookHashValue="CXVaxEGc21bf5uiQU5uQKtQ9FU8PRy5j0KR8Y55JLQvW2qd0FcFR5gSfVxCuwFHHjvNhD5EUkvCb6cisewIj9w==" workbookSaltValue="rtz8Ew6NCSmLbPHdhrW2gw=="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AD10" i="4" s="1"/>
  <c r="Q6" i="5"/>
  <c r="P6" i="5"/>
  <c r="O6" i="5"/>
  <c r="I10" i="4" s="1"/>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BB8" i="4"/>
  <c r="AT8" i="4"/>
  <c r="AD8" i="4"/>
  <c r="W8" i="4"/>
  <c r="P8" i="4"/>
  <c r="B8" i="4"/>
  <c r="B6" i="4"/>
</calcChain>
</file>

<file path=xl/sharedStrings.xml><?xml version="1.0" encoding="utf-8"?>
<sst xmlns="http://schemas.openxmlformats.org/spreadsheetml/2006/main" count="233" uniqueCount="117">
  <si>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</si>
  <si>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</si>
  <si>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</si>
  <si>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</si>
  <si>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</si>
  <si>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</si>
  <si>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</si>
  <si>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</si>
  <si>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</si>
  <si>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</si>
  <si>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</si>
  <si>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</si>
  <si>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</si>
  <si>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</si>
  <si>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</si>
  <si>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</si>
  <si>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</si>
  <si>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</si>
  <si>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</si>
  <si>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</si>
  <si>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</si>
  <si>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</si>
  <si>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</si>
  <si>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</si>
  <si>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</si>
  <si>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</si>
  <si>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</si>
  <si>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</si>
  <si>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</si>
  <si>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</si>
  <si>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</si>
  <si>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</si>
  <si>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</si>
  <si>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</si>
  <si>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</si>
  <si>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</si>
  <si>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</si>
  <si>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</si>
  <si>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</si>
  <si>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</si>
  <si>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</si>
  <si>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</si>
  <si>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</si>
  <si>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</si>
  <si>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</si>
  <si>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</si>
  <si>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</si>
  <si>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</si>
  <si>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</si>
  <si>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</si>
  <si>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</si>
  <si>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</si>
  <si>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</si>
  <si>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</si>
  <si>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</si>
  <si>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</si>
  <si>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</si>
  <si>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</si>
  <si>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</si>
  <si>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</si>
  <si>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</si>
  <si>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</si>
  <si>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</si>
  <si>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</si>
  <si>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</si>
  <si>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</si>
  <si>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</si>
  <si>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</si>
  <si>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</si>
  <si>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</si>
  <si>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</si>
  <si>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</si>
  <si>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</si>
  <si>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</si>
  <si>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</si>
  <si>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</si>
  <si>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</si>
  <si>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</si>
  <si>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</si>
  <si>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</si>
  <si>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</si>
  <si>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</si>
  <si>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</si>
  <si>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</si>
  <si>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</si>
  <si>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</si>
  <si>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</si>
  <si>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</si>
  <si>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</si>
  <si>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</si>
  <si>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</si>
  <si>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</si>
  <si>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</si>
  <si>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</si>
  <si>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</si>
  <si>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</si>
  <si>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</si>
  <si>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</si>
  <si>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</si>
  <si>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</si>
  <si>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</si>
  <si>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</si>
  <si>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</si>
  <si>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</si>
  <si>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</si>
  <si>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</si>
  <si>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</si>
  <si>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</si>
  <si>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</si>
  <si>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</si>
  <si>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</si>
  <si>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</si>
  <si>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</si>
  <si>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</si>
  <si>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xml:space="preserve">①施設全体の減価償却の状況が、平均を大きく下回っているのは、平成26年度より法適用へ移行した際に、資産価値を経過年数分減じて評価し計上し直したうえで減価償却を行ったことが要因と考えられます。
②③本市で最も古い管渠の経過年数は49年であり、標準的耐用年数である50年には達しておらず、当該年度で更新改善を実施した管はありません。今後は老朽化の進行にあわせて対応していく予定です。
</t>
    <rPh sb="1" eb="3">
      <t>シセツ</t>
    </rPh>
    <rPh sb="3" eb="5">
      <t>ゼンタイ</t>
    </rPh>
    <rPh sb="6" eb="8">
      <t>ゲンカ</t>
    </rPh>
    <rPh sb="8" eb="10">
      <t>ショウキャク</t>
    </rPh>
    <rPh sb="11" eb="13">
      <t>ジョウキョウ</t>
    </rPh>
    <rPh sb="15" eb="17">
      <t>ヘイキン</t>
    </rPh>
    <rPh sb="18" eb="19">
      <t>オオ</t>
    </rPh>
    <rPh sb="21" eb="23">
      <t>シタマワ</t>
    </rPh>
    <rPh sb="30" eb="32">
      <t>ヘイセイ</t>
    </rPh>
    <rPh sb="34" eb="36">
      <t>ネンド</t>
    </rPh>
    <rPh sb="68" eb="69">
      <t>ナオ</t>
    </rPh>
    <rPh sb="74" eb="76">
      <t>ゲンカ</t>
    </rPh>
    <rPh sb="76" eb="78">
      <t>ショウキャク</t>
    </rPh>
    <rPh sb="79" eb="80">
      <t>オコナ</t>
    </rPh>
    <rPh sb="98" eb="100">
      <t>ホンシ</t>
    </rPh>
    <rPh sb="101" eb="102">
      <t>モット</t>
    </rPh>
    <rPh sb="103" eb="104">
      <t>フル</t>
    </rPh>
    <rPh sb="105" eb="106">
      <t>カン</t>
    </rPh>
    <rPh sb="106" eb="107">
      <t>キョ</t>
    </rPh>
    <rPh sb="108" eb="110">
      <t>ケイカ</t>
    </rPh>
    <rPh sb="110" eb="112">
      <t>ネンスウ</t>
    </rPh>
    <rPh sb="115" eb="116">
      <t>ネン</t>
    </rPh>
    <rPh sb="120" eb="122">
      <t>ヒョウジュン</t>
    </rPh>
    <rPh sb="122" eb="123">
      <t>テキ</t>
    </rPh>
    <rPh sb="123" eb="125">
      <t>タイヨウ</t>
    </rPh>
    <rPh sb="125" eb="127">
      <t>ネンスウ</t>
    </rPh>
    <rPh sb="132" eb="133">
      <t>ネン</t>
    </rPh>
    <rPh sb="135" eb="136">
      <t>タッ</t>
    </rPh>
    <rPh sb="142" eb="144">
      <t>トウガイ</t>
    </rPh>
    <rPh sb="144" eb="146">
      <t>ネンド</t>
    </rPh>
    <rPh sb="156" eb="157">
      <t>カン</t>
    </rPh>
    <rPh sb="164" eb="166">
      <t>コンゴ</t>
    </rPh>
    <rPh sb="167" eb="170">
      <t>ロウキュウカ</t>
    </rPh>
    <rPh sb="171" eb="173">
      <t>シンコウ</t>
    </rPh>
    <rPh sb="178" eb="180">
      <t>タイオウ</t>
    </rPh>
    <rPh sb="184" eb="186">
      <t>ヨテイ</t>
    </rPh>
    <phoneticPr fontId="4"/>
  </si>
  <si>
    <t>　本市の下水道事業は、昭和57年度に流域下水道湖南中部浄化センターの運転開始を受け、一部で供用を開始し、順次整備拡大を行ってきました。
　近年では、人口は増加しているものの、節水意識の浸透や節水機器の普及により、使用料収入は伸び悩んでいる傾向にあります。
 令和元年度決算は、経費回収率は100％を越え、汚水処理原価も平均を下回り、良好な経営状況であると言えますが、次年度以降はコロナ禍の影響による使用水量の減少が懸念される中、今後も、計画的な更新および耐震化をはじめとする災害に強いライフラインの確保に努めるとともに適切な維持管理を行い、汚水処理を行う流域下水道と連携しながら、引き続き、健全かつ効率的な経営に努める必要があります。</t>
    <rPh sb="1" eb="2">
      <t>ホン</t>
    </rPh>
    <rPh sb="2" eb="3">
      <t>シ</t>
    </rPh>
    <rPh sb="4" eb="6">
      <t>ゲスイ</t>
    </rPh>
    <rPh sb="6" eb="7">
      <t>ドウ</t>
    </rPh>
    <rPh sb="7" eb="9">
      <t>ジギョウ</t>
    </rPh>
    <rPh sb="11" eb="13">
      <t>ショウワ</t>
    </rPh>
    <rPh sb="15" eb="17">
      <t>ネンド</t>
    </rPh>
    <rPh sb="18" eb="20">
      <t>リュウイキ</t>
    </rPh>
    <rPh sb="20" eb="22">
      <t>ゲスイ</t>
    </rPh>
    <rPh sb="22" eb="23">
      <t>ドウ</t>
    </rPh>
    <rPh sb="23" eb="25">
      <t>コナン</t>
    </rPh>
    <rPh sb="25" eb="27">
      <t>チュウブ</t>
    </rPh>
    <rPh sb="27" eb="29">
      <t>ジョウカ</t>
    </rPh>
    <rPh sb="34" eb="36">
      <t>ウンテン</t>
    </rPh>
    <rPh sb="36" eb="38">
      <t>カイシ</t>
    </rPh>
    <rPh sb="42" eb="44">
      <t>イチブ</t>
    </rPh>
    <rPh sb="45" eb="47">
      <t>キョウヨウ</t>
    </rPh>
    <rPh sb="48" eb="50">
      <t>カイシ</t>
    </rPh>
    <rPh sb="52" eb="54">
      <t>ジュンジ</t>
    </rPh>
    <rPh sb="54" eb="56">
      <t>セイビ</t>
    </rPh>
    <rPh sb="56" eb="58">
      <t>カクダイ</t>
    </rPh>
    <rPh sb="59" eb="60">
      <t>オコナ</t>
    </rPh>
    <rPh sb="69" eb="71">
      <t>キンネン</t>
    </rPh>
    <rPh sb="74" eb="76">
      <t>ジンコウ</t>
    </rPh>
    <rPh sb="77" eb="79">
      <t>ゾウカ</t>
    </rPh>
    <rPh sb="87" eb="89">
      <t>セッスイ</t>
    </rPh>
    <rPh sb="89" eb="91">
      <t>イシキ</t>
    </rPh>
    <rPh sb="92" eb="94">
      <t>シントウ</t>
    </rPh>
    <rPh sb="95" eb="97">
      <t>セッスイ</t>
    </rPh>
    <rPh sb="97" eb="99">
      <t>キキ</t>
    </rPh>
    <rPh sb="100" eb="102">
      <t>フキュウ</t>
    </rPh>
    <rPh sb="106" eb="108">
      <t>シヨウ</t>
    </rPh>
    <rPh sb="108" eb="109">
      <t>リョウ</t>
    </rPh>
    <rPh sb="109" eb="111">
      <t>シュウニュウ</t>
    </rPh>
    <rPh sb="112" eb="113">
      <t>ノ</t>
    </rPh>
    <rPh sb="114" eb="115">
      <t>ナヤ</t>
    </rPh>
    <rPh sb="119" eb="121">
      <t>ケイコウ</t>
    </rPh>
    <rPh sb="129" eb="131">
      <t>レイワ</t>
    </rPh>
    <rPh sb="131" eb="133">
      <t>ガンネン</t>
    </rPh>
    <rPh sb="133" eb="134">
      <t>ド</t>
    </rPh>
    <rPh sb="134" eb="136">
      <t>ケッサン</t>
    </rPh>
    <rPh sb="138" eb="140">
      <t>ケイヒ</t>
    </rPh>
    <rPh sb="140" eb="142">
      <t>カイシュウ</t>
    </rPh>
    <rPh sb="142" eb="143">
      <t>リツ</t>
    </rPh>
    <rPh sb="149" eb="150">
      <t>コ</t>
    </rPh>
    <rPh sb="152" eb="154">
      <t>オスイ</t>
    </rPh>
    <rPh sb="154" eb="156">
      <t>ショリ</t>
    </rPh>
    <rPh sb="156" eb="158">
      <t>ゲンカ</t>
    </rPh>
    <rPh sb="159" eb="161">
      <t>ヘイキン</t>
    </rPh>
    <rPh sb="162" eb="164">
      <t>シタマワ</t>
    </rPh>
    <rPh sb="166" eb="168">
      <t>リョウコウ</t>
    </rPh>
    <rPh sb="169" eb="171">
      <t>ケイエイ</t>
    </rPh>
    <rPh sb="171" eb="173">
      <t>ジョウキョウ</t>
    </rPh>
    <rPh sb="177" eb="178">
      <t>イ</t>
    </rPh>
    <rPh sb="183" eb="186">
      <t>ジネンド</t>
    </rPh>
    <rPh sb="186" eb="188">
      <t>イコウ</t>
    </rPh>
    <rPh sb="214" eb="216">
      <t>コンゴ</t>
    </rPh>
    <rPh sb="218" eb="221">
      <t>ケイカクテキ</t>
    </rPh>
    <rPh sb="222" eb="224">
      <t>コウシン</t>
    </rPh>
    <rPh sb="227" eb="230">
      <t>タイシンカ</t>
    </rPh>
    <rPh sb="237" eb="239">
      <t>サイガイ</t>
    </rPh>
    <rPh sb="240" eb="241">
      <t>ツヨ</t>
    </rPh>
    <rPh sb="249" eb="251">
      <t>カクホ</t>
    </rPh>
    <rPh sb="252" eb="253">
      <t>ツト</t>
    </rPh>
    <rPh sb="259" eb="261">
      <t>テキセツ</t>
    </rPh>
    <rPh sb="262" eb="264">
      <t>イジ</t>
    </rPh>
    <rPh sb="264" eb="266">
      <t>カンリ</t>
    </rPh>
    <rPh sb="267" eb="268">
      <t>オコナ</t>
    </rPh>
    <rPh sb="270" eb="272">
      <t>オスイ</t>
    </rPh>
    <rPh sb="272" eb="274">
      <t>ショリ</t>
    </rPh>
    <rPh sb="275" eb="276">
      <t>オコナ</t>
    </rPh>
    <rPh sb="277" eb="279">
      <t>リュウイキ</t>
    </rPh>
    <rPh sb="279" eb="281">
      <t>ゲスイ</t>
    </rPh>
    <rPh sb="281" eb="282">
      <t>ドウ</t>
    </rPh>
    <rPh sb="283" eb="285">
      <t>レンケイ</t>
    </rPh>
    <rPh sb="290" eb="291">
      <t>ヒ</t>
    </rPh>
    <rPh sb="292" eb="293">
      <t>ツヅ</t>
    </rPh>
    <rPh sb="295" eb="297">
      <t>ケンゼン</t>
    </rPh>
    <rPh sb="299" eb="302">
      <t>コウリツテキ</t>
    </rPh>
    <rPh sb="303" eb="305">
      <t>ケイエイ</t>
    </rPh>
    <rPh sb="306" eb="307">
      <t>ツト</t>
    </rPh>
    <rPh sb="309" eb="311">
      <t>ヒツヨウ</t>
    </rPh>
    <phoneticPr fontId="4"/>
  </si>
  <si>
    <t>①単年度の経常的な収支の比率を表す経常収支比率は、100％を超え、黒字となっています。
③短期的な債務に対する支払い能力を表す流動比率は、企業債償還のための支払いが多いため、100％を下回っていますが、令和元年度は企業債借入を抑制したことにより現金預金残高が減少したことから低下しています。
④企業債残高対事業規模比率は、類似団体平均を下回るものの、建設投資を行った企業債残高が多いことから、高い値となっていますが、年々減少し、今後はさらに減少していく見込みです。
⑤費用に対する下水道使用料収入の割合を示す経費回収率は100％を超え、適切な使用料が確保できている状況です。
⑥有収水量１㎥あたりの費用を表す汚水処理原価は、類似団体平均を下回っており、効率的な運営が行えています。
⑦汚水処理を行う流域下水道の施設利用率は、平成30年度から滋賀県で算出されているため、平成30年度分以降の記載はありません。
⑧水洗化率は、類似団体平均を上回っており、管渠を含めた施設の効率的な利用が出来ている状況です。</t>
    <rPh sb="1" eb="4">
      <t>タンネンド</t>
    </rPh>
    <rPh sb="5" eb="8">
      <t>ケイジョウテキ</t>
    </rPh>
    <rPh sb="9" eb="11">
      <t>シュウシ</t>
    </rPh>
    <rPh sb="12" eb="14">
      <t>ヒリツ</t>
    </rPh>
    <rPh sb="15" eb="16">
      <t>アラワ</t>
    </rPh>
    <rPh sb="17" eb="19">
      <t>ケイジョウ</t>
    </rPh>
    <rPh sb="19" eb="21">
      <t>シュウシ</t>
    </rPh>
    <rPh sb="21" eb="23">
      <t>ヒリツ</t>
    </rPh>
    <rPh sb="30" eb="31">
      <t>コ</t>
    </rPh>
    <rPh sb="33" eb="35">
      <t>クロジ</t>
    </rPh>
    <rPh sb="45" eb="48">
      <t>タンキテキ</t>
    </rPh>
    <rPh sb="49" eb="51">
      <t>サイム</t>
    </rPh>
    <rPh sb="52" eb="53">
      <t>タイ</t>
    </rPh>
    <rPh sb="55" eb="57">
      <t>シハラ</t>
    </rPh>
    <rPh sb="58" eb="60">
      <t>ノウリョク</t>
    </rPh>
    <rPh sb="61" eb="62">
      <t>アラワ</t>
    </rPh>
    <rPh sb="63" eb="65">
      <t>リュウドウ</t>
    </rPh>
    <rPh sb="65" eb="67">
      <t>ヒリツ</t>
    </rPh>
    <rPh sb="69" eb="71">
      <t>キギョウ</t>
    </rPh>
    <rPh sb="71" eb="72">
      <t>サイ</t>
    </rPh>
    <rPh sb="72" eb="74">
      <t>ショウカン</t>
    </rPh>
    <rPh sb="78" eb="80">
      <t>シハラ</t>
    </rPh>
    <rPh sb="82" eb="83">
      <t>オオ</t>
    </rPh>
    <rPh sb="92" eb="94">
      <t>シタマワ</t>
    </rPh>
    <rPh sb="101" eb="103">
      <t>レイワ</t>
    </rPh>
    <rPh sb="104" eb="106">
      <t>ネンド</t>
    </rPh>
    <rPh sb="107" eb="109">
      <t>キギョウ</t>
    </rPh>
    <rPh sb="109" eb="110">
      <t>サイ</t>
    </rPh>
    <rPh sb="110" eb="112">
      <t>カリイレ</t>
    </rPh>
    <rPh sb="113" eb="115">
      <t>ヨクセイ</t>
    </rPh>
    <rPh sb="122" eb="124">
      <t>ゲンキン</t>
    </rPh>
    <rPh sb="124" eb="126">
      <t>ヨキン</t>
    </rPh>
    <rPh sb="126" eb="128">
      <t>ザンダカ</t>
    </rPh>
    <rPh sb="152" eb="153">
      <t>タイ</t>
    </rPh>
    <rPh sb="153" eb="155">
      <t>ジギョウ</t>
    </rPh>
    <rPh sb="155" eb="157">
      <t>キボ</t>
    </rPh>
    <rPh sb="157" eb="159">
      <t>ヒリツ</t>
    </rPh>
    <rPh sb="189" eb="190">
      <t>オオ</t>
    </rPh>
    <rPh sb="208" eb="210">
      <t>ネンネン</t>
    </rPh>
    <rPh sb="210" eb="212">
      <t>ゲンショウ</t>
    </rPh>
    <rPh sb="214" eb="216">
      <t>コンゴ</t>
    </rPh>
    <rPh sb="220" eb="222">
      <t>ゲンショウ</t>
    </rPh>
    <rPh sb="226" eb="228">
      <t>ミコ</t>
    </rPh>
    <rPh sb="246" eb="248">
      <t>シュウニュウ</t>
    </rPh>
    <rPh sb="265" eb="266">
      <t>コ</t>
    </rPh>
    <rPh sb="268" eb="270">
      <t>テキセツ</t>
    </rPh>
    <rPh sb="271" eb="273">
      <t>シヨウ</t>
    </rPh>
    <rPh sb="273" eb="274">
      <t>リョウ</t>
    </rPh>
    <rPh sb="282" eb="284">
      <t>ジョウキョウ</t>
    </rPh>
    <rPh sb="289" eb="290">
      <t>ユウ</t>
    </rPh>
    <rPh sb="290" eb="291">
      <t>シュウ</t>
    </rPh>
    <rPh sb="291" eb="293">
      <t>スイリョウ</t>
    </rPh>
    <rPh sb="299" eb="301">
      <t>ヒヨウ</t>
    </rPh>
    <rPh sb="302" eb="303">
      <t>アラワ</t>
    </rPh>
    <rPh sb="304" eb="306">
      <t>オスイ</t>
    </rPh>
    <rPh sb="306" eb="308">
      <t>ショリ</t>
    </rPh>
    <rPh sb="308" eb="310">
      <t>ゲンカ</t>
    </rPh>
    <rPh sb="312" eb="314">
      <t>ルイジ</t>
    </rPh>
    <rPh sb="314" eb="316">
      <t>ダンタイ</t>
    </rPh>
    <rPh sb="316" eb="318">
      <t>ヘイキン</t>
    </rPh>
    <rPh sb="319" eb="321">
      <t>シタマワ</t>
    </rPh>
    <rPh sb="326" eb="329">
      <t>コウリツテキ</t>
    </rPh>
    <rPh sb="330" eb="332">
      <t>ウンエイ</t>
    </rPh>
    <rPh sb="333" eb="334">
      <t>オコナ</t>
    </rPh>
    <rPh sb="342" eb="344">
      <t>オスイ</t>
    </rPh>
    <rPh sb="344" eb="346">
      <t>ショリ</t>
    </rPh>
    <rPh sb="347" eb="348">
      <t>オコナ</t>
    </rPh>
    <rPh sb="349" eb="351">
      <t>リュウイキ</t>
    </rPh>
    <rPh sb="351" eb="353">
      <t>ゲスイ</t>
    </rPh>
    <rPh sb="353" eb="354">
      <t>ドウ</t>
    </rPh>
    <rPh sb="355" eb="356">
      <t>シ</t>
    </rPh>
    <rPh sb="356" eb="357">
      <t>セツ</t>
    </rPh>
    <rPh sb="357" eb="360">
      <t>リヨウリツ</t>
    </rPh>
    <rPh sb="362" eb="364">
      <t>ヘイセイ</t>
    </rPh>
    <rPh sb="366" eb="368">
      <t>ネンド</t>
    </rPh>
    <rPh sb="370" eb="373">
      <t>シガケン</t>
    </rPh>
    <rPh sb="374" eb="376">
      <t>サンシュツ</t>
    </rPh>
    <rPh sb="384" eb="386">
      <t>ヘイセイ</t>
    </rPh>
    <rPh sb="388" eb="390">
      <t>ネンド</t>
    </rPh>
    <rPh sb="390" eb="391">
      <t>ブン</t>
    </rPh>
    <rPh sb="391" eb="393">
      <t>イコウ</t>
    </rPh>
    <rPh sb="394" eb="396">
      <t>キサイ</t>
    </rPh>
    <rPh sb="405" eb="408">
      <t>スイセンカ</t>
    </rPh>
    <rPh sb="408" eb="409">
      <t>リツ</t>
    </rPh>
    <rPh sb="418" eb="420">
      <t>ウワマワ</t>
    </rPh>
    <rPh sb="425" eb="426">
      <t>カン</t>
    </rPh>
    <rPh sb="426" eb="427">
      <t>キョ</t>
    </rPh>
    <rPh sb="428" eb="429">
      <t>フク</t>
    </rPh>
    <rPh sb="431" eb="433">
      <t>シセツ</t>
    </rPh>
    <rPh sb="434" eb="437">
      <t>コウリツテキ</t>
    </rPh>
    <rPh sb="438" eb="440">
      <t>リヨウ</t>
    </rPh>
    <rPh sb="441" eb="443">
      <t>デキ</t>
    </rPh>
    <rPh sb="446" eb="448">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</si>
</sst>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A23-40EA-80E0-ABC8785EEB27}"/>
            </c:ext>
          </c:extLst>
        </c:ser>
        <c:dLbls>
          <c:showLegendKey val="0"/>
          <c:showVal val="0"/>
          <c:showCatName val="0"/>
          <c:showSerName val="0"/>
          <c:showPercent val="0"/>
          <c:showBubbleSize val="0"/>
        </c:dLbls>
        <c:gapWidth val="150"/>
        <c:axId val="284536864"/>
        <c:axId val="284532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0.13</c:v>
                </c:pt>
                <c:pt idx="2">
                  <c:v>0.17</c:v>
                </c:pt>
                <c:pt idx="3">
                  <c:v>0.21</c:v>
                </c:pt>
                <c:pt idx="4">
                  <c:v>0.19</c:v>
                </c:pt>
              </c:numCache>
            </c:numRef>
          </c:val>
          <c:smooth val="0"/>
          <c:extLst xmlns:c16r2="http://schemas.microsoft.com/office/drawing/2015/06/chart">
            <c:ext xmlns:c16="http://schemas.microsoft.com/office/drawing/2014/chart" uri="{C3380CC4-5D6E-409C-BE32-E72D297353CC}">
              <c16:uniqueId val="{00000001-7A23-40EA-80E0-ABC8785EEB27}"/>
            </c:ext>
          </c:extLst>
        </c:ser>
        <c:dLbls>
          <c:showLegendKey val="0"/>
          <c:showVal val="0"/>
          <c:showCatName val="0"/>
          <c:showSerName val="0"/>
          <c:showPercent val="0"/>
          <c:showBubbleSize val="0"/>
        </c:dLbls>
        <c:marker val="1"/>
        <c:smooth val="0"/>
        <c:axId val="284536864"/>
        <c:axId val="284532160"/>
      </c:lineChart>
      <c:dateAx>
        <c:axId val="284536864"/>
        <c:scaling>
          <c:orientation val="minMax"/>
        </c:scaling>
        <c:delete val="1"/>
        <c:axPos val="b"/>
        <c:numFmt formatCode="&quot;H&quot;yy" sourceLinked="1"/>
        <c:majorTickMark val="none"/>
        <c:minorTickMark val="none"/>
        <c:tickLblPos val="none"/>
        <c:crossAx val="284532160"/>
        <c:crosses val="autoZero"/>
        <c:auto val="1"/>
        <c:lblOffset val="100"/>
        <c:baseTimeUnit val="years"/>
      </c:dateAx>
      <c:valAx>
        <c:axId val="284532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53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97.31</c:v>
                </c:pt>
                <c:pt idx="1">
                  <c:v>91.53</c:v>
                </c:pt>
                <c:pt idx="2">
                  <c:v>91.44</c:v>
                </c:pt>
                <c:pt idx="3">
                  <c:v>0</c:v>
                </c:pt>
                <c:pt idx="4">
                  <c:v>0</c:v>
                </c:pt>
              </c:numCache>
            </c:numRef>
          </c:val>
          <c:extLst xmlns:c16r2="http://schemas.microsoft.com/office/drawing/2015/06/chart">
            <c:ext xmlns:c16="http://schemas.microsoft.com/office/drawing/2014/chart" uri="{C3380CC4-5D6E-409C-BE32-E72D297353CC}">
              <c16:uniqueId val="{00000000-EBDC-4400-9FCB-0C10740E1ED7}"/>
            </c:ext>
          </c:extLst>
        </c:ser>
        <c:dLbls>
          <c:showLegendKey val="0"/>
          <c:showVal val="0"/>
          <c:showCatName val="0"/>
          <c:showSerName val="0"/>
          <c:showPercent val="0"/>
          <c:showBubbleSize val="0"/>
        </c:dLbls>
        <c:gapWidth val="150"/>
        <c:axId val="349031096"/>
        <c:axId val="349032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62.5</c:v>
                </c:pt>
                <c:pt idx="1">
                  <c:v>63.26</c:v>
                </c:pt>
                <c:pt idx="2">
                  <c:v>61.54</c:v>
                </c:pt>
                <c:pt idx="3">
                  <c:v>61.93</c:v>
                </c:pt>
                <c:pt idx="4">
                  <c:v>61.32</c:v>
                </c:pt>
              </c:numCache>
            </c:numRef>
          </c:val>
          <c:smooth val="0"/>
          <c:extLst xmlns:c16r2="http://schemas.microsoft.com/office/drawing/2015/06/chart">
            <c:ext xmlns:c16="http://schemas.microsoft.com/office/drawing/2014/chart" uri="{C3380CC4-5D6E-409C-BE32-E72D297353CC}">
              <c16:uniqueId val="{00000001-EBDC-4400-9FCB-0C10740E1ED7}"/>
            </c:ext>
          </c:extLst>
        </c:ser>
        <c:dLbls>
          <c:showLegendKey val="0"/>
          <c:showVal val="0"/>
          <c:showCatName val="0"/>
          <c:showSerName val="0"/>
          <c:showPercent val="0"/>
          <c:showBubbleSize val="0"/>
        </c:dLbls>
        <c:marker val="1"/>
        <c:smooth val="0"/>
        <c:axId val="349031096"/>
        <c:axId val="349032664"/>
      </c:lineChart>
      <c:dateAx>
        <c:axId val="349031096"/>
        <c:scaling>
          <c:orientation val="minMax"/>
        </c:scaling>
        <c:delete val="1"/>
        <c:axPos val="b"/>
        <c:numFmt formatCode="&quot;H&quot;yy" sourceLinked="1"/>
        <c:majorTickMark val="none"/>
        <c:minorTickMark val="none"/>
        <c:tickLblPos val="none"/>
        <c:crossAx val="349032664"/>
        <c:crosses val="autoZero"/>
        <c:auto val="1"/>
        <c:lblOffset val="100"/>
        <c:baseTimeUnit val="years"/>
      </c:dateAx>
      <c:valAx>
        <c:axId val="349032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9031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96.99</c:v>
                </c:pt>
                <c:pt idx="1">
                  <c:v>97</c:v>
                </c:pt>
                <c:pt idx="2">
                  <c:v>97.32</c:v>
                </c:pt>
                <c:pt idx="3">
                  <c:v>98.21</c:v>
                </c:pt>
                <c:pt idx="4">
                  <c:v>98.38</c:v>
                </c:pt>
              </c:numCache>
            </c:numRef>
          </c:val>
          <c:extLst xmlns:c16r2="http://schemas.microsoft.com/office/drawing/2015/06/chart">
            <c:ext xmlns:c16="http://schemas.microsoft.com/office/drawing/2014/chart" uri="{C3380CC4-5D6E-409C-BE32-E72D297353CC}">
              <c16:uniqueId val="{00000000-6BE7-4879-8278-26C6B1EF1213}"/>
            </c:ext>
          </c:extLst>
        </c:ser>
        <c:dLbls>
          <c:showLegendKey val="0"/>
          <c:showVal val="0"/>
          <c:showCatName val="0"/>
          <c:showSerName val="0"/>
          <c:showPercent val="0"/>
          <c:showBubbleSize val="0"/>
        </c:dLbls>
        <c:gapWidth val="150"/>
        <c:axId val="349029920"/>
        <c:axId val="34903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93.88</c:v>
                </c:pt>
                <c:pt idx="1">
                  <c:v>94.07</c:v>
                </c:pt>
                <c:pt idx="2">
                  <c:v>94.13</c:v>
                </c:pt>
                <c:pt idx="3">
                  <c:v>94.45</c:v>
                </c:pt>
                <c:pt idx="4">
                  <c:v>94.58</c:v>
                </c:pt>
              </c:numCache>
            </c:numRef>
          </c:val>
          <c:smooth val="0"/>
          <c:extLst xmlns:c16r2="http://schemas.microsoft.com/office/drawing/2015/06/chart">
            <c:ext xmlns:c16="http://schemas.microsoft.com/office/drawing/2014/chart" uri="{C3380CC4-5D6E-409C-BE32-E72D297353CC}">
              <c16:uniqueId val="{00000001-6BE7-4879-8278-26C6B1EF1213}"/>
            </c:ext>
          </c:extLst>
        </c:ser>
        <c:dLbls>
          <c:showLegendKey val="0"/>
          <c:showVal val="0"/>
          <c:showCatName val="0"/>
          <c:showSerName val="0"/>
          <c:showPercent val="0"/>
          <c:showBubbleSize val="0"/>
        </c:dLbls>
        <c:marker val="1"/>
        <c:smooth val="0"/>
        <c:axId val="349029920"/>
        <c:axId val="349036192"/>
      </c:lineChart>
      <c:dateAx>
        <c:axId val="349029920"/>
        <c:scaling>
          <c:orientation val="minMax"/>
        </c:scaling>
        <c:delete val="1"/>
        <c:axPos val="b"/>
        <c:numFmt formatCode="&quot;H&quot;yy" sourceLinked="1"/>
        <c:majorTickMark val="none"/>
        <c:minorTickMark val="none"/>
        <c:tickLblPos val="none"/>
        <c:crossAx val="349036192"/>
        <c:crosses val="autoZero"/>
        <c:auto val="1"/>
        <c:lblOffset val="100"/>
        <c:baseTimeUnit val="years"/>
      </c:dateAx>
      <c:valAx>
        <c:axId val="349036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9029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109.03</c:v>
                </c:pt>
                <c:pt idx="1">
                  <c:v>111.14</c:v>
                </c:pt>
                <c:pt idx="2">
                  <c:v>113.52</c:v>
                </c:pt>
                <c:pt idx="3">
                  <c:v>116.03</c:v>
                </c:pt>
                <c:pt idx="4">
                  <c:v>117.32</c:v>
                </c:pt>
              </c:numCache>
            </c:numRef>
          </c:val>
          <c:extLst xmlns:c16r2="http://schemas.microsoft.com/office/drawing/2015/06/chart">
            <c:ext xmlns:c16="http://schemas.microsoft.com/office/drawing/2014/chart" uri="{C3380CC4-5D6E-409C-BE32-E72D297353CC}">
              <c16:uniqueId val="{00000000-C2C6-4182-961B-82C3C8F13398}"/>
            </c:ext>
          </c:extLst>
        </c:ser>
        <c:dLbls>
          <c:showLegendKey val="0"/>
          <c:showVal val="0"/>
          <c:showCatName val="0"/>
          <c:showSerName val="0"/>
          <c:showPercent val="0"/>
          <c:showBubbleSize val="0"/>
        </c:dLbls>
        <c:gapWidth val="150"/>
        <c:axId val="348613416"/>
        <c:axId val="348613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106.67</c:v>
                </c:pt>
                <c:pt idx="1">
                  <c:v>107.45</c:v>
                </c:pt>
                <c:pt idx="2">
                  <c:v>107.43</c:v>
                </c:pt>
                <c:pt idx="3">
                  <c:v>107.64</c:v>
                </c:pt>
                <c:pt idx="4">
                  <c:v>107.03</c:v>
                </c:pt>
              </c:numCache>
            </c:numRef>
          </c:val>
          <c:smooth val="0"/>
          <c:extLst xmlns:c16r2="http://schemas.microsoft.com/office/drawing/2015/06/chart">
            <c:ext xmlns:c16="http://schemas.microsoft.com/office/drawing/2014/chart" uri="{C3380CC4-5D6E-409C-BE32-E72D297353CC}">
              <c16:uniqueId val="{00000001-C2C6-4182-961B-82C3C8F13398}"/>
            </c:ext>
          </c:extLst>
        </c:ser>
        <c:dLbls>
          <c:showLegendKey val="0"/>
          <c:showVal val="0"/>
          <c:showCatName val="0"/>
          <c:showSerName val="0"/>
          <c:showPercent val="0"/>
          <c:showBubbleSize val="0"/>
        </c:dLbls>
        <c:marker val="1"/>
        <c:smooth val="0"/>
        <c:axId val="348613416"/>
        <c:axId val="348613808"/>
      </c:lineChart>
      <c:dateAx>
        <c:axId val="348613416"/>
        <c:scaling>
          <c:orientation val="minMax"/>
        </c:scaling>
        <c:delete val="1"/>
        <c:axPos val="b"/>
        <c:numFmt formatCode="&quot;H&quot;yy" sourceLinked="1"/>
        <c:majorTickMark val="none"/>
        <c:minorTickMark val="none"/>
        <c:tickLblPos val="none"/>
        <c:crossAx val="348613808"/>
        <c:crosses val="autoZero"/>
        <c:auto val="1"/>
        <c:lblOffset val="100"/>
        <c:baseTimeUnit val="years"/>
      </c:dateAx>
      <c:valAx>
        <c:axId val="348613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613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5.76</c:v>
                </c:pt>
                <c:pt idx="1">
                  <c:v>8.57</c:v>
                </c:pt>
                <c:pt idx="2">
                  <c:v>11.33</c:v>
                </c:pt>
                <c:pt idx="3">
                  <c:v>13.95</c:v>
                </c:pt>
                <c:pt idx="4">
                  <c:v>16.690000000000001</c:v>
                </c:pt>
              </c:numCache>
            </c:numRef>
          </c:val>
          <c:extLst xmlns:c16r2="http://schemas.microsoft.com/office/drawing/2015/06/chart">
            <c:ext xmlns:c16="http://schemas.microsoft.com/office/drawing/2014/chart" uri="{C3380CC4-5D6E-409C-BE32-E72D297353CC}">
              <c16:uniqueId val="{00000000-F014-422E-8D0D-60A084DD5BFD}"/>
            </c:ext>
          </c:extLst>
        </c:ser>
        <c:dLbls>
          <c:showLegendKey val="0"/>
          <c:showVal val="0"/>
          <c:showCatName val="0"/>
          <c:showSerName val="0"/>
          <c:showPercent val="0"/>
          <c:showBubbleSize val="0"/>
        </c:dLbls>
        <c:gapWidth val="150"/>
        <c:axId val="348613024"/>
        <c:axId val="348611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29.48</c:v>
                </c:pt>
                <c:pt idx="1">
                  <c:v>28.95</c:v>
                </c:pt>
                <c:pt idx="2">
                  <c:v>30.11</c:v>
                </c:pt>
                <c:pt idx="3">
                  <c:v>30.45</c:v>
                </c:pt>
                <c:pt idx="4">
                  <c:v>31.01</c:v>
                </c:pt>
              </c:numCache>
            </c:numRef>
          </c:val>
          <c:smooth val="0"/>
          <c:extLst xmlns:c16r2="http://schemas.microsoft.com/office/drawing/2015/06/chart">
            <c:ext xmlns:c16="http://schemas.microsoft.com/office/drawing/2014/chart" uri="{C3380CC4-5D6E-409C-BE32-E72D297353CC}">
              <c16:uniqueId val="{00000001-F014-422E-8D0D-60A084DD5BFD}"/>
            </c:ext>
          </c:extLst>
        </c:ser>
        <c:dLbls>
          <c:showLegendKey val="0"/>
          <c:showVal val="0"/>
          <c:showCatName val="0"/>
          <c:showSerName val="0"/>
          <c:showPercent val="0"/>
          <c:showBubbleSize val="0"/>
        </c:dLbls>
        <c:marker val="1"/>
        <c:smooth val="0"/>
        <c:axId val="348613024"/>
        <c:axId val="348611456"/>
      </c:lineChart>
      <c:dateAx>
        <c:axId val="348613024"/>
        <c:scaling>
          <c:orientation val="minMax"/>
        </c:scaling>
        <c:delete val="1"/>
        <c:axPos val="b"/>
        <c:numFmt formatCode="&quot;H&quot;yy" sourceLinked="1"/>
        <c:majorTickMark val="none"/>
        <c:minorTickMark val="none"/>
        <c:tickLblPos val="none"/>
        <c:crossAx val="348611456"/>
        <c:crosses val="autoZero"/>
        <c:auto val="1"/>
        <c:lblOffset val="100"/>
        <c:baseTimeUnit val="years"/>
      </c:dateAx>
      <c:valAx>
        <c:axId val="348611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613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E64-4F8D-A7B5-6A9FE672E92A}"/>
            </c:ext>
          </c:extLst>
        </c:ser>
        <c:dLbls>
          <c:showLegendKey val="0"/>
          <c:showVal val="0"/>
          <c:showCatName val="0"/>
          <c:showSerName val="0"/>
          <c:showPercent val="0"/>
          <c:showBubbleSize val="0"/>
        </c:dLbls>
        <c:gapWidth val="150"/>
        <c:axId val="348612632"/>
        <c:axId val="348612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3.89</c:v>
                </c:pt>
                <c:pt idx="1">
                  <c:v>4.07</c:v>
                </c:pt>
                <c:pt idx="2">
                  <c:v>4.54</c:v>
                </c:pt>
                <c:pt idx="3">
                  <c:v>4.8499999999999996</c:v>
                </c:pt>
                <c:pt idx="4">
                  <c:v>4.95</c:v>
                </c:pt>
              </c:numCache>
            </c:numRef>
          </c:val>
          <c:smooth val="0"/>
          <c:extLst xmlns:c16r2="http://schemas.microsoft.com/office/drawing/2015/06/chart">
            <c:ext xmlns:c16="http://schemas.microsoft.com/office/drawing/2014/chart" uri="{C3380CC4-5D6E-409C-BE32-E72D297353CC}">
              <c16:uniqueId val="{00000001-6E64-4F8D-A7B5-6A9FE672E92A}"/>
            </c:ext>
          </c:extLst>
        </c:ser>
        <c:dLbls>
          <c:showLegendKey val="0"/>
          <c:showVal val="0"/>
          <c:showCatName val="0"/>
          <c:showSerName val="0"/>
          <c:showPercent val="0"/>
          <c:showBubbleSize val="0"/>
        </c:dLbls>
        <c:marker val="1"/>
        <c:smooth val="0"/>
        <c:axId val="348612632"/>
        <c:axId val="348612240"/>
      </c:lineChart>
      <c:dateAx>
        <c:axId val="348612632"/>
        <c:scaling>
          <c:orientation val="minMax"/>
        </c:scaling>
        <c:delete val="1"/>
        <c:axPos val="b"/>
        <c:numFmt formatCode="&quot;H&quot;yy" sourceLinked="1"/>
        <c:majorTickMark val="none"/>
        <c:minorTickMark val="none"/>
        <c:tickLblPos val="none"/>
        <c:crossAx val="348612240"/>
        <c:crosses val="autoZero"/>
        <c:auto val="1"/>
        <c:lblOffset val="100"/>
        <c:baseTimeUnit val="years"/>
      </c:dateAx>
      <c:valAx>
        <c:axId val="348612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612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624-4A19-8EF0-9CE44334D809}"/>
            </c:ext>
          </c:extLst>
        </c:ser>
        <c:dLbls>
          <c:showLegendKey val="0"/>
          <c:showVal val="0"/>
          <c:showCatName val="0"/>
          <c:showSerName val="0"/>
          <c:showPercent val="0"/>
          <c:showBubbleSize val="0"/>
        </c:dLbls>
        <c:gapWidth val="150"/>
        <c:axId val="348723944"/>
        <c:axId val="348718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12.51</c:v>
                </c:pt>
                <c:pt idx="1">
                  <c:v>11.01</c:v>
                </c:pt>
                <c:pt idx="2">
                  <c:v>10.199999999999999</c:v>
                </c:pt>
                <c:pt idx="3">
                  <c:v>9.1999999999999993</c:v>
                </c:pt>
                <c:pt idx="4">
                  <c:v>7.69</c:v>
                </c:pt>
              </c:numCache>
            </c:numRef>
          </c:val>
          <c:smooth val="0"/>
          <c:extLst xmlns:c16r2="http://schemas.microsoft.com/office/drawing/2015/06/chart">
            <c:ext xmlns:c16="http://schemas.microsoft.com/office/drawing/2014/chart" uri="{C3380CC4-5D6E-409C-BE32-E72D297353CC}">
              <c16:uniqueId val="{00000001-9624-4A19-8EF0-9CE44334D809}"/>
            </c:ext>
          </c:extLst>
        </c:ser>
        <c:dLbls>
          <c:showLegendKey val="0"/>
          <c:showVal val="0"/>
          <c:showCatName val="0"/>
          <c:showSerName val="0"/>
          <c:showPercent val="0"/>
          <c:showBubbleSize val="0"/>
        </c:dLbls>
        <c:marker val="1"/>
        <c:smooth val="0"/>
        <c:axId val="348723944"/>
        <c:axId val="348718064"/>
      </c:lineChart>
      <c:dateAx>
        <c:axId val="348723944"/>
        <c:scaling>
          <c:orientation val="minMax"/>
        </c:scaling>
        <c:delete val="1"/>
        <c:axPos val="b"/>
        <c:numFmt formatCode="&quot;H&quot;yy" sourceLinked="1"/>
        <c:majorTickMark val="none"/>
        <c:minorTickMark val="none"/>
        <c:tickLblPos val="none"/>
        <c:crossAx val="348718064"/>
        <c:crosses val="autoZero"/>
        <c:auto val="1"/>
        <c:lblOffset val="100"/>
        <c:baseTimeUnit val="years"/>
      </c:dateAx>
      <c:valAx>
        <c:axId val="348718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723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9.9700000000000006</c:v>
                </c:pt>
                <c:pt idx="1">
                  <c:v>16.73</c:v>
                </c:pt>
                <c:pt idx="2">
                  <c:v>32.93</c:v>
                </c:pt>
                <c:pt idx="3">
                  <c:v>61.6</c:v>
                </c:pt>
                <c:pt idx="4">
                  <c:v>49.44</c:v>
                </c:pt>
              </c:numCache>
            </c:numRef>
          </c:val>
          <c:extLst xmlns:c16r2="http://schemas.microsoft.com/office/drawing/2015/06/chart">
            <c:ext xmlns:c16="http://schemas.microsoft.com/office/drawing/2014/chart" uri="{C3380CC4-5D6E-409C-BE32-E72D297353CC}">
              <c16:uniqueId val="{00000000-F118-4CED-B639-EFE332866622}"/>
            </c:ext>
          </c:extLst>
        </c:ser>
        <c:dLbls>
          <c:showLegendKey val="0"/>
          <c:showVal val="0"/>
          <c:showCatName val="0"/>
          <c:showSerName val="0"/>
          <c:showPercent val="0"/>
          <c:showBubbleSize val="0"/>
        </c:dLbls>
        <c:gapWidth val="150"/>
        <c:axId val="348717672"/>
        <c:axId val="348724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54.09</c:v>
                </c:pt>
                <c:pt idx="1">
                  <c:v>54.03</c:v>
                </c:pt>
                <c:pt idx="2">
                  <c:v>65.83</c:v>
                </c:pt>
                <c:pt idx="3">
                  <c:v>72.22</c:v>
                </c:pt>
                <c:pt idx="4">
                  <c:v>73.02</c:v>
                </c:pt>
              </c:numCache>
            </c:numRef>
          </c:val>
          <c:smooth val="0"/>
          <c:extLst xmlns:c16r2="http://schemas.microsoft.com/office/drawing/2015/06/chart">
            <c:ext xmlns:c16="http://schemas.microsoft.com/office/drawing/2014/chart" uri="{C3380CC4-5D6E-409C-BE32-E72D297353CC}">
              <c16:uniqueId val="{00000001-F118-4CED-B639-EFE332866622}"/>
            </c:ext>
          </c:extLst>
        </c:ser>
        <c:dLbls>
          <c:showLegendKey val="0"/>
          <c:showVal val="0"/>
          <c:showCatName val="0"/>
          <c:showSerName val="0"/>
          <c:showPercent val="0"/>
          <c:showBubbleSize val="0"/>
        </c:dLbls>
        <c:marker val="1"/>
        <c:smooth val="0"/>
        <c:axId val="348717672"/>
        <c:axId val="348724336"/>
      </c:lineChart>
      <c:dateAx>
        <c:axId val="348717672"/>
        <c:scaling>
          <c:orientation val="minMax"/>
        </c:scaling>
        <c:delete val="1"/>
        <c:axPos val="b"/>
        <c:numFmt formatCode="&quot;H&quot;yy" sourceLinked="1"/>
        <c:majorTickMark val="none"/>
        <c:minorTickMark val="none"/>
        <c:tickLblPos val="none"/>
        <c:crossAx val="348724336"/>
        <c:crosses val="autoZero"/>
        <c:auto val="1"/>
        <c:lblOffset val="100"/>
        <c:baseTimeUnit val="years"/>
      </c:dateAx>
      <c:valAx>
        <c:axId val="348724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717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453.35</c:v>
                </c:pt>
                <c:pt idx="1">
                  <c:v>423.44</c:v>
                </c:pt>
                <c:pt idx="2">
                  <c:v>381.02</c:v>
                </c:pt>
                <c:pt idx="3">
                  <c:v>339.13</c:v>
                </c:pt>
                <c:pt idx="4">
                  <c:v>307.54000000000002</c:v>
                </c:pt>
              </c:numCache>
            </c:numRef>
          </c:val>
          <c:extLst xmlns:c16r2="http://schemas.microsoft.com/office/drawing/2015/06/chart">
            <c:ext xmlns:c16="http://schemas.microsoft.com/office/drawing/2014/chart" uri="{C3380CC4-5D6E-409C-BE32-E72D297353CC}">
              <c16:uniqueId val="{00000000-D44D-4151-9317-37B4967B9031}"/>
            </c:ext>
          </c:extLst>
        </c:ser>
        <c:dLbls>
          <c:showLegendKey val="0"/>
          <c:showVal val="0"/>
          <c:showCatName val="0"/>
          <c:showSerName val="0"/>
          <c:showPercent val="0"/>
          <c:showBubbleSize val="0"/>
        </c:dLbls>
        <c:gapWidth val="150"/>
        <c:axId val="348723160"/>
        <c:axId val="348721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845.86</c:v>
                </c:pt>
                <c:pt idx="1">
                  <c:v>802.49</c:v>
                </c:pt>
                <c:pt idx="2">
                  <c:v>805.14</c:v>
                </c:pt>
                <c:pt idx="3">
                  <c:v>730.93</c:v>
                </c:pt>
                <c:pt idx="4">
                  <c:v>708.89</c:v>
                </c:pt>
              </c:numCache>
            </c:numRef>
          </c:val>
          <c:smooth val="0"/>
          <c:extLst xmlns:c16r2="http://schemas.microsoft.com/office/drawing/2015/06/chart">
            <c:ext xmlns:c16="http://schemas.microsoft.com/office/drawing/2014/chart" uri="{C3380CC4-5D6E-409C-BE32-E72D297353CC}">
              <c16:uniqueId val="{00000001-D44D-4151-9317-37B4967B9031}"/>
            </c:ext>
          </c:extLst>
        </c:ser>
        <c:dLbls>
          <c:showLegendKey val="0"/>
          <c:showVal val="0"/>
          <c:showCatName val="0"/>
          <c:showSerName val="0"/>
          <c:showPercent val="0"/>
          <c:showBubbleSize val="0"/>
        </c:dLbls>
        <c:marker val="1"/>
        <c:smooth val="0"/>
        <c:axId val="348723160"/>
        <c:axId val="348721200"/>
      </c:lineChart>
      <c:dateAx>
        <c:axId val="348723160"/>
        <c:scaling>
          <c:orientation val="minMax"/>
        </c:scaling>
        <c:delete val="1"/>
        <c:axPos val="b"/>
        <c:numFmt formatCode="&quot;H&quot;yy" sourceLinked="1"/>
        <c:majorTickMark val="none"/>
        <c:minorTickMark val="none"/>
        <c:tickLblPos val="none"/>
        <c:crossAx val="348721200"/>
        <c:crosses val="autoZero"/>
        <c:auto val="1"/>
        <c:lblOffset val="100"/>
        <c:baseTimeUnit val="years"/>
      </c:dateAx>
      <c:valAx>
        <c:axId val="348721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723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109.36</c:v>
                </c:pt>
                <c:pt idx="1">
                  <c:v>115.56</c:v>
                </c:pt>
                <c:pt idx="2">
                  <c:v>119.09</c:v>
                </c:pt>
                <c:pt idx="3">
                  <c:v>121.67</c:v>
                </c:pt>
                <c:pt idx="4">
                  <c:v>124.01</c:v>
                </c:pt>
              </c:numCache>
            </c:numRef>
          </c:val>
          <c:extLst xmlns:c16r2="http://schemas.microsoft.com/office/drawing/2015/06/chart">
            <c:ext xmlns:c16="http://schemas.microsoft.com/office/drawing/2014/chart" uri="{C3380CC4-5D6E-409C-BE32-E72D297353CC}">
              <c16:uniqueId val="{00000000-5D84-4323-AACD-C98C68FF991B}"/>
            </c:ext>
          </c:extLst>
        </c:ser>
        <c:dLbls>
          <c:showLegendKey val="0"/>
          <c:showVal val="0"/>
          <c:showCatName val="0"/>
          <c:showSerName val="0"/>
          <c:showPercent val="0"/>
          <c:showBubbleSize val="0"/>
        </c:dLbls>
        <c:gapWidth val="150"/>
        <c:axId val="348722376"/>
        <c:axId val="348722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101.88</c:v>
                </c:pt>
                <c:pt idx="1">
                  <c:v>103.18</c:v>
                </c:pt>
                <c:pt idx="2">
                  <c:v>100.22</c:v>
                </c:pt>
                <c:pt idx="3">
                  <c:v>98.09</c:v>
                </c:pt>
                <c:pt idx="4">
                  <c:v>97.91</c:v>
                </c:pt>
              </c:numCache>
            </c:numRef>
          </c:val>
          <c:smooth val="0"/>
          <c:extLst xmlns:c16r2="http://schemas.microsoft.com/office/drawing/2015/06/chart">
            <c:ext xmlns:c16="http://schemas.microsoft.com/office/drawing/2014/chart" uri="{C3380CC4-5D6E-409C-BE32-E72D297353CC}">
              <c16:uniqueId val="{00000001-5D84-4323-AACD-C98C68FF991B}"/>
            </c:ext>
          </c:extLst>
        </c:ser>
        <c:dLbls>
          <c:showLegendKey val="0"/>
          <c:showVal val="0"/>
          <c:showCatName val="0"/>
          <c:showSerName val="0"/>
          <c:showPercent val="0"/>
          <c:showBubbleSize val="0"/>
        </c:dLbls>
        <c:marker val="1"/>
        <c:smooth val="0"/>
        <c:axId val="348722376"/>
        <c:axId val="348722768"/>
      </c:lineChart>
      <c:dateAx>
        <c:axId val="348722376"/>
        <c:scaling>
          <c:orientation val="minMax"/>
        </c:scaling>
        <c:delete val="1"/>
        <c:axPos val="b"/>
        <c:numFmt formatCode="&quot;H&quot;yy" sourceLinked="1"/>
        <c:majorTickMark val="none"/>
        <c:minorTickMark val="none"/>
        <c:tickLblPos val="none"/>
        <c:crossAx val="348722768"/>
        <c:crosses val="autoZero"/>
        <c:auto val="1"/>
        <c:lblOffset val="100"/>
        <c:baseTimeUnit val="years"/>
      </c:dateAx>
      <c:valAx>
        <c:axId val="348722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722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121.11</c:v>
                </c:pt>
                <c:pt idx="1">
                  <c:v>114.12</c:v>
                </c:pt>
                <c:pt idx="2">
                  <c:v>110.33</c:v>
                </c:pt>
                <c:pt idx="3">
                  <c:v>108.25</c:v>
                </c:pt>
                <c:pt idx="4">
                  <c:v>106.04</c:v>
                </c:pt>
              </c:numCache>
            </c:numRef>
          </c:val>
          <c:extLst xmlns:c16r2="http://schemas.microsoft.com/office/drawing/2015/06/chart">
            <c:ext xmlns:c16="http://schemas.microsoft.com/office/drawing/2014/chart" uri="{C3380CC4-5D6E-409C-BE32-E72D297353CC}">
              <c16:uniqueId val="{00000000-EF1C-4B7E-90C2-7E2840FF0CF2}"/>
            </c:ext>
          </c:extLst>
        </c:ser>
        <c:dLbls>
          <c:showLegendKey val="0"/>
          <c:showVal val="0"/>
          <c:showCatName val="0"/>
          <c:showSerName val="0"/>
          <c:showPercent val="0"/>
          <c:showBubbleSize val="0"/>
        </c:dLbls>
        <c:gapWidth val="150"/>
        <c:axId val="348720808"/>
        <c:axId val="348721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143.15</c:v>
                </c:pt>
                <c:pt idx="1">
                  <c:v>141.11000000000001</c:v>
                </c:pt>
                <c:pt idx="2">
                  <c:v>144.79</c:v>
                </c:pt>
                <c:pt idx="3">
                  <c:v>146.08000000000001</c:v>
                </c:pt>
                <c:pt idx="4">
                  <c:v>144.11000000000001</c:v>
                </c:pt>
              </c:numCache>
            </c:numRef>
          </c:val>
          <c:smooth val="0"/>
          <c:extLst xmlns:c16r2="http://schemas.microsoft.com/office/drawing/2015/06/chart">
            <c:ext xmlns:c16="http://schemas.microsoft.com/office/drawing/2014/chart" uri="{C3380CC4-5D6E-409C-BE32-E72D297353CC}">
              <c16:uniqueId val="{00000001-EF1C-4B7E-90C2-7E2840FF0CF2}"/>
            </c:ext>
          </c:extLst>
        </c:ser>
        <c:dLbls>
          <c:showLegendKey val="0"/>
          <c:showVal val="0"/>
          <c:showCatName val="0"/>
          <c:showSerName val="0"/>
          <c:showPercent val="0"/>
          <c:showBubbleSize val="0"/>
        </c:dLbls>
        <c:marker val="1"/>
        <c:smooth val="0"/>
        <c:axId val="348720808"/>
        <c:axId val="348721592"/>
      </c:lineChart>
      <c:dateAx>
        <c:axId val="348720808"/>
        <c:scaling>
          <c:orientation val="minMax"/>
        </c:scaling>
        <c:delete val="1"/>
        <c:axPos val="b"/>
        <c:numFmt formatCode="&quot;H&quot;yy" sourceLinked="1"/>
        <c:majorTickMark val="none"/>
        <c:minorTickMark val="none"/>
        <c:tickLblPos val="none"/>
        <c:crossAx val="348721592"/>
        <c:crosses val="autoZero"/>
        <c:auto val="1"/>
        <c:lblOffset val="100"/>
        <c:baseTimeUnit val="years"/>
      </c:dateAx>
      <c:valAx>
        <c:axId val="348721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720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14" sqref="B14:BJ1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草津市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Ac1</v>
      </c>
      <c r="X8" s="72"/>
      <c r="Y8" s="72"/>
      <c r="Z8" s="72"/>
      <c r="AA8" s="72"/>
      <c r="AB8" s="72"/>
      <c r="AC8" s="72"/>
      <c r="AD8" s="73" t="str">
        <f>データ!$M$6</f>
        <v>非設置</v>
      </c>
      <c r="AE8" s="73"/>
      <c r="AF8" s="73"/>
      <c r="AG8" s="73"/>
      <c r="AH8" s="73"/>
      <c r="AI8" s="73"/>
      <c r="AJ8" s="73"/>
      <c r="AK8" s="3"/>
      <c r="AL8" s="69">
        <f>データ!S6</f>
        <v>134926</v>
      </c>
      <c r="AM8" s="69"/>
      <c r="AN8" s="69"/>
      <c r="AO8" s="69"/>
      <c r="AP8" s="69"/>
      <c r="AQ8" s="69"/>
      <c r="AR8" s="69"/>
      <c r="AS8" s="69"/>
      <c r="AT8" s="68">
        <f>データ!T6</f>
        <v>67.819999999999993</v>
      </c>
      <c r="AU8" s="68"/>
      <c r="AV8" s="68"/>
      <c r="AW8" s="68"/>
      <c r="AX8" s="68"/>
      <c r="AY8" s="68"/>
      <c r="AZ8" s="68"/>
      <c r="BA8" s="68"/>
      <c r="BB8" s="68">
        <f>データ!U6</f>
        <v>1989.47</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65.53</v>
      </c>
      <c r="J10" s="68"/>
      <c r="K10" s="68"/>
      <c r="L10" s="68"/>
      <c r="M10" s="68"/>
      <c r="N10" s="68"/>
      <c r="O10" s="68"/>
      <c r="P10" s="68">
        <f>データ!P6</f>
        <v>82.75</v>
      </c>
      <c r="Q10" s="68"/>
      <c r="R10" s="68"/>
      <c r="S10" s="68"/>
      <c r="T10" s="68"/>
      <c r="U10" s="68"/>
      <c r="V10" s="68"/>
      <c r="W10" s="68">
        <f>データ!Q6</f>
        <v>84.87</v>
      </c>
      <c r="X10" s="68"/>
      <c r="Y10" s="68"/>
      <c r="Z10" s="68"/>
      <c r="AA10" s="68"/>
      <c r="AB10" s="68"/>
      <c r="AC10" s="68"/>
      <c r="AD10" s="69">
        <f>データ!R6</f>
        <v>2530</v>
      </c>
      <c r="AE10" s="69"/>
      <c r="AF10" s="69"/>
      <c r="AG10" s="69"/>
      <c r="AH10" s="69"/>
      <c r="AI10" s="69"/>
      <c r="AJ10" s="69"/>
      <c r="AK10" s="2"/>
      <c r="AL10" s="69">
        <f>データ!V6</f>
        <v>111847</v>
      </c>
      <c r="AM10" s="69"/>
      <c r="AN10" s="69"/>
      <c r="AO10" s="69"/>
      <c r="AP10" s="69"/>
      <c r="AQ10" s="69"/>
      <c r="AR10" s="69"/>
      <c r="AS10" s="69"/>
      <c r="AT10" s="68">
        <f>データ!W6</f>
        <v>18.350000000000001</v>
      </c>
      <c r="AU10" s="68"/>
      <c r="AV10" s="68"/>
      <c r="AW10" s="68"/>
      <c r="AX10" s="68"/>
      <c r="AY10" s="68"/>
      <c r="AZ10" s="68"/>
      <c r="BA10" s="68"/>
      <c r="BB10" s="68">
        <f>データ!X6</f>
        <v>6095.2</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116</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114</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115</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R+vefgwm8WHEjpPOtR1c2LCAAQNhVOppPWVPG0/aOiynmpx4E/AzShnUSImw07nc9jky9JbrWCkCjOtKIfQrQg==" saltValue="y04zVvOfRI0rJEY2/unOi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54</v>
      </c>
      <c r="B4" s="30"/>
      <c r="C4" s="30"/>
      <c r="D4" s="30"/>
      <c r="E4" s="30"/>
      <c r="F4" s="30"/>
      <c r="G4" s="30"/>
      <c r="H4" s="80"/>
      <c r="I4" s="81"/>
      <c r="J4" s="81"/>
      <c r="K4" s="81"/>
      <c r="L4" s="81"/>
      <c r="M4" s="81"/>
      <c r="N4" s="81"/>
      <c r="O4" s="81"/>
      <c r="P4" s="81"/>
      <c r="Q4" s="81"/>
      <c r="R4" s="81"/>
      <c r="S4" s="81"/>
      <c r="T4" s="81"/>
      <c r="U4" s="81"/>
      <c r="V4" s="81"/>
      <c r="W4" s="81"/>
      <c r="X4" s="82"/>
      <c r="Y4" s="76" t="s">
        <v>55</v>
      </c>
      <c r="Z4" s="76"/>
      <c r="AA4" s="76"/>
      <c r="AB4" s="76"/>
      <c r="AC4" s="76"/>
      <c r="AD4" s="76"/>
      <c r="AE4" s="76"/>
      <c r="AF4" s="76"/>
      <c r="AG4" s="76"/>
      <c r="AH4" s="76"/>
      <c r="AI4" s="76"/>
      <c r="AJ4" s="76" t="s">
        <v>56</v>
      </c>
      <c r="AK4" s="76"/>
      <c r="AL4" s="76"/>
      <c r="AM4" s="76"/>
      <c r="AN4" s="76"/>
      <c r="AO4" s="76"/>
      <c r="AP4" s="76"/>
      <c r="AQ4" s="76"/>
      <c r="AR4" s="76"/>
      <c r="AS4" s="76"/>
      <c r="AT4" s="76"/>
      <c r="AU4" s="76" t="s">
        <v>57</v>
      </c>
      <c r="AV4" s="76"/>
      <c r="AW4" s="76"/>
      <c r="AX4" s="76"/>
      <c r="AY4" s="76"/>
      <c r="AZ4" s="76"/>
      <c r="BA4" s="76"/>
      <c r="BB4" s="76"/>
      <c r="BC4" s="76"/>
      <c r="BD4" s="76"/>
      <c r="BE4" s="76"/>
      <c r="BF4" s="76" t="s">
        <v>58</v>
      </c>
      <c r="BG4" s="76"/>
      <c r="BH4" s="76"/>
      <c r="BI4" s="76"/>
      <c r="BJ4" s="76"/>
      <c r="BK4" s="76"/>
      <c r="BL4" s="76"/>
      <c r="BM4" s="76"/>
      <c r="BN4" s="76"/>
      <c r="BO4" s="76"/>
      <c r="BP4" s="76"/>
      <c r="BQ4" s="76" t="s">
        <v>59</v>
      </c>
      <c r="BR4" s="76"/>
      <c r="BS4" s="76"/>
      <c r="BT4" s="76"/>
      <c r="BU4" s="76"/>
      <c r="BV4" s="76"/>
      <c r="BW4" s="76"/>
      <c r="BX4" s="76"/>
      <c r="BY4" s="76"/>
      <c r="BZ4" s="76"/>
      <c r="CA4" s="76"/>
      <c r="CB4" s="76" t="s">
        <v>60</v>
      </c>
      <c r="CC4" s="76"/>
      <c r="CD4" s="76"/>
      <c r="CE4" s="76"/>
      <c r="CF4" s="76"/>
      <c r="CG4" s="76"/>
      <c r="CH4" s="76"/>
      <c r="CI4" s="76"/>
      <c r="CJ4" s="76"/>
      <c r="CK4" s="76"/>
      <c r="CL4" s="76"/>
      <c r="CM4" s="76" t="s">
        <v>61</v>
      </c>
      <c r="CN4" s="76"/>
      <c r="CO4" s="76"/>
      <c r="CP4" s="76"/>
      <c r="CQ4" s="76"/>
      <c r="CR4" s="76"/>
      <c r="CS4" s="76"/>
      <c r="CT4" s="76"/>
      <c r="CU4" s="76"/>
      <c r="CV4" s="76"/>
      <c r="CW4" s="76"/>
      <c r="CX4" s="76" t="s">
        <v>62</v>
      </c>
      <c r="CY4" s="76"/>
      <c r="CZ4" s="76"/>
      <c r="DA4" s="76"/>
      <c r="DB4" s="76"/>
      <c r="DC4" s="76"/>
      <c r="DD4" s="76"/>
      <c r="DE4" s="76"/>
      <c r="DF4" s="76"/>
      <c r="DG4" s="76"/>
      <c r="DH4" s="76"/>
      <c r="DI4" s="76" t="s">
        <v>63</v>
      </c>
      <c r="DJ4" s="76"/>
      <c r="DK4" s="76"/>
      <c r="DL4" s="76"/>
      <c r="DM4" s="76"/>
      <c r="DN4" s="76"/>
      <c r="DO4" s="76"/>
      <c r="DP4" s="76"/>
      <c r="DQ4" s="76"/>
      <c r="DR4" s="76"/>
      <c r="DS4" s="76"/>
      <c r="DT4" s="76" t="s">
        <v>64</v>
      </c>
      <c r="DU4" s="76"/>
      <c r="DV4" s="76"/>
      <c r="DW4" s="76"/>
      <c r="DX4" s="76"/>
      <c r="DY4" s="76"/>
      <c r="DZ4" s="76"/>
      <c r="EA4" s="76"/>
      <c r="EB4" s="76"/>
      <c r="EC4" s="76"/>
      <c r="ED4" s="76"/>
      <c r="EE4" s="76" t="s">
        <v>65</v>
      </c>
      <c r="EF4" s="76"/>
      <c r="EG4" s="76"/>
      <c r="EH4" s="76"/>
      <c r="EI4" s="76"/>
      <c r="EJ4" s="76"/>
      <c r="EK4" s="76"/>
      <c r="EL4" s="76"/>
      <c r="EM4" s="76"/>
      <c r="EN4" s="76"/>
      <c r="EO4" s="76"/>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2019</v>
      </c>
      <c r="C6" s="33">
        <f t="shared" ref="C6:X6" si="3">C7</f>
        <v>252069</v>
      </c>
      <c r="D6" s="33">
        <f t="shared" si="3"/>
        <v>46</v>
      </c>
      <c r="E6" s="33">
        <f t="shared" si="3"/>
        <v>17</v>
      </c>
      <c r="F6" s="33">
        <f t="shared" si="3"/>
        <v>1</v>
      </c>
      <c r="G6" s="33">
        <f t="shared" si="3"/>
        <v>0</v>
      </c>
      <c r="H6" s="33" t="str">
        <f t="shared" si="3"/>
        <v>滋賀県　草津市</v>
      </c>
      <c r="I6" s="33" t="str">
        <f t="shared" si="3"/>
        <v>法適用</v>
      </c>
      <c r="J6" s="33" t="str">
        <f t="shared" si="3"/>
        <v>下水道事業</v>
      </c>
      <c r="K6" s="33" t="str">
        <f t="shared" si="3"/>
        <v>公共下水道</v>
      </c>
      <c r="L6" s="33" t="str">
        <f t="shared" si="3"/>
        <v>Ac1</v>
      </c>
      <c r="M6" s="33" t="str">
        <f t="shared" si="3"/>
        <v>非設置</v>
      </c>
      <c r="N6" s="34" t="str">
        <f t="shared" si="3"/>
        <v>-</v>
      </c>
      <c r="O6" s="34">
        <f t="shared" si="3"/>
        <v>65.53</v>
      </c>
      <c r="P6" s="34">
        <f t="shared" si="3"/>
        <v>82.75</v>
      </c>
      <c r="Q6" s="34">
        <f t="shared" si="3"/>
        <v>84.87</v>
      </c>
      <c r="R6" s="34">
        <f t="shared" si="3"/>
        <v>2530</v>
      </c>
      <c r="S6" s="34">
        <f t="shared" si="3"/>
        <v>134926</v>
      </c>
      <c r="T6" s="34">
        <f t="shared" si="3"/>
        <v>67.819999999999993</v>
      </c>
      <c r="U6" s="34">
        <f t="shared" si="3"/>
        <v>1989.47</v>
      </c>
      <c r="V6" s="34">
        <f t="shared" si="3"/>
        <v>111847</v>
      </c>
      <c r="W6" s="34">
        <f t="shared" si="3"/>
        <v>18.350000000000001</v>
      </c>
      <c r="X6" s="34">
        <f t="shared" si="3"/>
        <v>6095.2</v>
      </c>
      <c r="Y6" s="35">
        <f>IF(Y7="",NA(),Y7)</f>
        <v>109.03</v>
      </c>
      <c r="Z6" s="35">
        <f t="shared" ref="Z6:AH6" si="4">IF(Z7="",NA(),Z7)</f>
        <v>111.14</v>
      </c>
      <c r="AA6" s="35">
        <f t="shared" si="4"/>
        <v>113.52</v>
      </c>
      <c r="AB6" s="35">
        <f t="shared" si="4"/>
        <v>116.03</v>
      </c>
      <c r="AC6" s="35">
        <f t="shared" si="4"/>
        <v>117.32</v>
      </c>
      <c r="AD6" s="35">
        <f t="shared" si="4"/>
        <v>106.67</v>
      </c>
      <c r="AE6" s="35">
        <f t="shared" si="4"/>
        <v>107.45</v>
      </c>
      <c r="AF6" s="35">
        <f t="shared" si="4"/>
        <v>107.43</v>
      </c>
      <c r="AG6" s="35">
        <f t="shared" si="4"/>
        <v>107.64</v>
      </c>
      <c r="AH6" s="35">
        <f t="shared" si="4"/>
        <v>107.03</v>
      </c>
      <c r="AI6" s="34" t="str">
        <f>IF(AI7="","",IF(AI7="-","【-】","【"&amp;SUBSTITUTE(TEXT(AI7,"#,##0.00"),"-","△")&amp;"】"))</f>
        <v>【108.07】</v>
      </c>
      <c r="AJ6" s="34">
        <f>IF(AJ7="",NA(),AJ7)</f>
        <v>0</v>
      </c>
      <c r="AK6" s="34">
        <f t="shared" ref="AK6:AS6" si="5">IF(AK7="",NA(),AK7)</f>
        <v>0</v>
      </c>
      <c r="AL6" s="34">
        <f t="shared" si="5"/>
        <v>0</v>
      </c>
      <c r="AM6" s="34">
        <f t="shared" si="5"/>
        <v>0</v>
      </c>
      <c r="AN6" s="34">
        <f t="shared" si="5"/>
        <v>0</v>
      </c>
      <c r="AO6" s="35">
        <f t="shared" si="5"/>
        <v>12.51</v>
      </c>
      <c r="AP6" s="35">
        <f t="shared" si="5"/>
        <v>11.01</v>
      </c>
      <c r="AQ6" s="35">
        <f t="shared" si="5"/>
        <v>10.199999999999999</v>
      </c>
      <c r="AR6" s="35">
        <f t="shared" si="5"/>
        <v>9.1999999999999993</v>
      </c>
      <c r="AS6" s="35">
        <f t="shared" si="5"/>
        <v>7.69</v>
      </c>
      <c r="AT6" s="34" t="str">
        <f>IF(AT7="","",IF(AT7="-","【-】","【"&amp;SUBSTITUTE(TEXT(AT7,"#,##0.00"),"-","△")&amp;"】"))</f>
        <v>【3.09】</v>
      </c>
      <c r="AU6" s="35">
        <f>IF(AU7="",NA(),AU7)</f>
        <v>9.9700000000000006</v>
      </c>
      <c r="AV6" s="35">
        <f t="shared" ref="AV6:BD6" si="6">IF(AV7="",NA(),AV7)</f>
        <v>16.73</v>
      </c>
      <c r="AW6" s="35">
        <f t="shared" si="6"/>
        <v>32.93</v>
      </c>
      <c r="AX6" s="35">
        <f t="shared" si="6"/>
        <v>61.6</v>
      </c>
      <c r="AY6" s="35">
        <f t="shared" si="6"/>
        <v>49.44</v>
      </c>
      <c r="AZ6" s="35">
        <f t="shared" si="6"/>
        <v>54.09</v>
      </c>
      <c r="BA6" s="35">
        <f t="shared" si="6"/>
        <v>54.03</v>
      </c>
      <c r="BB6" s="35">
        <f t="shared" si="6"/>
        <v>65.83</v>
      </c>
      <c r="BC6" s="35">
        <f t="shared" si="6"/>
        <v>72.22</v>
      </c>
      <c r="BD6" s="35">
        <f t="shared" si="6"/>
        <v>73.02</v>
      </c>
      <c r="BE6" s="34" t="str">
        <f>IF(BE7="","",IF(BE7="-","【-】","【"&amp;SUBSTITUTE(TEXT(BE7,"#,##0.00"),"-","△")&amp;"】"))</f>
        <v>【69.54】</v>
      </c>
      <c r="BF6" s="35">
        <f>IF(BF7="",NA(),BF7)</f>
        <v>453.35</v>
      </c>
      <c r="BG6" s="35">
        <f t="shared" ref="BG6:BO6" si="7">IF(BG7="",NA(),BG7)</f>
        <v>423.44</v>
      </c>
      <c r="BH6" s="35">
        <f t="shared" si="7"/>
        <v>381.02</v>
      </c>
      <c r="BI6" s="35">
        <f t="shared" si="7"/>
        <v>339.13</v>
      </c>
      <c r="BJ6" s="35">
        <f t="shared" si="7"/>
        <v>307.54000000000002</v>
      </c>
      <c r="BK6" s="35">
        <f t="shared" si="7"/>
        <v>845.86</v>
      </c>
      <c r="BL6" s="35">
        <f t="shared" si="7"/>
        <v>802.49</v>
      </c>
      <c r="BM6" s="35">
        <f t="shared" si="7"/>
        <v>805.14</v>
      </c>
      <c r="BN6" s="35">
        <f t="shared" si="7"/>
        <v>730.93</v>
      </c>
      <c r="BO6" s="35">
        <f t="shared" si="7"/>
        <v>708.89</v>
      </c>
      <c r="BP6" s="34" t="str">
        <f>IF(BP7="","",IF(BP7="-","【-】","【"&amp;SUBSTITUTE(TEXT(BP7,"#,##0.00"),"-","△")&amp;"】"))</f>
        <v>【682.51】</v>
      </c>
      <c r="BQ6" s="35">
        <f>IF(BQ7="",NA(),BQ7)</f>
        <v>109.36</v>
      </c>
      <c r="BR6" s="35">
        <f t="shared" ref="BR6:BZ6" si="8">IF(BR7="",NA(),BR7)</f>
        <v>115.56</v>
      </c>
      <c r="BS6" s="35">
        <f t="shared" si="8"/>
        <v>119.09</v>
      </c>
      <c r="BT6" s="35">
        <f t="shared" si="8"/>
        <v>121.67</v>
      </c>
      <c r="BU6" s="35">
        <f t="shared" si="8"/>
        <v>124.01</v>
      </c>
      <c r="BV6" s="35">
        <f t="shared" si="8"/>
        <v>101.88</v>
      </c>
      <c r="BW6" s="35">
        <f t="shared" si="8"/>
        <v>103.18</v>
      </c>
      <c r="BX6" s="35">
        <f t="shared" si="8"/>
        <v>100.22</v>
      </c>
      <c r="BY6" s="35">
        <f t="shared" si="8"/>
        <v>98.09</v>
      </c>
      <c r="BZ6" s="35">
        <f t="shared" si="8"/>
        <v>97.91</v>
      </c>
      <c r="CA6" s="34" t="str">
        <f>IF(CA7="","",IF(CA7="-","【-】","【"&amp;SUBSTITUTE(TEXT(CA7,"#,##0.00"),"-","△")&amp;"】"))</f>
        <v>【100.34】</v>
      </c>
      <c r="CB6" s="35">
        <f>IF(CB7="",NA(),CB7)</f>
        <v>121.11</v>
      </c>
      <c r="CC6" s="35">
        <f t="shared" ref="CC6:CK6" si="9">IF(CC7="",NA(),CC7)</f>
        <v>114.12</v>
      </c>
      <c r="CD6" s="35">
        <f t="shared" si="9"/>
        <v>110.33</v>
      </c>
      <c r="CE6" s="35">
        <f t="shared" si="9"/>
        <v>108.25</v>
      </c>
      <c r="CF6" s="35">
        <f t="shared" si="9"/>
        <v>106.04</v>
      </c>
      <c r="CG6" s="35">
        <f t="shared" si="9"/>
        <v>143.15</v>
      </c>
      <c r="CH6" s="35">
        <f t="shared" si="9"/>
        <v>141.11000000000001</v>
      </c>
      <c r="CI6" s="35">
        <f t="shared" si="9"/>
        <v>144.79</v>
      </c>
      <c r="CJ6" s="35">
        <f t="shared" si="9"/>
        <v>146.08000000000001</v>
      </c>
      <c r="CK6" s="35">
        <f t="shared" si="9"/>
        <v>144.11000000000001</v>
      </c>
      <c r="CL6" s="34" t="str">
        <f>IF(CL7="","",IF(CL7="-","【-】","【"&amp;SUBSTITUTE(TEXT(CL7,"#,##0.00"),"-","△")&amp;"】"))</f>
        <v>【136.15】</v>
      </c>
      <c r="CM6" s="35">
        <f>IF(CM7="",NA(),CM7)</f>
        <v>97.31</v>
      </c>
      <c r="CN6" s="35">
        <f t="shared" ref="CN6:CV6" si="10">IF(CN7="",NA(),CN7)</f>
        <v>91.53</v>
      </c>
      <c r="CO6" s="35">
        <f t="shared" si="10"/>
        <v>91.44</v>
      </c>
      <c r="CP6" s="35" t="str">
        <f t="shared" si="10"/>
        <v>-</v>
      </c>
      <c r="CQ6" s="35" t="str">
        <f t="shared" si="10"/>
        <v>-</v>
      </c>
      <c r="CR6" s="35">
        <f t="shared" si="10"/>
        <v>62.5</v>
      </c>
      <c r="CS6" s="35">
        <f t="shared" si="10"/>
        <v>63.26</v>
      </c>
      <c r="CT6" s="35">
        <f t="shared" si="10"/>
        <v>61.54</v>
      </c>
      <c r="CU6" s="35">
        <f t="shared" si="10"/>
        <v>61.93</v>
      </c>
      <c r="CV6" s="35">
        <f t="shared" si="10"/>
        <v>61.32</v>
      </c>
      <c r="CW6" s="34" t="str">
        <f>IF(CW7="","",IF(CW7="-","【-】","【"&amp;SUBSTITUTE(TEXT(CW7,"#,##0.00"),"-","△")&amp;"】"))</f>
        <v>【59.64】</v>
      </c>
      <c r="CX6" s="35">
        <f>IF(CX7="",NA(),CX7)</f>
        <v>96.99</v>
      </c>
      <c r="CY6" s="35">
        <f t="shared" ref="CY6:DG6" si="11">IF(CY7="",NA(),CY7)</f>
        <v>97</v>
      </c>
      <c r="CZ6" s="35">
        <f t="shared" si="11"/>
        <v>97.32</v>
      </c>
      <c r="DA6" s="35">
        <f t="shared" si="11"/>
        <v>98.21</v>
      </c>
      <c r="DB6" s="35">
        <f t="shared" si="11"/>
        <v>98.38</v>
      </c>
      <c r="DC6" s="35">
        <f t="shared" si="11"/>
        <v>93.88</v>
      </c>
      <c r="DD6" s="35">
        <f t="shared" si="11"/>
        <v>94.07</v>
      </c>
      <c r="DE6" s="35">
        <f t="shared" si="11"/>
        <v>94.13</v>
      </c>
      <c r="DF6" s="35">
        <f t="shared" si="11"/>
        <v>94.45</v>
      </c>
      <c r="DG6" s="35">
        <f t="shared" si="11"/>
        <v>94.58</v>
      </c>
      <c r="DH6" s="34" t="str">
        <f>IF(DH7="","",IF(DH7="-","【-】","【"&amp;SUBSTITUTE(TEXT(DH7,"#,##0.00"),"-","△")&amp;"】"))</f>
        <v>【95.35】</v>
      </c>
      <c r="DI6" s="35">
        <f>IF(DI7="",NA(),DI7)</f>
        <v>5.76</v>
      </c>
      <c r="DJ6" s="35">
        <f t="shared" ref="DJ6:DR6" si="12">IF(DJ7="",NA(),DJ7)</f>
        <v>8.57</v>
      </c>
      <c r="DK6" s="35">
        <f t="shared" si="12"/>
        <v>11.33</v>
      </c>
      <c r="DL6" s="35">
        <f t="shared" si="12"/>
        <v>13.95</v>
      </c>
      <c r="DM6" s="35">
        <f t="shared" si="12"/>
        <v>16.690000000000001</v>
      </c>
      <c r="DN6" s="35">
        <f t="shared" si="12"/>
        <v>29.48</v>
      </c>
      <c r="DO6" s="35">
        <f t="shared" si="12"/>
        <v>28.95</v>
      </c>
      <c r="DP6" s="35">
        <f t="shared" si="12"/>
        <v>30.11</v>
      </c>
      <c r="DQ6" s="35">
        <f t="shared" si="12"/>
        <v>30.45</v>
      </c>
      <c r="DR6" s="35">
        <f t="shared" si="12"/>
        <v>31.01</v>
      </c>
      <c r="DS6" s="34" t="str">
        <f>IF(DS7="","",IF(DS7="-","【-】","【"&amp;SUBSTITUTE(TEXT(DS7,"#,##0.00"),"-","△")&amp;"】"))</f>
        <v>【38.57】</v>
      </c>
      <c r="DT6" s="34">
        <f>IF(DT7="",NA(),DT7)</f>
        <v>0</v>
      </c>
      <c r="DU6" s="34">
        <f t="shared" ref="DU6:EC6" si="13">IF(DU7="",NA(),DU7)</f>
        <v>0</v>
      </c>
      <c r="DV6" s="34">
        <f t="shared" si="13"/>
        <v>0</v>
      </c>
      <c r="DW6" s="34">
        <f t="shared" si="13"/>
        <v>0</v>
      </c>
      <c r="DX6" s="34">
        <f t="shared" si="13"/>
        <v>0</v>
      </c>
      <c r="DY6" s="35">
        <f t="shared" si="13"/>
        <v>3.89</v>
      </c>
      <c r="DZ6" s="35">
        <f t="shared" si="13"/>
        <v>4.07</v>
      </c>
      <c r="EA6" s="35">
        <f t="shared" si="13"/>
        <v>4.54</v>
      </c>
      <c r="EB6" s="35">
        <f t="shared" si="13"/>
        <v>4.8499999999999996</v>
      </c>
      <c r="EC6" s="35">
        <f t="shared" si="13"/>
        <v>4.95</v>
      </c>
      <c r="ED6" s="34" t="str">
        <f>IF(ED7="","",IF(ED7="-","【-】","【"&amp;SUBSTITUTE(TEXT(ED7,"#,##0.00"),"-","△")&amp;"】"))</f>
        <v>【5.90】</v>
      </c>
      <c r="EE6" s="34">
        <f>IF(EE7="",NA(),EE7)</f>
        <v>0</v>
      </c>
      <c r="EF6" s="34">
        <f t="shared" ref="EF6:EN6" si="14">IF(EF7="",NA(),EF7)</f>
        <v>0</v>
      </c>
      <c r="EG6" s="34">
        <f t="shared" si="14"/>
        <v>0</v>
      </c>
      <c r="EH6" s="34">
        <f t="shared" si="14"/>
        <v>0</v>
      </c>
      <c r="EI6" s="34">
        <f t="shared" si="14"/>
        <v>0</v>
      </c>
      <c r="EJ6" s="35">
        <f t="shared" si="14"/>
        <v>0.12</v>
      </c>
      <c r="EK6" s="35">
        <f t="shared" si="14"/>
        <v>0.13</v>
      </c>
      <c r="EL6" s="35">
        <f t="shared" si="14"/>
        <v>0.17</v>
      </c>
      <c r="EM6" s="35">
        <f t="shared" si="14"/>
        <v>0.21</v>
      </c>
      <c r="EN6" s="35">
        <f t="shared" si="14"/>
        <v>0.19</v>
      </c>
      <c r="EO6" s="34" t="str">
        <f>IF(EO7="","",IF(EO7="-","【-】","【"&amp;SUBSTITUTE(TEXT(EO7,"#,##0.00"),"-","△")&amp;"】"))</f>
        <v>【0.22】</v>
      </c>
    </row>
    <row r="7" spans="1:148" s="36" customFormat="1" x14ac:dyDescent="0.15">
      <c r="A7" s="28"/>
      <c r="B7" s="37">
        <v>2019</v>
      </c>
      <c r="C7" s="37">
        <v>252069</v>
      </c>
      <c r="D7" s="37">
        <v>46</v>
      </c>
      <c r="E7" s="37">
        <v>17</v>
      </c>
      <c r="F7" s="37">
        <v>1</v>
      </c>
      <c r="G7" s="37">
        <v>0</v>
      </c>
      <c r="H7" s="37" t="s">
        <v>95</v>
      </c>
      <c r="I7" s="37" t="s">
        <v>96</v>
      </c>
      <c r="J7" s="37" t="s">
        <v>97</v>
      </c>
      <c r="K7" s="37" t="s">
        <v>98</v>
      </c>
      <c r="L7" s="37" t="s">
        <v>99</v>
      </c>
      <c r="M7" s="37" t="s">
        <v>100</v>
      </c>
      <c r="N7" s="38" t="s">
        <v>101</v>
      </c>
      <c r="O7" s="38">
        <v>65.53</v>
      </c>
      <c r="P7" s="38">
        <v>82.75</v>
      </c>
      <c r="Q7" s="38">
        <v>84.87</v>
      </c>
      <c r="R7" s="38">
        <v>2530</v>
      </c>
      <c r="S7" s="38">
        <v>134926</v>
      </c>
      <c r="T7" s="38">
        <v>67.819999999999993</v>
      </c>
      <c r="U7" s="38">
        <v>1989.47</v>
      </c>
      <c r="V7" s="38">
        <v>111847</v>
      </c>
      <c r="W7" s="38">
        <v>18.350000000000001</v>
      </c>
      <c r="X7" s="38">
        <v>6095.2</v>
      </c>
      <c r="Y7" s="38">
        <v>109.03</v>
      </c>
      <c r="Z7" s="38">
        <v>111.14</v>
      </c>
      <c r="AA7" s="38">
        <v>113.52</v>
      </c>
      <c r="AB7" s="38">
        <v>116.03</v>
      </c>
      <c r="AC7" s="38">
        <v>117.32</v>
      </c>
      <c r="AD7" s="38">
        <v>106.67</v>
      </c>
      <c r="AE7" s="38">
        <v>107.45</v>
      </c>
      <c r="AF7" s="38">
        <v>107.43</v>
      </c>
      <c r="AG7" s="38">
        <v>107.64</v>
      </c>
      <c r="AH7" s="38">
        <v>107.03</v>
      </c>
      <c r="AI7" s="38">
        <v>108.07</v>
      </c>
      <c r="AJ7" s="38">
        <v>0</v>
      </c>
      <c r="AK7" s="38">
        <v>0</v>
      </c>
      <c r="AL7" s="38">
        <v>0</v>
      </c>
      <c r="AM7" s="38">
        <v>0</v>
      </c>
      <c r="AN7" s="38">
        <v>0</v>
      </c>
      <c r="AO7" s="38">
        <v>12.51</v>
      </c>
      <c r="AP7" s="38">
        <v>11.01</v>
      </c>
      <c r="AQ7" s="38">
        <v>10.199999999999999</v>
      </c>
      <c r="AR7" s="38">
        <v>9.1999999999999993</v>
      </c>
      <c r="AS7" s="38">
        <v>7.69</v>
      </c>
      <c r="AT7" s="38">
        <v>3.09</v>
      </c>
      <c r="AU7" s="38">
        <v>9.9700000000000006</v>
      </c>
      <c r="AV7" s="38">
        <v>16.73</v>
      </c>
      <c r="AW7" s="38">
        <v>32.93</v>
      </c>
      <c r="AX7" s="38">
        <v>61.6</v>
      </c>
      <c r="AY7" s="38">
        <v>49.44</v>
      </c>
      <c r="AZ7" s="38">
        <v>54.09</v>
      </c>
      <c r="BA7" s="38">
        <v>54.03</v>
      </c>
      <c r="BB7" s="38">
        <v>65.83</v>
      </c>
      <c r="BC7" s="38">
        <v>72.22</v>
      </c>
      <c r="BD7" s="38">
        <v>73.02</v>
      </c>
      <c r="BE7" s="38">
        <v>69.540000000000006</v>
      </c>
      <c r="BF7" s="38">
        <v>453.35</v>
      </c>
      <c r="BG7" s="38">
        <v>423.44</v>
      </c>
      <c r="BH7" s="38">
        <v>381.02</v>
      </c>
      <c r="BI7" s="38">
        <v>339.13</v>
      </c>
      <c r="BJ7" s="38">
        <v>307.54000000000002</v>
      </c>
      <c r="BK7" s="38">
        <v>845.86</v>
      </c>
      <c r="BL7" s="38">
        <v>802.49</v>
      </c>
      <c r="BM7" s="38">
        <v>805.14</v>
      </c>
      <c r="BN7" s="38">
        <v>730.93</v>
      </c>
      <c r="BO7" s="38">
        <v>708.89</v>
      </c>
      <c r="BP7" s="38">
        <v>682.51</v>
      </c>
      <c r="BQ7" s="38">
        <v>109.36</v>
      </c>
      <c r="BR7" s="38">
        <v>115.56</v>
      </c>
      <c r="BS7" s="38">
        <v>119.09</v>
      </c>
      <c r="BT7" s="38">
        <v>121.67</v>
      </c>
      <c r="BU7" s="38">
        <v>124.01</v>
      </c>
      <c r="BV7" s="38">
        <v>101.88</v>
      </c>
      <c r="BW7" s="38">
        <v>103.18</v>
      </c>
      <c r="BX7" s="38">
        <v>100.22</v>
      </c>
      <c r="BY7" s="38">
        <v>98.09</v>
      </c>
      <c r="BZ7" s="38">
        <v>97.91</v>
      </c>
      <c r="CA7" s="38">
        <v>100.34</v>
      </c>
      <c r="CB7" s="38">
        <v>121.11</v>
      </c>
      <c r="CC7" s="38">
        <v>114.12</v>
      </c>
      <c r="CD7" s="38">
        <v>110.33</v>
      </c>
      <c r="CE7" s="38">
        <v>108.25</v>
      </c>
      <c r="CF7" s="38">
        <v>106.04</v>
      </c>
      <c r="CG7" s="38">
        <v>143.15</v>
      </c>
      <c r="CH7" s="38">
        <v>141.11000000000001</v>
      </c>
      <c r="CI7" s="38">
        <v>144.79</v>
      </c>
      <c r="CJ7" s="38">
        <v>146.08000000000001</v>
      </c>
      <c r="CK7" s="38">
        <v>144.11000000000001</v>
      </c>
      <c r="CL7" s="38">
        <v>136.15</v>
      </c>
      <c r="CM7" s="38">
        <v>97.31</v>
      </c>
      <c r="CN7" s="38">
        <v>91.53</v>
      </c>
      <c r="CO7" s="38">
        <v>91.44</v>
      </c>
      <c r="CP7" s="38" t="s">
        <v>101</v>
      </c>
      <c r="CQ7" s="38" t="s">
        <v>101</v>
      </c>
      <c r="CR7" s="38">
        <v>62.5</v>
      </c>
      <c r="CS7" s="38">
        <v>63.26</v>
      </c>
      <c r="CT7" s="38">
        <v>61.54</v>
      </c>
      <c r="CU7" s="38">
        <v>61.93</v>
      </c>
      <c r="CV7" s="38">
        <v>61.32</v>
      </c>
      <c r="CW7" s="38">
        <v>59.64</v>
      </c>
      <c r="CX7" s="38">
        <v>96.99</v>
      </c>
      <c r="CY7" s="38">
        <v>97</v>
      </c>
      <c r="CZ7" s="38">
        <v>97.32</v>
      </c>
      <c r="DA7" s="38">
        <v>98.21</v>
      </c>
      <c r="DB7" s="38">
        <v>98.38</v>
      </c>
      <c r="DC7" s="38">
        <v>93.88</v>
      </c>
      <c r="DD7" s="38">
        <v>94.07</v>
      </c>
      <c r="DE7" s="38">
        <v>94.13</v>
      </c>
      <c r="DF7" s="38">
        <v>94.45</v>
      </c>
      <c r="DG7" s="38">
        <v>94.58</v>
      </c>
      <c r="DH7" s="38">
        <v>95.35</v>
      </c>
      <c r="DI7" s="38">
        <v>5.76</v>
      </c>
      <c r="DJ7" s="38">
        <v>8.57</v>
      </c>
      <c r="DK7" s="38">
        <v>11.33</v>
      </c>
      <c r="DL7" s="38">
        <v>13.95</v>
      </c>
      <c r="DM7" s="38">
        <v>16.690000000000001</v>
      </c>
      <c r="DN7" s="38">
        <v>29.48</v>
      </c>
      <c r="DO7" s="38">
        <v>28.95</v>
      </c>
      <c r="DP7" s="38">
        <v>30.11</v>
      </c>
      <c r="DQ7" s="38">
        <v>30.45</v>
      </c>
      <c r="DR7" s="38">
        <v>31.01</v>
      </c>
      <c r="DS7" s="38">
        <v>38.57</v>
      </c>
      <c r="DT7" s="38">
        <v>0</v>
      </c>
      <c r="DU7" s="38">
        <v>0</v>
      </c>
      <c r="DV7" s="38">
        <v>0</v>
      </c>
      <c r="DW7" s="38">
        <v>0</v>
      </c>
      <c r="DX7" s="38">
        <v>0</v>
      </c>
      <c r="DY7" s="38">
        <v>3.89</v>
      </c>
      <c r="DZ7" s="38">
        <v>4.07</v>
      </c>
      <c r="EA7" s="38">
        <v>4.54</v>
      </c>
      <c r="EB7" s="38">
        <v>4.8499999999999996</v>
      </c>
      <c r="EC7" s="38">
        <v>4.95</v>
      </c>
      <c r="ED7" s="38">
        <v>5.9</v>
      </c>
      <c r="EE7" s="38">
        <v>0</v>
      </c>
      <c r="EF7" s="38">
        <v>0</v>
      </c>
      <c r="EG7" s="38">
        <v>0</v>
      </c>
      <c r="EH7" s="38">
        <v>0</v>
      </c>
      <c r="EI7" s="38">
        <v>0</v>
      </c>
      <c r="EJ7" s="38">
        <v>0.12</v>
      </c>
      <c r="EK7" s="38">
        <v>0.13</v>
      </c>
      <c r="EL7" s="38">
        <v>0.17</v>
      </c>
      <c r="EM7" s="38">
        <v>0.21</v>
      </c>
      <c r="EN7" s="38">
        <v>0.19</v>
      </c>
      <c r="EO7" s="38">
        <v>0.22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107</v>
      </c>
    </row>
    <row r="12" spans="1:148" x14ac:dyDescent="0.15">
      <c r="B12">
        <v>1</v>
      </c>
      <c r="C12">
        <v>1</v>
      </c>
      <c r="D12">
        <v>1</v>
      </c>
      <c r="E12">
        <v>1</v>
      </c>
      <c r="F12">
        <v>1</v>
      </c>
      <c r="G12" t="s">
        <v>108</v>
      </c>
    </row>
    <row r="13" spans="1:148" x14ac:dyDescent="0.15">
      <c r="B13" t="s">
        <v>109</v>
      </c>
      <c r="C13" t="s">
        <v>110</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土井 克子</cp:lastModifiedBy>
  <cp:lastPrinted>2021-01-25T02:16:07Z</cp:lastPrinted>
  <dcterms:created xsi:type="dcterms:W3CDTF">2020-12-04T02:27:57Z</dcterms:created>
  <dcterms:modified xsi:type="dcterms:W3CDTF">2021-01-28T00:45:29Z</dcterms:modified>
  <cp:category/>
</cp:coreProperties>
</file>