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01008\01_部署専用\02_総務部\02_財政契約課\2021年度\財政担当\12 公営企業・第三セクター\公営企業\R3\02_調査・照会\【済】20220106_（0128〆）公営企業に係る経営比較分析表（令和２年度決算）の分析等について\04_市提出\"/>
    </mc:Choice>
  </mc:AlternateContent>
  <workbookProtection workbookAlgorithmName="SHA-512" workbookHashValue="4OPZx9KGq+LEKoo9R2P+wki/excBXmiGyZMjMqsSzqo2Htx16XllzP6S2wlfEt087gDPjxU7T0CtrlGBRvehDQ==" workbookSaltValue="G2eB1bPV/h8NTw8QkkKSnA==" workbookSpinCount="100000" lockStructure="1"/>
  <bookViews>
    <workbookView showHorizontalScroll="0" showVerticalScroll="0" showSheetTabs="0" xWindow="0" yWindow="0" windowWidth="23040" windowHeight="9096"/>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BB8" i="4" s="1"/>
  <c r="T6" i="5"/>
  <c r="S6" i="5"/>
  <c r="R6" i="5"/>
  <c r="AD10" i="4" s="1"/>
  <c r="Q6" i="5"/>
  <c r="W10" i="4" s="1"/>
  <c r="P6" i="5"/>
  <c r="O6" i="5"/>
  <c r="N6" i="5"/>
  <c r="B10" i="4" s="1"/>
  <c r="M6" i="5"/>
  <c r="AD8" i="4" s="1"/>
  <c r="L6" i="5"/>
  <c r="K6" i="5"/>
  <c r="J6" i="5"/>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F85" i="4"/>
  <c r="E85" i="4"/>
  <c r="BB10" i="4"/>
  <c r="AT10" i="4"/>
  <c r="AL10" i="4"/>
  <c r="P10" i="4"/>
  <c r="I10" i="4"/>
  <c r="AT8" i="4"/>
  <c r="AL8" i="4"/>
  <c r="W8" i="4"/>
  <c r="P8" i="4"/>
  <c r="I8" i="4"/>
  <c r="B6" i="4"/>
</calcChain>
</file>

<file path=xl/sharedStrings.xml><?xml version="1.0" encoding="utf-8"?>
<sst xmlns="http://schemas.openxmlformats.org/spreadsheetml/2006/main" count="275" uniqueCount="117">
  <si>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</si>
  <si>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</si>
  <si>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</si>
  <si>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</si>
  <si>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</si>
  <si>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</si>
  <si>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</si>
  <si>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</si>
  <si>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</si>
  <si>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</si>
  <si>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</si>
  <si>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</si>
  <si>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</si>
  <si>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</si>
  <si>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</si>
  <si>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</si>
  <si>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</si>
  <si>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</si>
  <si>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</si>
  <si>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</si>
  <si>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</si>
  <si>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</si>
  <si>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</si>
  <si>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</si>
  <si>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</si>
  <si>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</si>
  <si>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</si>
  <si>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</si>
  <si>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</si>
  <si>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</si>
  <si>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</si>
  <si>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</si>
  <si>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</si>
  <si>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</si>
  <si>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</si>
  <si>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</si>
  <si>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</si>
  <si>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</si>
  <si>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</si>
  <si>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</si>
  <si>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</si>
  <si>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</si>
  <si>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</si>
  <si>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</si>
  <si>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</si>
  <si>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</si>
  <si>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</si>
  <si>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</si>
  <si>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</si>
  <si>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</si>
  <si>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</si>
  <si>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</si>
  <si>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</si>
  <si>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</si>
  <si>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</si>
  <si>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</si>
  <si>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</si>
  <si>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</si>
  <si>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</si>
  <si>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</si>
  <si>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</si>
  <si>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</si>
  <si>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</si>
  <si>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</si>
  <si>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</si>
  <si>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</si>
  <si>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</si>
  <si>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</si>
  <si>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</si>
  <si>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</si>
  <si>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</si>
  <si>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</si>
  <si>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</si>
  <si>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</si>
  <si>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</si>
  <si>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</si>
  <si>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</si>
  <si>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</si>
  <si>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</si>
  <si>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</si>
  <si>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</si>
  <si>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</si>
  <si>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</si>
  <si>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</si>
  <si>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</si>
  <si>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</si>
  <si>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</si>
  <si>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</si>
  <si>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</si>
  <si>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</si>
  <si>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</si>
  <si>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</si>
  <si>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</si>
  <si>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</si>
  <si>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</si>
  <si>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</si>
  <si>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米原市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</si>
  <si>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</si>
  <si>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</si>
  <si>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</si>
  <si>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</si>
  <si>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</si>
  <si>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</si>
  <si>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</si>
  <si>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</si>
  <si>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</si>
  <si>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</si>
  <si>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</si>
  <si>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</si>
  <si>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</si>
  <si>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</si>
  <si>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</si>
  <si>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</si>
  <si>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</si>
  <si>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経費回収率が100％を下回っており、経営状況は厳しいと言わざるを得ません。今後は、人口減少に伴う有収水量の減少が懸念されるため、投資の効率化や維持管理費の削減等を行い、水洗化率の向上に努めることにより、有収水量を増加させ、料金収入の増収を図ることで、経営改善に取り組んでいきます。
　また、施設が破損してから対応する事後対応型から、計画的に点検・補修・改築等を行う予防保全型に移行していくことで、施設の安全性向上や長寿命化を図り、効率的な事業運営に取り組んでいきます。</t>
    <phoneticPr fontId="16"/>
  </si>
  <si>
    <t>　下水道施設長寿命化基本計画および農業集落排水処理施設に係る最適整備構想に基づき、計画的な施設の老朽化状況等の調査および改築・更新工事を実施し、施設寿命の延伸を図ります。
　農業集落排水の公共下水道接続計画に基づき、創設から30年経過する老朽化処理場を順次、公共下水道に接続し、維持管理に係る経費の削減を図ります。</t>
    <phoneticPr fontId="16"/>
  </si>
  <si>
    <t xml:space="preserve"> 経費回収率が100％を下回っており、料金で回収すべき経費をすべて料金では賄えていない状況です。将来の人口減少を考慮すると、料金収入も減少が見込まれるため、今後ますます厳しくなることが想定されます。
　汚水処理原価については、全国平均および類似団体平均より高いことから投資の効率化や維持管理費の削減等により、健全経営を継続していく必要があると考えられます。
　水洗化率については、類似団体平均および全国平均を上回っており、水洗化啓発活動を効果的に行えていると言えます。</t>
    <rPh sb="113" eb="115">
      <t>ゼンコク</t>
    </rPh>
    <rPh sb="115" eb="117">
      <t>ヘイキン</t>
    </rPh>
    <rPh sb="128" eb="129">
      <t>タカ</t>
    </rPh>
    <rPh sb="154" eb="156">
      <t>ケンゼン</t>
    </rPh>
    <rPh sb="156" eb="158">
      <t>ケイエイ</t>
    </rPh>
    <rPh sb="159" eb="161">
      <t>ケイゾク</t>
    </rPh>
    <rPh sb="229" eb="230">
      <t>イ</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</si>
</sst>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0B3-454C-9201-E2DD299B960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0.01</c:v>
                </c:pt>
                <c:pt idx="3">
                  <c:v>0.02</c:v>
                </c:pt>
                <c:pt idx="4">
                  <c:v>0.02</c:v>
                </c:pt>
              </c:numCache>
            </c:numRef>
          </c:val>
          <c:smooth val="0"/>
          <c:extLst>
            <c:ext xmlns:c16="http://schemas.microsoft.com/office/drawing/2014/chart" uri="{C3380CC4-5D6E-409C-BE32-E72D297353CC}">
              <c16:uniqueId val="{00000001-40B3-454C-9201-E2DD299B960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57.08</c:v>
                </c:pt>
                <c:pt idx="3">
                  <c:v>56.53</c:v>
                </c:pt>
                <c:pt idx="4">
                  <c:v>58.51</c:v>
                </c:pt>
              </c:numCache>
            </c:numRef>
          </c:val>
          <c:extLst>
            <c:ext xmlns:c16="http://schemas.microsoft.com/office/drawing/2014/chart" uri="{C3380CC4-5D6E-409C-BE32-E72D297353CC}">
              <c16:uniqueId val="{00000000-5E01-4098-BC2D-86E9B63A31AF}"/>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50.68</c:v>
                </c:pt>
                <c:pt idx="3">
                  <c:v>54.06</c:v>
                </c:pt>
                <c:pt idx="4">
                  <c:v>55.26</c:v>
                </c:pt>
              </c:numCache>
            </c:numRef>
          </c:val>
          <c:smooth val="0"/>
          <c:extLst>
            <c:ext xmlns:c16="http://schemas.microsoft.com/office/drawing/2014/chart" uri="{C3380CC4-5D6E-409C-BE32-E72D297353CC}">
              <c16:uniqueId val="{00000001-5E01-4098-BC2D-86E9B63A31AF}"/>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95.59</c:v>
                </c:pt>
                <c:pt idx="3">
                  <c:v>95.55</c:v>
                </c:pt>
                <c:pt idx="4">
                  <c:v>95.93</c:v>
                </c:pt>
              </c:numCache>
            </c:numRef>
          </c:val>
          <c:extLst>
            <c:ext xmlns:c16="http://schemas.microsoft.com/office/drawing/2014/chart" uri="{C3380CC4-5D6E-409C-BE32-E72D297353CC}">
              <c16:uniqueId val="{00000000-68B8-4055-91E8-7EA91CE2EB5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84.86</c:v>
                </c:pt>
                <c:pt idx="3">
                  <c:v>90.11</c:v>
                </c:pt>
                <c:pt idx="4">
                  <c:v>90.52</c:v>
                </c:pt>
              </c:numCache>
            </c:numRef>
          </c:val>
          <c:smooth val="0"/>
          <c:extLst>
            <c:ext xmlns:c16="http://schemas.microsoft.com/office/drawing/2014/chart" uri="{C3380CC4-5D6E-409C-BE32-E72D297353CC}">
              <c16:uniqueId val="{00000001-68B8-4055-91E8-7EA91CE2EB5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122.54</c:v>
                </c:pt>
                <c:pt idx="3">
                  <c:v>119.35</c:v>
                </c:pt>
                <c:pt idx="4">
                  <c:v>118.74</c:v>
                </c:pt>
              </c:numCache>
            </c:numRef>
          </c:val>
          <c:extLst>
            <c:ext xmlns:c16="http://schemas.microsoft.com/office/drawing/2014/chart" uri="{C3380CC4-5D6E-409C-BE32-E72D297353CC}">
              <c16:uniqueId val="{00000000-A6BD-4FB8-9E42-A8E00DD8F302}"/>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101.77</c:v>
                </c:pt>
                <c:pt idx="3">
                  <c:v>101.91</c:v>
                </c:pt>
                <c:pt idx="4">
                  <c:v>103.09</c:v>
                </c:pt>
              </c:numCache>
            </c:numRef>
          </c:val>
          <c:smooth val="0"/>
          <c:extLst>
            <c:ext xmlns:c16="http://schemas.microsoft.com/office/drawing/2014/chart" uri="{C3380CC4-5D6E-409C-BE32-E72D297353CC}">
              <c16:uniqueId val="{00000001-A6BD-4FB8-9E42-A8E00DD8F302}"/>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4.88</c:v>
                </c:pt>
                <c:pt idx="3">
                  <c:v>9.75</c:v>
                </c:pt>
                <c:pt idx="4">
                  <c:v>13.16</c:v>
                </c:pt>
              </c:numCache>
            </c:numRef>
          </c:val>
          <c:extLst>
            <c:ext xmlns:c16="http://schemas.microsoft.com/office/drawing/2014/chart" uri="{C3380CC4-5D6E-409C-BE32-E72D297353CC}">
              <c16:uniqueId val="{00000000-88ED-48E8-91B0-1981FB437F4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24.13</c:v>
                </c:pt>
                <c:pt idx="3">
                  <c:v>28.19</c:v>
                </c:pt>
                <c:pt idx="4">
                  <c:v>24.8</c:v>
                </c:pt>
              </c:numCache>
            </c:numRef>
          </c:val>
          <c:smooth val="0"/>
          <c:extLst>
            <c:ext xmlns:c16="http://schemas.microsoft.com/office/drawing/2014/chart" uri="{C3380CC4-5D6E-409C-BE32-E72D297353CC}">
              <c16:uniqueId val="{00000001-88ED-48E8-91B0-1981FB437F4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12C-4FBD-B6DC-1D1FA103E31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212C-4FBD-B6DC-1D1FA103E31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A97C-4A06-BACE-2CC274AC535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227.4</c:v>
                </c:pt>
                <c:pt idx="3">
                  <c:v>127.98</c:v>
                </c:pt>
                <c:pt idx="4">
                  <c:v>101.24</c:v>
                </c:pt>
              </c:numCache>
            </c:numRef>
          </c:val>
          <c:smooth val="0"/>
          <c:extLst>
            <c:ext xmlns:c16="http://schemas.microsoft.com/office/drawing/2014/chart" uri="{C3380CC4-5D6E-409C-BE32-E72D297353CC}">
              <c16:uniqueId val="{00000001-A97C-4A06-BACE-2CC274AC535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30.47</c:v>
                </c:pt>
                <c:pt idx="3">
                  <c:v>40.71</c:v>
                </c:pt>
                <c:pt idx="4">
                  <c:v>47.86</c:v>
                </c:pt>
              </c:numCache>
            </c:numRef>
          </c:val>
          <c:extLst>
            <c:ext xmlns:c16="http://schemas.microsoft.com/office/drawing/2014/chart" uri="{C3380CC4-5D6E-409C-BE32-E72D297353CC}">
              <c16:uniqueId val="{00000000-67E1-4992-9F27-9DB0CB81D30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29.54</c:v>
                </c:pt>
                <c:pt idx="3">
                  <c:v>44.14</c:v>
                </c:pt>
                <c:pt idx="4">
                  <c:v>37.24</c:v>
                </c:pt>
              </c:numCache>
            </c:numRef>
          </c:val>
          <c:smooth val="0"/>
          <c:extLst>
            <c:ext xmlns:c16="http://schemas.microsoft.com/office/drawing/2014/chart" uri="{C3380CC4-5D6E-409C-BE32-E72D297353CC}">
              <c16:uniqueId val="{00000001-67E1-4992-9F27-9DB0CB81D30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64.39</c:v>
                </c:pt>
                <c:pt idx="3">
                  <c:v>59.52</c:v>
                </c:pt>
                <c:pt idx="4">
                  <c:v>207.17</c:v>
                </c:pt>
              </c:numCache>
            </c:numRef>
          </c:val>
          <c:extLst>
            <c:ext xmlns:c16="http://schemas.microsoft.com/office/drawing/2014/chart" uri="{C3380CC4-5D6E-409C-BE32-E72D297353CC}">
              <c16:uniqueId val="{00000000-A93F-4EE2-AADA-D143F84AAB6B}"/>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789.46</c:v>
                </c:pt>
                <c:pt idx="3">
                  <c:v>654.71</c:v>
                </c:pt>
                <c:pt idx="4">
                  <c:v>783.8</c:v>
                </c:pt>
              </c:numCache>
            </c:numRef>
          </c:val>
          <c:smooth val="0"/>
          <c:extLst>
            <c:ext xmlns:c16="http://schemas.microsoft.com/office/drawing/2014/chart" uri="{C3380CC4-5D6E-409C-BE32-E72D297353CC}">
              <c16:uniqueId val="{00000001-A93F-4EE2-AADA-D143F84AAB6B}"/>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58.6</c:v>
                </c:pt>
                <c:pt idx="3">
                  <c:v>55.8</c:v>
                </c:pt>
                <c:pt idx="4">
                  <c:v>45.85</c:v>
                </c:pt>
              </c:numCache>
            </c:numRef>
          </c:val>
          <c:extLst>
            <c:ext xmlns:c16="http://schemas.microsoft.com/office/drawing/2014/chart" uri="{C3380CC4-5D6E-409C-BE32-E72D297353CC}">
              <c16:uniqueId val="{00000000-3819-4D89-9161-62BF92EB439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57.77</c:v>
                </c:pt>
                <c:pt idx="3">
                  <c:v>65.37</c:v>
                </c:pt>
                <c:pt idx="4">
                  <c:v>68.11</c:v>
                </c:pt>
              </c:numCache>
            </c:numRef>
          </c:val>
          <c:smooth val="0"/>
          <c:extLst>
            <c:ext xmlns:c16="http://schemas.microsoft.com/office/drawing/2014/chart" uri="{C3380CC4-5D6E-409C-BE32-E72D297353CC}">
              <c16:uniqueId val="{00000001-3819-4D89-9161-62BF92EB439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241.01</c:v>
                </c:pt>
                <c:pt idx="3">
                  <c:v>253.82</c:v>
                </c:pt>
                <c:pt idx="4">
                  <c:v>309.49</c:v>
                </c:pt>
              </c:numCache>
            </c:numRef>
          </c:val>
          <c:extLst>
            <c:ext xmlns:c16="http://schemas.microsoft.com/office/drawing/2014/chart" uri="{C3380CC4-5D6E-409C-BE32-E72D297353CC}">
              <c16:uniqueId val="{00000000-8DF5-4553-8457-DE897123633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274.35000000000002</c:v>
                </c:pt>
                <c:pt idx="3">
                  <c:v>228.99</c:v>
                </c:pt>
                <c:pt idx="4">
                  <c:v>222.41</c:v>
                </c:pt>
              </c:numCache>
            </c:numRef>
          </c:val>
          <c:smooth val="0"/>
          <c:extLst>
            <c:ext xmlns:c16="http://schemas.microsoft.com/office/drawing/2014/chart" uri="{C3380CC4-5D6E-409C-BE32-E72D297353CC}">
              <c16:uniqueId val="{00000001-8DF5-4553-8457-DE897123633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【121.19】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【832.52】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【253.04】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【22.21】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Q1" zoomScale="90" zoomScaleNormal="90" workbookViewId="0">
      <selection activeCell="BL45" sqref="BL45:BZ46"/>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滋賀県　米原市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2">
      <c r="A8" s="2"/>
      <c r="B8" s="49" t="str">
        <f>データ!I6</f>
        <v>法適用</v>
      </c>
      <c r="C8" s="49"/>
      <c r="D8" s="49"/>
      <c r="E8" s="49"/>
      <c r="F8" s="49"/>
      <c r="G8" s="49"/>
      <c r="H8" s="49"/>
      <c r="I8" s="49" t="str">
        <f>データ!J6</f>
        <v>下水道事業</v>
      </c>
      <c r="J8" s="49"/>
      <c r="K8" s="49"/>
      <c r="L8" s="49"/>
      <c r="M8" s="49"/>
      <c r="N8" s="49"/>
      <c r="O8" s="49"/>
      <c r="P8" s="49" t="str">
        <f>データ!K6</f>
        <v>農業集落排水</v>
      </c>
      <c r="Q8" s="49"/>
      <c r="R8" s="49"/>
      <c r="S8" s="49"/>
      <c r="T8" s="49"/>
      <c r="U8" s="49"/>
      <c r="V8" s="49"/>
      <c r="W8" s="49" t="str">
        <f>データ!L6</f>
        <v>F1</v>
      </c>
      <c r="X8" s="49"/>
      <c r="Y8" s="49"/>
      <c r="Z8" s="49"/>
      <c r="AA8" s="49"/>
      <c r="AB8" s="49"/>
      <c r="AC8" s="49"/>
      <c r="AD8" s="50" t="str">
        <f>データ!$M$6</f>
        <v>非設置</v>
      </c>
      <c r="AE8" s="50"/>
      <c r="AF8" s="50"/>
      <c r="AG8" s="50"/>
      <c r="AH8" s="50"/>
      <c r="AI8" s="50"/>
      <c r="AJ8" s="50"/>
      <c r="AK8" s="3"/>
      <c r="AL8" s="51">
        <f>データ!S6</f>
        <v>38525</v>
      </c>
      <c r="AM8" s="51"/>
      <c r="AN8" s="51"/>
      <c r="AO8" s="51"/>
      <c r="AP8" s="51"/>
      <c r="AQ8" s="51"/>
      <c r="AR8" s="51"/>
      <c r="AS8" s="51"/>
      <c r="AT8" s="46">
        <f>データ!T6</f>
        <v>250.39</v>
      </c>
      <c r="AU8" s="46"/>
      <c r="AV8" s="46"/>
      <c r="AW8" s="46"/>
      <c r="AX8" s="46"/>
      <c r="AY8" s="46"/>
      <c r="AZ8" s="46"/>
      <c r="BA8" s="46"/>
      <c r="BB8" s="46">
        <f>データ!U6</f>
        <v>153.86000000000001</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2">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2">
      <c r="A10" s="2"/>
      <c r="B10" s="46" t="str">
        <f>データ!N6</f>
        <v>-</v>
      </c>
      <c r="C10" s="46"/>
      <c r="D10" s="46"/>
      <c r="E10" s="46"/>
      <c r="F10" s="46"/>
      <c r="G10" s="46"/>
      <c r="H10" s="46"/>
      <c r="I10" s="46">
        <f>データ!O6</f>
        <v>69.33</v>
      </c>
      <c r="J10" s="46"/>
      <c r="K10" s="46"/>
      <c r="L10" s="46"/>
      <c r="M10" s="46"/>
      <c r="N10" s="46"/>
      <c r="O10" s="46"/>
      <c r="P10" s="46">
        <f>データ!P6</f>
        <v>9.1300000000000008</v>
      </c>
      <c r="Q10" s="46"/>
      <c r="R10" s="46"/>
      <c r="S10" s="46"/>
      <c r="T10" s="46"/>
      <c r="U10" s="46"/>
      <c r="V10" s="46"/>
      <c r="W10" s="46">
        <f>データ!Q6</f>
        <v>86.82</v>
      </c>
      <c r="X10" s="46"/>
      <c r="Y10" s="46"/>
      <c r="Z10" s="46"/>
      <c r="AA10" s="46"/>
      <c r="AB10" s="46"/>
      <c r="AC10" s="46"/>
      <c r="AD10" s="51">
        <f>データ!R6</f>
        <v>2827</v>
      </c>
      <c r="AE10" s="51"/>
      <c r="AF10" s="51"/>
      <c r="AG10" s="51"/>
      <c r="AH10" s="51"/>
      <c r="AI10" s="51"/>
      <c r="AJ10" s="51"/>
      <c r="AK10" s="2"/>
      <c r="AL10" s="51">
        <f>データ!V6</f>
        <v>3510</v>
      </c>
      <c r="AM10" s="51"/>
      <c r="AN10" s="51"/>
      <c r="AO10" s="51"/>
      <c r="AP10" s="51"/>
      <c r="AQ10" s="51"/>
      <c r="AR10" s="51"/>
      <c r="AS10" s="51"/>
      <c r="AT10" s="46">
        <f>データ!W6</f>
        <v>1.64</v>
      </c>
      <c r="AU10" s="46"/>
      <c r="AV10" s="46"/>
      <c r="AW10" s="46"/>
      <c r="AX10" s="46"/>
      <c r="AY10" s="46"/>
      <c r="AZ10" s="46"/>
      <c r="BA10" s="46"/>
      <c r="BB10" s="46">
        <f>データ!X6</f>
        <v>2140.2399999999998</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2">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2">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6" t="s">
        <v>116</v>
      </c>
      <c r="BM16" s="77"/>
      <c r="BN16" s="77"/>
      <c r="BO16" s="77"/>
      <c r="BP16" s="77"/>
      <c r="BQ16" s="77"/>
      <c r="BR16" s="77"/>
      <c r="BS16" s="77"/>
      <c r="BT16" s="77"/>
      <c r="BU16" s="77"/>
      <c r="BV16" s="77"/>
      <c r="BW16" s="77"/>
      <c r="BX16" s="77"/>
      <c r="BY16" s="77"/>
      <c r="BZ16" s="78"/>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6"/>
      <c r="BM17" s="77"/>
      <c r="BN17" s="77"/>
      <c r="BO17" s="77"/>
      <c r="BP17" s="77"/>
      <c r="BQ17" s="77"/>
      <c r="BR17" s="77"/>
      <c r="BS17" s="77"/>
      <c r="BT17" s="77"/>
      <c r="BU17" s="77"/>
      <c r="BV17" s="77"/>
      <c r="BW17" s="77"/>
      <c r="BX17" s="77"/>
      <c r="BY17" s="77"/>
      <c r="BZ17" s="78"/>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6"/>
      <c r="BM18" s="77"/>
      <c r="BN18" s="77"/>
      <c r="BO18" s="77"/>
      <c r="BP18" s="77"/>
      <c r="BQ18" s="77"/>
      <c r="BR18" s="77"/>
      <c r="BS18" s="77"/>
      <c r="BT18" s="77"/>
      <c r="BU18" s="77"/>
      <c r="BV18" s="77"/>
      <c r="BW18" s="77"/>
      <c r="BX18" s="77"/>
      <c r="BY18" s="77"/>
      <c r="BZ18" s="78"/>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6"/>
      <c r="BM19" s="77"/>
      <c r="BN19" s="77"/>
      <c r="BO19" s="77"/>
      <c r="BP19" s="77"/>
      <c r="BQ19" s="77"/>
      <c r="BR19" s="77"/>
      <c r="BS19" s="77"/>
      <c r="BT19" s="77"/>
      <c r="BU19" s="77"/>
      <c r="BV19" s="77"/>
      <c r="BW19" s="77"/>
      <c r="BX19" s="77"/>
      <c r="BY19" s="77"/>
      <c r="BZ19" s="78"/>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6"/>
      <c r="BM20" s="77"/>
      <c r="BN20" s="77"/>
      <c r="BO20" s="77"/>
      <c r="BP20" s="77"/>
      <c r="BQ20" s="77"/>
      <c r="BR20" s="77"/>
      <c r="BS20" s="77"/>
      <c r="BT20" s="77"/>
      <c r="BU20" s="77"/>
      <c r="BV20" s="77"/>
      <c r="BW20" s="77"/>
      <c r="BX20" s="77"/>
      <c r="BY20" s="77"/>
      <c r="BZ20" s="78"/>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6"/>
      <c r="BM21" s="77"/>
      <c r="BN21" s="77"/>
      <c r="BO21" s="77"/>
      <c r="BP21" s="77"/>
      <c r="BQ21" s="77"/>
      <c r="BR21" s="77"/>
      <c r="BS21" s="77"/>
      <c r="BT21" s="77"/>
      <c r="BU21" s="77"/>
      <c r="BV21" s="77"/>
      <c r="BW21" s="77"/>
      <c r="BX21" s="77"/>
      <c r="BY21" s="77"/>
      <c r="BZ21" s="78"/>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6"/>
      <c r="BM22" s="77"/>
      <c r="BN22" s="77"/>
      <c r="BO22" s="77"/>
      <c r="BP22" s="77"/>
      <c r="BQ22" s="77"/>
      <c r="BR22" s="77"/>
      <c r="BS22" s="77"/>
      <c r="BT22" s="77"/>
      <c r="BU22" s="77"/>
      <c r="BV22" s="77"/>
      <c r="BW22" s="77"/>
      <c r="BX22" s="77"/>
      <c r="BY22" s="77"/>
      <c r="BZ22" s="78"/>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6"/>
      <c r="BM23" s="77"/>
      <c r="BN23" s="77"/>
      <c r="BO23" s="77"/>
      <c r="BP23" s="77"/>
      <c r="BQ23" s="77"/>
      <c r="BR23" s="77"/>
      <c r="BS23" s="77"/>
      <c r="BT23" s="77"/>
      <c r="BU23" s="77"/>
      <c r="BV23" s="77"/>
      <c r="BW23" s="77"/>
      <c r="BX23" s="77"/>
      <c r="BY23" s="77"/>
      <c r="BZ23" s="78"/>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6"/>
      <c r="BM24" s="77"/>
      <c r="BN24" s="77"/>
      <c r="BO24" s="77"/>
      <c r="BP24" s="77"/>
      <c r="BQ24" s="77"/>
      <c r="BR24" s="77"/>
      <c r="BS24" s="77"/>
      <c r="BT24" s="77"/>
      <c r="BU24" s="77"/>
      <c r="BV24" s="77"/>
      <c r="BW24" s="77"/>
      <c r="BX24" s="77"/>
      <c r="BY24" s="77"/>
      <c r="BZ24" s="78"/>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6"/>
      <c r="BM25" s="77"/>
      <c r="BN25" s="77"/>
      <c r="BO25" s="77"/>
      <c r="BP25" s="77"/>
      <c r="BQ25" s="77"/>
      <c r="BR25" s="77"/>
      <c r="BS25" s="77"/>
      <c r="BT25" s="77"/>
      <c r="BU25" s="77"/>
      <c r="BV25" s="77"/>
      <c r="BW25" s="77"/>
      <c r="BX25" s="77"/>
      <c r="BY25" s="77"/>
      <c r="BZ25" s="78"/>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6"/>
      <c r="BM26" s="77"/>
      <c r="BN26" s="77"/>
      <c r="BO26" s="77"/>
      <c r="BP26" s="77"/>
      <c r="BQ26" s="77"/>
      <c r="BR26" s="77"/>
      <c r="BS26" s="77"/>
      <c r="BT26" s="77"/>
      <c r="BU26" s="77"/>
      <c r="BV26" s="77"/>
      <c r="BW26" s="77"/>
      <c r="BX26" s="77"/>
      <c r="BY26" s="77"/>
      <c r="BZ26" s="78"/>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6"/>
      <c r="BM27" s="77"/>
      <c r="BN27" s="77"/>
      <c r="BO27" s="77"/>
      <c r="BP27" s="77"/>
      <c r="BQ27" s="77"/>
      <c r="BR27" s="77"/>
      <c r="BS27" s="77"/>
      <c r="BT27" s="77"/>
      <c r="BU27" s="77"/>
      <c r="BV27" s="77"/>
      <c r="BW27" s="77"/>
      <c r="BX27" s="77"/>
      <c r="BY27" s="77"/>
      <c r="BZ27" s="78"/>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6"/>
      <c r="BM28" s="77"/>
      <c r="BN28" s="77"/>
      <c r="BO28" s="77"/>
      <c r="BP28" s="77"/>
      <c r="BQ28" s="77"/>
      <c r="BR28" s="77"/>
      <c r="BS28" s="77"/>
      <c r="BT28" s="77"/>
      <c r="BU28" s="77"/>
      <c r="BV28" s="77"/>
      <c r="BW28" s="77"/>
      <c r="BX28" s="77"/>
      <c r="BY28" s="77"/>
      <c r="BZ28" s="78"/>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6"/>
      <c r="BM29" s="77"/>
      <c r="BN29" s="77"/>
      <c r="BO29" s="77"/>
      <c r="BP29" s="77"/>
      <c r="BQ29" s="77"/>
      <c r="BR29" s="77"/>
      <c r="BS29" s="77"/>
      <c r="BT29" s="77"/>
      <c r="BU29" s="77"/>
      <c r="BV29" s="77"/>
      <c r="BW29" s="77"/>
      <c r="BX29" s="77"/>
      <c r="BY29" s="77"/>
      <c r="BZ29" s="78"/>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6"/>
      <c r="BM30" s="77"/>
      <c r="BN30" s="77"/>
      <c r="BO30" s="77"/>
      <c r="BP30" s="77"/>
      <c r="BQ30" s="77"/>
      <c r="BR30" s="77"/>
      <c r="BS30" s="77"/>
      <c r="BT30" s="77"/>
      <c r="BU30" s="77"/>
      <c r="BV30" s="77"/>
      <c r="BW30" s="77"/>
      <c r="BX30" s="77"/>
      <c r="BY30" s="77"/>
      <c r="BZ30" s="78"/>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6"/>
      <c r="BM31" s="77"/>
      <c r="BN31" s="77"/>
      <c r="BO31" s="77"/>
      <c r="BP31" s="77"/>
      <c r="BQ31" s="77"/>
      <c r="BR31" s="77"/>
      <c r="BS31" s="77"/>
      <c r="BT31" s="77"/>
      <c r="BU31" s="77"/>
      <c r="BV31" s="77"/>
      <c r="BW31" s="77"/>
      <c r="BX31" s="77"/>
      <c r="BY31" s="77"/>
      <c r="BZ31" s="78"/>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6"/>
      <c r="BM32" s="77"/>
      <c r="BN32" s="77"/>
      <c r="BO32" s="77"/>
      <c r="BP32" s="77"/>
      <c r="BQ32" s="77"/>
      <c r="BR32" s="77"/>
      <c r="BS32" s="77"/>
      <c r="BT32" s="77"/>
      <c r="BU32" s="77"/>
      <c r="BV32" s="77"/>
      <c r="BW32" s="77"/>
      <c r="BX32" s="77"/>
      <c r="BY32" s="77"/>
      <c r="BZ32" s="78"/>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6"/>
      <c r="BM33" s="77"/>
      <c r="BN33" s="77"/>
      <c r="BO33" s="77"/>
      <c r="BP33" s="77"/>
      <c r="BQ33" s="77"/>
      <c r="BR33" s="77"/>
      <c r="BS33" s="77"/>
      <c r="BT33" s="77"/>
      <c r="BU33" s="77"/>
      <c r="BV33" s="77"/>
      <c r="BW33" s="77"/>
      <c r="BX33" s="77"/>
      <c r="BY33" s="77"/>
      <c r="BZ33" s="78"/>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6"/>
      <c r="BM34" s="77"/>
      <c r="BN34" s="77"/>
      <c r="BO34" s="77"/>
      <c r="BP34" s="77"/>
      <c r="BQ34" s="77"/>
      <c r="BR34" s="77"/>
      <c r="BS34" s="77"/>
      <c r="BT34" s="77"/>
      <c r="BU34" s="77"/>
      <c r="BV34" s="77"/>
      <c r="BW34" s="77"/>
      <c r="BX34" s="77"/>
      <c r="BY34" s="77"/>
      <c r="BZ34" s="78"/>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6"/>
      <c r="BM35" s="77"/>
      <c r="BN35" s="77"/>
      <c r="BO35" s="77"/>
      <c r="BP35" s="77"/>
      <c r="BQ35" s="77"/>
      <c r="BR35" s="77"/>
      <c r="BS35" s="77"/>
      <c r="BT35" s="77"/>
      <c r="BU35" s="77"/>
      <c r="BV35" s="77"/>
      <c r="BW35" s="77"/>
      <c r="BX35" s="77"/>
      <c r="BY35" s="77"/>
      <c r="BZ35" s="78"/>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6"/>
      <c r="BM36" s="77"/>
      <c r="BN36" s="77"/>
      <c r="BO36" s="77"/>
      <c r="BP36" s="77"/>
      <c r="BQ36" s="77"/>
      <c r="BR36" s="77"/>
      <c r="BS36" s="77"/>
      <c r="BT36" s="77"/>
      <c r="BU36" s="77"/>
      <c r="BV36" s="77"/>
      <c r="BW36" s="77"/>
      <c r="BX36" s="77"/>
      <c r="BY36" s="77"/>
      <c r="BZ36" s="78"/>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6"/>
      <c r="BM37" s="77"/>
      <c r="BN37" s="77"/>
      <c r="BO37" s="77"/>
      <c r="BP37" s="77"/>
      <c r="BQ37" s="77"/>
      <c r="BR37" s="77"/>
      <c r="BS37" s="77"/>
      <c r="BT37" s="77"/>
      <c r="BU37" s="77"/>
      <c r="BV37" s="77"/>
      <c r="BW37" s="77"/>
      <c r="BX37" s="77"/>
      <c r="BY37" s="77"/>
      <c r="BZ37" s="78"/>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6"/>
      <c r="BM38" s="77"/>
      <c r="BN38" s="77"/>
      <c r="BO38" s="77"/>
      <c r="BP38" s="77"/>
      <c r="BQ38" s="77"/>
      <c r="BR38" s="77"/>
      <c r="BS38" s="77"/>
      <c r="BT38" s="77"/>
      <c r="BU38" s="77"/>
      <c r="BV38" s="77"/>
      <c r="BW38" s="77"/>
      <c r="BX38" s="77"/>
      <c r="BY38" s="77"/>
      <c r="BZ38" s="78"/>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6"/>
      <c r="BM39" s="77"/>
      <c r="BN39" s="77"/>
      <c r="BO39" s="77"/>
      <c r="BP39" s="77"/>
      <c r="BQ39" s="77"/>
      <c r="BR39" s="77"/>
      <c r="BS39" s="77"/>
      <c r="BT39" s="77"/>
      <c r="BU39" s="77"/>
      <c r="BV39" s="77"/>
      <c r="BW39" s="77"/>
      <c r="BX39" s="77"/>
      <c r="BY39" s="77"/>
      <c r="BZ39" s="78"/>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6"/>
      <c r="BM40" s="77"/>
      <c r="BN40" s="77"/>
      <c r="BO40" s="77"/>
      <c r="BP40" s="77"/>
      <c r="BQ40" s="77"/>
      <c r="BR40" s="77"/>
      <c r="BS40" s="77"/>
      <c r="BT40" s="77"/>
      <c r="BU40" s="77"/>
      <c r="BV40" s="77"/>
      <c r="BW40" s="77"/>
      <c r="BX40" s="77"/>
      <c r="BY40" s="77"/>
      <c r="BZ40" s="78"/>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6"/>
      <c r="BM41" s="77"/>
      <c r="BN41" s="77"/>
      <c r="BO41" s="77"/>
      <c r="BP41" s="77"/>
      <c r="BQ41" s="77"/>
      <c r="BR41" s="77"/>
      <c r="BS41" s="77"/>
      <c r="BT41" s="77"/>
      <c r="BU41" s="77"/>
      <c r="BV41" s="77"/>
      <c r="BW41" s="77"/>
      <c r="BX41" s="77"/>
      <c r="BY41" s="77"/>
      <c r="BZ41" s="78"/>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6"/>
      <c r="BM42" s="77"/>
      <c r="BN42" s="77"/>
      <c r="BO42" s="77"/>
      <c r="BP42" s="77"/>
      <c r="BQ42" s="77"/>
      <c r="BR42" s="77"/>
      <c r="BS42" s="77"/>
      <c r="BT42" s="77"/>
      <c r="BU42" s="77"/>
      <c r="BV42" s="77"/>
      <c r="BW42" s="77"/>
      <c r="BX42" s="77"/>
      <c r="BY42" s="77"/>
      <c r="BZ42" s="78"/>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6"/>
      <c r="BM43" s="77"/>
      <c r="BN43" s="77"/>
      <c r="BO43" s="77"/>
      <c r="BP43" s="77"/>
      <c r="BQ43" s="77"/>
      <c r="BR43" s="77"/>
      <c r="BS43" s="77"/>
      <c r="BT43" s="77"/>
      <c r="BU43" s="77"/>
      <c r="BV43" s="77"/>
      <c r="BW43" s="77"/>
      <c r="BX43" s="77"/>
      <c r="BY43" s="77"/>
      <c r="BZ43" s="78"/>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115</v>
      </c>
      <c r="BM47" s="55"/>
      <c r="BN47" s="55"/>
      <c r="BO47" s="55"/>
      <c r="BP47" s="55"/>
      <c r="BQ47" s="55"/>
      <c r="BR47" s="55"/>
      <c r="BS47" s="55"/>
      <c r="BT47" s="55"/>
      <c r="BU47" s="55"/>
      <c r="BV47" s="55"/>
      <c r="BW47" s="55"/>
      <c r="BX47" s="55"/>
      <c r="BY47" s="55"/>
      <c r="BZ47" s="5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2">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2">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114</v>
      </c>
      <c r="BM66" s="55"/>
      <c r="BN66" s="55"/>
      <c r="BO66" s="55"/>
      <c r="BP66" s="55"/>
      <c r="BQ66" s="55"/>
      <c r="BR66" s="55"/>
      <c r="BS66" s="55"/>
      <c r="BT66" s="55"/>
      <c r="BU66" s="55"/>
      <c r="BV66" s="55"/>
      <c r="BW66" s="55"/>
      <c r="BX66" s="55"/>
      <c r="BY66" s="55"/>
      <c r="BZ66" s="5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【104.99】</v>
      </c>
      <c r="F85" s="26" t="str">
        <f>データ!AT6</f>
        <v>【121.19】</v>
      </c>
      <c r="G85" s="26" t="str">
        <f>データ!BE6</f>
        <v>【32.80】</v>
      </c>
      <c r="H85" s="26" t="str">
        <f>データ!BP6</f>
        <v>【832.52】</v>
      </c>
      <c r="I85" s="26" t="str">
        <f>データ!CA6</f>
        <v>【60.94】</v>
      </c>
      <c r="J85" s="26" t="str">
        <f>データ!CL6</f>
        <v>【253.04】</v>
      </c>
      <c r="K85" s="26" t="str">
        <f>データ!CW6</f>
        <v>【54.84】</v>
      </c>
      <c r="L85" s="26" t="str">
        <f>データ!DH6</f>
        <v>【86.60】</v>
      </c>
      <c r="M85" s="26" t="str">
        <f>データ!DS6</f>
        <v>【22.21】</v>
      </c>
      <c r="N85" s="26" t="str">
        <f>データ!ED6</f>
        <v>【0.00】</v>
      </c>
      <c r="O85" s="26" t="str">
        <f>データ!EO6</f>
        <v>【0.16】</v>
      </c>
    </row>
  </sheetData>
  <sheetProtection algorithmName="SHA-512" hashValue="R7KPP9lctBoxw3S87bzRK3C7O4EuLrGuqOlgBAIR6EAGW5y0RrQUPPtvRqr7gT+A80GG5pRp++aKXN37V6UL1A==" saltValue="Adw+G9fHE0r2kqGFs3OYy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3" t="s">
        <v>52</v>
      </c>
      <c r="I3" s="84"/>
      <c r="J3" s="84"/>
      <c r="K3" s="84"/>
      <c r="L3" s="84"/>
      <c r="M3" s="84"/>
      <c r="N3" s="84"/>
      <c r="O3" s="84"/>
      <c r="P3" s="84"/>
      <c r="Q3" s="84"/>
      <c r="R3" s="84"/>
      <c r="S3" s="84"/>
      <c r="T3" s="84"/>
      <c r="U3" s="84"/>
      <c r="V3" s="84"/>
      <c r="W3" s="84"/>
      <c r="X3" s="85"/>
      <c r="Y3" s="89" t="s">
        <v>53</v>
      </c>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t="s">
        <v>54</v>
      </c>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row>
    <row r="4" spans="1:148" x14ac:dyDescent="0.2">
      <c r="A4" s="28" t="s">
        <v>55</v>
      </c>
      <c r="B4" s="30"/>
      <c r="C4" s="30"/>
      <c r="D4" s="30"/>
      <c r="E4" s="30"/>
      <c r="F4" s="30"/>
      <c r="G4" s="30"/>
      <c r="H4" s="86"/>
      <c r="I4" s="87"/>
      <c r="J4" s="87"/>
      <c r="K4" s="87"/>
      <c r="L4" s="87"/>
      <c r="M4" s="87"/>
      <c r="N4" s="87"/>
      <c r="O4" s="87"/>
      <c r="P4" s="87"/>
      <c r="Q4" s="87"/>
      <c r="R4" s="87"/>
      <c r="S4" s="87"/>
      <c r="T4" s="87"/>
      <c r="U4" s="87"/>
      <c r="V4" s="87"/>
      <c r="W4" s="87"/>
      <c r="X4" s="88"/>
      <c r="Y4" s="82" t="s">
        <v>56</v>
      </c>
      <c r="Z4" s="82"/>
      <c r="AA4" s="82"/>
      <c r="AB4" s="82"/>
      <c r="AC4" s="82"/>
      <c r="AD4" s="82"/>
      <c r="AE4" s="82"/>
      <c r="AF4" s="82"/>
      <c r="AG4" s="82"/>
      <c r="AH4" s="82"/>
      <c r="AI4" s="82"/>
      <c r="AJ4" s="82" t="s">
        <v>57</v>
      </c>
      <c r="AK4" s="82"/>
      <c r="AL4" s="82"/>
      <c r="AM4" s="82"/>
      <c r="AN4" s="82"/>
      <c r="AO4" s="82"/>
      <c r="AP4" s="82"/>
      <c r="AQ4" s="82"/>
      <c r="AR4" s="82"/>
      <c r="AS4" s="82"/>
      <c r="AT4" s="82"/>
      <c r="AU4" s="82" t="s">
        <v>58</v>
      </c>
      <c r="AV4" s="82"/>
      <c r="AW4" s="82"/>
      <c r="AX4" s="82"/>
      <c r="AY4" s="82"/>
      <c r="AZ4" s="82"/>
      <c r="BA4" s="82"/>
      <c r="BB4" s="82"/>
      <c r="BC4" s="82"/>
      <c r="BD4" s="82"/>
      <c r="BE4" s="82"/>
      <c r="BF4" s="82" t="s">
        <v>59</v>
      </c>
      <c r="BG4" s="82"/>
      <c r="BH4" s="82"/>
      <c r="BI4" s="82"/>
      <c r="BJ4" s="82"/>
      <c r="BK4" s="82"/>
      <c r="BL4" s="82"/>
      <c r="BM4" s="82"/>
      <c r="BN4" s="82"/>
      <c r="BO4" s="82"/>
      <c r="BP4" s="82"/>
      <c r="BQ4" s="82" t="s">
        <v>60</v>
      </c>
      <c r="BR4" s="82"/>
      <c r="BS4" s="82"/>
      <c r="BT4" s="82"/>
      <c r="BU4" s="82"/>
      <c r="BV4" s="82"/>
      <c r="BW4" s="82"/>
      <c r="BX4" s="82"/>
      <c r="BY4" s="82"/>
      <c r="BZ4" s="82"/>
      <c r="CA4" s="82"/>
      <c r="CB4" s="82" t="s">
        <v>61</v>
      </c>
      <c r="CC4" s="82"/>
      <c r="CD4" s="82"/>
      <c r="CE4" s="82"/>
      <c r="CF4" s="82"/>
      <c r="CG4" s="82"/>
      <c r="CH4" s="82"/>
      <c r="CI4" s="82"/>
      <c r="CJ4" s="82"/>
      <c r="CK4" s="82"/>
      <c r="CL4" s="82"/>
      <c r="CM4" s="82" t="s">
        <v>62</v>
      </c>
      <c r="CN4" s="82"/>
      <c r="CO4" s="82"/>
      <c r="CP4" s="82"/>
      <c r="CQ4" s="82"/>
      <c r="CR4" s="82"/>
      <c r="CS4" s="82"/>
      <c r="CT4" s="82"/>
      <c r="CU4" s="82"/>
      <c r="CV4" s="82"/>
      <c r="CW4" s="82"/>
      <c r="CX4" s="82" t="s">
        <v>63</v>
      </c>
      <c r="CY4" s="82"/>
      <c r="CZ4" s="82"/>
      <c r="DA4" s="82"/>
      <c r="DB4" s="82"/>
      <c r="DC4" s="82"/>
      <c r="DD4" s="82"/>
      <c r="DE4" s="82"/>
      <c r="DF4" s="82"/>
      <c r="DG4" s="82"/>
      <c r="DH4" s="82"/>
      <c r="DI4" s="82" t="s">
        <v>64</v>
      </c>
      <c r="DJ4" s="82"/>
      <c r="DK4" s="82"/>
      <c r="DL4" s="82"/>
      <c r="DM4" s="82"/>
      <c r="DN4" s="82"/>
      <c r="DO4" s="82"/>
      <c r="DP4" s="82"/>
      <c r="DQ4" s="82"/>
      <c r="DR4" s="82"/>
      <c r="DS4" s="82"/>
      <c r="DT4" s="82" t="s">
        <v>65</v>
      </c>
      <c r="DU4" s="82"/>
      <c r="DV4" s="82"/>
      <c r="DW4" s="82"/>
      <c r="DX4" s="82"/>
      <c r="DY4" s="82"/>
      <c r="DZ4" s="82"/>
      <c r="EA4" s="82"/>
      <c r="EB4" s="82"/>
      <c r="EC4" s="82"/>
      <c r="ED4" s="82"/>
      <c r="EE4" s="82" t="s">
        <v>66</v>
      </c>
      <c r="EF4" s="82"/>
      <c r="EG4" s="82"/>
      <c r="EH4" s="82"/>
      <c r="EI4" s="82"/>
      <c r="EJ4" s="82"/>
      <c r="EK4" s="82"/>
      <c r="EL4" s="82"/>
      <c r="EM4" s="82"/>
      <c r="EN4" s="82"/>
      <c r="EO4" s="82"/>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252140</v>
      </c>
      <c r="D6" s="33">
        <f t="shared" si="3"/>
        <v>46</v>
      </c>
      <c r="E6" s="33">
        <f t="shared" si="3"/>
        <v>17</v>
      </c>
      <c r="F6" s="33">
        <f t="shared" si="3"/>
        <v>5</v>
      </c>
      <c r="G6" s="33">
        <f t="shared" si="3"/>
        <v>0</v>
      </c>
      <c r="H6" s="33" t="str">
        <f t="shared" si="3"/>
        <v>滋賀県　米原市</v>
      </c>
      <c r="I6" s="33" t="str">
        <f t="shared" si="3"/>
        <v>法適用</v>
      </c>
      <c r="J6" s="33" t="str">
        <f t="shared" si="3"/>
        <v>下水道事業</v>
      </c>
      <c r="K6" s="33" t="str">
        <f t="shared" si="3"/>
        <v>農業集落排水</v>
      </c>
      <c r="L6" s="33" t="str">
        <f t="shared" si="3"/>
        <v>F1</v>
      </c>
      <c r="M6" s="33" t="str">
        <f t="shared" si="3"/>
        <v>非設置</v>
      </c>
      <c r="N6" s="34" t="str">
        <f t="shared" si="3"/>
        <v>-</v>
      </c>
      <c r="O6" s="34">
        <f t="shared" si="3"/>
        <v>69.33</v>
      </c>
      <c r="P6" s="34">
        <f t="shared" si="3"/>
        <v>9.1300000000000008</v>
      </c>
      <c r="Q6" s="34">
        <f t="shared" si="3"/>
        <v>86.82</v>
      </c>
      <c r="R6" s="34">
        <f t="shared" si="3"/>
        <v>2827</v>
      </c>
      <c r="S6" s="34">
        <f t="shared" si="3"/>
        <v>38525</v>
      </c>
      <c r="T6" s="34">
        <f t="shared" si="3"/>
        <v>250.39</v>
      </c>
      <c r="U6" s="34">
        <f t="shared" si="3"/>
        <v>153.86000000000001</v>
      </c>
      <c r="V6" s="34">
        <f t="shared" si="3"/>
        <v>3510</v>
      </c>
      <c r="W6" s="34">
        <f t="shared" si="3"/>
        <v>1.64</v>
      </c>
      <c r="X6" s="34">
        <f t="shared" si="3"/>
        <v>2140.2399999999998</v>
      </c>
      <c r="Y6" s="35" t="str">
        <f>IF(Y7="",NA(),Y7)</f>
        <v>-</v>
      </c>
      <c r="Z6" s="35" t="str">
        <f t="shared" ref="Z6:AH6" si="4">IF(Z7="",NA(),Z7)</f>
        <v>-</v>
      </c>
      <c r="AA6" s="35">
        <f t="shared" si="4"/>
        <v>122.54</v>
      </c>
      <c r="AB6" s="35">
        <f t="shared" si="4"/>
        <v>119.35</v>
      </c>
      <c r="AC6" s="35">
        <f t="shared" si="4"/>
        <v>118.74</v>
      </c>
      <c r="AD6" s="35" t="str">
        <f t="shared" si="4"/>
        <v>-</v>
      </c>
      <c r="AE6" s="35" t="str">
        <f t="shared" si="4"/>
        <v>-</v>
      </c>
      <c r="AF6" s="35">
        <f t="shared" si="4"/>
        <v>101.77</v>
      </c>
      <c r="AG6" s="35">
        <f t="shared" si="4"/>
        <v>101.91</v>
      </c>
      <c r="AH6" s="35">
        <f t="shared" si="4"/>
        <v>103.09</v>
      </c>
      <c r="AI6" s="34" t="str">
        <f>IF(AI7="","",IF(AI7="-","【-】","【"&amp;SUBSTITUTE(TEXT(AI7,"#,##0.00"),"-","△")&amp;"】"))</f>
        <v>【104.99】</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227.4</v>
      </c>
      <c r="AR6" s="35">
        <f t="shared" si="5"/>
        <v>127.98</v>
      </c>
      <c r="AS6" s="35">
        <f t="shared" si="5"/>
        <v>101.24</v>
      </c>
      <c r="AT6" s="34" t="str">
        <f>IF(AT7="","",IF(AT7="-","【-】","【"&amp;SUBSTITUTE(TEXT(AT7,"#,##0.00"),"-","△")&amp;"】"))</f>
        <v>【121.19】</v>
      </c>
      <c r="AU6" s="35" t="str">
        <f>IF(AU7="",NA(),AU7)</f>
        <v>-</v>
      </c>
      <c r="AV6" s="35" t="str">
        <f t="shared" ref="AV6:BD6" si="6">IF(AV7="",NA(),AV7)</f>
        <v>-</v>
      </c>
      <c r="AW6" s="35">
        <f t="shared" si="6"/>
        <v>30.47</v>
      </c>
      <c r="AX6" s="35">
        <f t="shared" si="6"/>
        <v>40.71</v>
      </c>
      <c r="AY6" s="35">
        <f t="shared" si="6"/>
        <v>47.86</v>
      </c>
      <c r="AZ6" s="35" t="str">
        <f t="shared" si="6"/>
        <v>-</v>
      </c>
      <c r="BA6" s="35" t="str">
        <f t="shared" si="6"/>
        <v>-</v>
      </c>
      <c r="BB6" s="35">
        <f t="shared" si="6"/>
        <v>29.54</v>
      </c>
      <c r="BC6" s="35">
        <f t="shared" si="6"/>
        <v>44.14</v>
      </c>
      <c r="BD6" s="35">
        <f t="shared" si="6"/>
        <v>37.24</v>
      </c>
      <c r="BE6" s="34" t="str">
        <f>IF(BE7="","",IF(BE7="-","【-】","【"&amp;SUBSTITUTE(TEXT(BE7,"#,##0.00"),"-","△")&amp;"】"))</f>
        <v>【32.80】</v>
      </c>
      <c r="BF6" s="35" t="str">
        <f>IF(BF7="",NA(),BF7)</f>
        <v>-</v>
      </c>
      <c r="BG6" s="35" t="str">
        <f t="shared" ref="BG6:BO6" si="7">IF(BG7="",NA(),BG7)</f>
        <v>-</v>
      </c>
      <c r="BH6" s="35">
        <f t="shared" si="7"/>
        <v>64.39</v>
      </c>
      <c r="BI6" s="35">
        <f t="shared" si="7"/>
        <v>59.52</v>
      </c>
      <c r="BJ6" s="35">
        <f t="shared" si="7"/>
        <v>207.17</v>
      </c>
      <c r="BK6" s="35" t="str">
        <f t="shared" si="7"/>
        <v>-</v>
      </c>
      <c r="BL6" s="35" t="str">
        <f t="shared" si="7"/>
        <v>-</v>
      </c>
      <c r="BM6" s="35">
        <f t="shared" si="7"/>
        <v>789.46</v>
      </c>
      <c r="BN6" s="35">
        <f t="shared" si="7"/>
        <v>654.71</v>
      </c>
      <c r="BO6" s="35">
        <f t="shared" si="7"/>
        <v>783.8</v>
      </c>
      <c r="BP6" s="34" t="str">
        <f>IF(BP7="","",IF(BP7="-","【-】","【"&amp;SUBSTITUTE(TEXT(BP7,"#,##0.00"),"-","△")&amp;"】"))</f>
        <v>【832.52】</v>
      </c>
      <c r="BQ6" s="35" t="str">
        <f>IF(BQ7="",NA(),BQ7)</f>
        <v>-</v>
      </c>
      <c r="BR6" s="35" t="str">
        <f t="shared" ref="BR6:BZ6" si="8">IF(BR7="",NA(),BR7)</f>
        <v>-</v>
      </c>
      <c r="BS6" s="35">
        <f t="shared" si="8"/>
        <v>58.6</v>
      </c>
      <c r="BT6" s="35">
        <f t="shared" si="8"/>
        <v>55.8</v>
      </c>
      <c r="BU6" s="35">
        <f t="shared" si="8"/>
        <v>45.85</v>
      </c>
      <c r="BV6" s="35" t="str">
        <f t="shared" si="8"/>
        <v>-</v>
      </c>
      <c r="BW6" s="35" t="str">
        <f t="shared" si="8"/>
        <v>-</v>
      </c>
      <c r="BX6" s="35">
        <f t="shared" si="8"/>
        <v>57.77</v>
      </c>
      <c r="BY6" s="35">
        <f t="shared" si="8"/>
        <v>65.37</v>
      </c>
      <c r="BZ6" s="35">
        <f t="shared" si="8"/>
        <v>68.11</v>
      </c>
      <c r="CA6" s="34" t="str">
        <f>IF(CA7="","",IF(CA7="-","【-】","【"&amp;SUBSTITUTE(TEXT(CA7,"#,##0.00"),"-","△")&amp;"】"))</f>
        <v>【60.94】</v>
      </c>
      <c r="CB6" s="35" t="str">
        <f>IF(CB7="",NA(),CB7)</f>
        <v>-</v>
      </c>
      <c r="CC6" s="35" t="str">
        <f t="shared" ref="CC6:CK6" si="9">IF(CC7="",NA(),CC7)</f>
        <v>-</v>
      </c>
      <c r="CD6" s="35">
        <f t="shared" si="9"/>
        <v>241.01</v>
      </c>
      <c r="CE6" s="35">
        <f t="shared" si="9"/>
        <v>253.82</v>
      </c>
      <c r="CF6" s="35">
        <f t="shared" si="9"/>
        <v>309.49</v>
      </c>
      <c r="CG6" s="35" t="str">
        <f t="shared" si="9"/>
        <v>-</v>
      </c>
      <c r="CH6" s="35" t="str">
        <f t="shared" si="9"/>
        <v>-</v>
      </c>
      <c r="CI6" s="35">
        <f t="shared" si="9"/>
        <v>274.35000000000002</v>
      </c>
      <c r="CJ6" s="35">
        <f t="shared" si="9"/>
        <v>228.99</v>
      </c>
      <c r="CK6" s="35">
        <f t="shared" si="9"/>
        <v>222.41</v>
      </c>
      <c r="CL6" s="34" t="str">
        <f>IF(CL7="","",IF(CL7="-","【-】","【"&amp;SUBSTITUTE(TEXT(CL7,"#,##0.00"),"-","△")&amp;"】"))</f>
        <v>【253.04】</v>
      </c>
      <c r="CM6" s="35" t="str">
        <f>IF(CM7="",NA(),CM7)</f>
        <v>-</v>
      </c>
      <c r="CN6" s="35" t="str">
        <f t="shared" ref="CN6:CV6" si="10">IF(CN7="",NA(),CN7)</f>
        <v>-</v>
      </c>
      <c r="CO6" s="35">
        <f t="shared" si="10"/>
        <v>57.08</v>
      </c>
      <c r="CP6" s="35">
        <f t="shared" si="10"/>
        <v>56.53</v>
      </c>
      <c r="CQ6" s="35">
        <f t="shared" si="10"/>
        <v>58.51</v>
      </c>
      <c r="CR6" s="35" t="str">
        <f t="shared" si="10"/>
        <v>-</v>
      </c>
      <c r="CS6" s="35" t="str">
        <f t="shared" si="10"/>
        <v>-</v>
      </c>
      <c r="CT6" s="35">
        <f t="shared" si="10"/>
        <v>50.68</v>
      </c>
      <c r="CU6" s="35">
        <f t="shared" si="10"/>
        <v>54.06</v>
      </c>
      <c r="CV6" s="35">
        <f t="shared" si="10"/>
        <v>55.26</v>
      </c>
      <c r="CW6" s="34" t="str">
        <f>IF(CW7="","",IF(CW7="-","【-】","【"&amp;SUBSTITUTE(TEXT(CW7,"#,##0.00"),"-","△")&amp;"】"))</f>
        <v>【54.84】</v>
      </c>
      <c r="CX6" s="35" t="str">
        <f>IF(CX7="",NA(),CX7)</f>
        <v>-</v>
      </c>
      <c r="CY6" s="35" t="str">
        <f t="shared" ref="CY6:DG6" si="11">IF(CY7="",NA(),CY7)</f>
        <v>-</v>
      </c>
      <c r="CZ6" s="35">
        <f t="shared" si="11"/>
        <v>95.59</v>
      </c>
      <c r="DA6" s="35">
        <f t="shared" si="11"/>
        <v>95.55</v>
      </c>
      <c r="DB6" s="35">
        <f t="shared" si="11"/>
        <v>95.93</v>
      </c>
      <c r="DC6" s="35" t="str">
        <f t="shared" si="11"/>
        <v>-</v>
      </c>
      <c r="DD6" s="35" t="str">
        <f t="shared" si="11"/>
        <v>-</v>
      </c>
      <c r="DE6" s="35">
        <f t="shared" si="11"/>
        <v>84.86</v>
      </c>
      <c r="DF6" s="35">
        <f t="shared" si="11"/>
        <v>90.11</v>
      </c>
      <c r="DG6" s="35">
        <f t="shared" si="11"/>
        <v>90.52</v>
      </c>
      <c r="DH6" s="34" t="str">
        <f>IF(DH7="","",IF(DH7="-","【-】","【"&amp;SUBSTITUTE(TEXT(DH7,"#,##0.00"),"-","△")&amp;"】"))</f>
        <v>【86.60】</v>
      </c>
      <c r="DI6" s="35" t="str">
        <f>IF(DI7="",NA(),DI7)</f>
        <v>-</v>
      </c>
      <c r="DJ6" s="35" t="str">
        <f t="shared" ref="DJ6:DR6" si="12">IF(DJ7="",NA(),DJ7)</f>
        <v>-</v>
      </c>
      <c r="DK6" s="35">
        <f t="shared" si="12"/>
        <v>4.88</v>
      </c>
      <c r="DL6" s="35">
        <f t="shared" si="12"/>
        <v>9.75</v>
      </c>
      <c r="DM6" s="35">
        <f t="shared" si="12"/>
        <v>13.16</v>
      </c>
      <c r="DN6" s="35" t="str">
        <f t="shared" si="12"/>
        <v>-</v>
      </c>
      <c r="DO6" s="35" t="str">
        <f t="shared" si="12"/>
        <v>-</v>
      </c>
      <c r="DP6" s="35">
        <f t="shared" si="12"/>
        <v>24.13</v>
      </c>
      <c r="DQ6" s="35">
        <f t="shared" si="12"/>
        <v>28.19</v>
      </c>
      <c r="DR6" s="35">
        <f t="shared" si="12"/>
        <v>24.8</v>
      </c>
      <c r="DS6" s="34" t="str">
        <f>IF(DS7="","",IF(DS7="-","【-】","【"&amp;SUBSTITUTE(TEXT(DS7,"#,##0.00"),"-","△")&amp;"】"))</f>
        <v>【22.21】</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4">
        <f t="shared" si="13"/>
        <v>0</v>
      </c>
      <c r="ED6" s="34" t="str">
        <f>IF(ED7="","",IF(ED7="-","【-】","【"&amp;SUBSTITUTE(TEXT(ED7,"#,##0.00"),"-","△")&amp;"】"))</f>
        <v>【0.00】</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0.01</v>
      </c>
      <c r="EM6" s="35">
        <f t="shared" si="14"/>
        <v>0.02</v>
      </c>
      <c r="EN6" s="35">
        <f t="shared" si="14"/>
        <v>0.02</v>
      </c>
      <c r="EO6" s="34" t="str">
        <f>IF(EO7="","",IF(EO7="-","【-】","【"&amp;SUBSTITUTE(TEXT(EO7,"#,##0.00"),"-","△")&amp;"】"))</f>
        <v>【0.16】</v>
      </c>
    </row>
    <row r="7" spans="1:148" s="36" customFormat="1" x14ac:dyDescent="0.2">
      <c r="A7" s="28"/>
      <c r="B7" s="37">
        <v>2020</v>
      </c>
      <c r="C7" s="37">
        <v>252140</v>
      </c>
      <c r="D7" s="37">
        <v>46</v>
      </c>
      <c r="E7" s="37">
        <v>17</v>
      </c>
      <c r="F7" s="37">
        <v>5</v>
      </c>
      <c r="G7" s="37">
        <v>0</v>
      </c>
      <c r="H7" s="37" t="s">
        <v>96</v>
      </c>
      <c r="I7" s="37" t="s">
        <v>97</v>
      </c>
      <c r="J7" s="37" t="s">
        <v>98</v>
      </c>
      <c r="K7" s="37" t="s">
        <v>99</v>
      </c>
      <c r="L7" s="37" t="s">
        <v>100</v>
      </c>
      <c r="M7" s="37" t="s">
        <v>101</v>
      </c>
      <c r="N7" s="38" t="s">
        <v>102</v>
      </c>
      <c r="O7" s="38">
        <v>69.33</v>
      </c>
      <c r="P7" s="38">
        <v>9.1300000000000008</v>
      </c>
      <c r="Q7" s="38">
        <v>86.82</v>
      </c>
      <c r="R7" s="38">
        <v>2827</v>
      </c>
      <c r="S7" s="38">
        <v>38525</v>
      </c>
      <c r="T7" s="38">
        <v>250.39</v>
      </c>
      <c r="U7" s="38">
        <v>153.86000000000001</v>
      </c>
      <c r="V7" s="38">
        <v>3510</v>
      </c>
      <c r="W7" s="38">
        <v>1.64</v>
      </c>
      <c r="X7" s="38">
        <v>2140.2399999999998</v>
      </c>
      <c r="Y7" s="38" t="s">
        <v>102</v>
      </c>
      <c r="Z7" s="38" t="s">
        <v>102</v>
      </c>
      <c r="AA7" s="38">
        <v>122.54</v>
      </c>
      <c r="AB7" s="38">
        <v>119.35</v>
      </c>
      <c r="AC7" s="38">
        <v>118.74</v>
      </c>
      <c r="AD7" s="38" t="s">
        <v>102</v>
      </c>
      <c r="AE7" s="38" t="s">
        <v>102</v>
      </c>
      <c r="AF7" s="38">
        <v>101.77</v>
      </c>
      <c r="AG7" s="38">
        <v>101.91</v>
      </c>
      <c r="AH7" s="38">
        <v>103.09</v>
      </c>
      <c r="AI7" s="38">
        <v>104.99</v>
      </c>
      <c r="AJ7" s="38" t="s">
        <v>102</v>
      </c>
      <c r="AK7" s="38" t="s">
        <v>102</v>
      </c>
      <c r="AL7" s="38">
        <v>0</v>
      </c>
      <c r="AM7" s="38">
        <v>0</v>
      </c>
      <c r="AN7" s="38">
        <v>0</v>
      </c>
      <c r="AO7" s="38" t="s">
        <v>102</v>
      </c>
      <c r="AP7" s="38" t="s">
        <v>102</v>
      </c>
      <c r="AQ7" s="38">
        <v>227.4</v>
      </c>
      <c r="AR7" s="38">
        <v>127.98</v>
      </c>
      <c r="AS7" s="38">
        <v>101.24</v>
      </c>
      <c r="AT7" s="38">
        <v>121.19</v>
      </c>
      <c r="AU7" s="38" t="s">
        <v>102</v>
      </c>
      <c r="AV7" s="38" t="s">
        <v>102</v>
      </c>
      <c r="AW7" s="38">
        <v>30.47</v>
      </c>
      <c r="AX7" s="38">
        <v>40.71</v>
      </c>
      <c r="AY7" s="38">
        <v>47.86</v>
      </c>
      <c r="AZ7" s="38" t="s">
        <v>102</v>
      </c>
      <c r="BA7" s="38" t="s">
        <v>102</v>
      </c>
      <c r="BB7" s="38">
        <v>29.54</v>
      </c>
      <c r="BC7" s="38">
        <v>44.14</v>
      </c>
      <c r="BD7" s="38">
        <v>37.24</v>
      </c>
      <c r="BE7" s="38">
        <v>32.799999999999997</v>
      </c>
      <c r="BF7" s="38" t="s">
        <v>102</v>
      </c>
      <c r="BG7" s="38" t="s">
        <v>102</v>
      </c>
      <c r="BH7" s="38">
        <v>64.39</v>
      </c>
      <c r="BI7" s="38">
        <v>59.52</v>
      </c>
      <c r="BJ7" s="38">
        <v>207.17</v>
      </c>
      <c r="BK7" s="38" t="s">
        <v>102</v>
      </c>
      <c r="BL7" s="38" t="s">
        <v>102</v>
      </c>
      <c r="BM7" s="38">
        <v>789.46</v>
      </c>
      <c r="BN7" s="38">
        <v>654.71</v>
      </c>
      <c r="BO7" s="38">
        <v>783.8</v>
      </c>
      <c r="BP7" s="38">
        <v>832.52</v>
      </c>
      <c r="BQ7" s="38" t="s">
        <v>102</v>
      </c>
      <c r="BR7" s="38" t="s">
        <v>102</v>
      </c>
      <c r="BS7" s="38">
        <v>58.6</v>
      </c>
      <c r="BT7" s="38">
        <v>55.8</v>
      </c>
      <c r="BU7" s="38">
        <v>45.85</v>
      </c>
      <c r="BV7" s="38" t="s">
        <v>102</v>
      </c>
      <c r="BW7" s="38" t="s">
        <v>102</v>
      </c>
      <c r="BX7" s="38">
        <v>57.77</v>
      </c>
      <c r="BY7" s="38">
        <v>65.37</v>
      </c>
      <c r="BZ7" s="38">
        <v>68.11</v>
      </c>
      <c r="CA7" s="38">
        <v>60.94</v>
      </c>
      <c r="CB7" s="38" t="s">
        <v>102</v>
      </c>
      <c r="CC7" s="38" t="s">
        <v>102</v>
      </c>
      <c r="CD7" s="38">
        <v>241.01</v>
      </c>
      <c r="CE7" s="38">
        <v>253.82</v>
      </c>
      <c r="CF7" s="38">
        <v>309.49</v>
      </c>
      <c r="CG7" s="38" t="s">
        <v>102</v>
      </c>
      <c r="CH7" s="38" t="s">
        <v>102</v>
      </c>
      <c r="CI7" s="38">
        <v>274.35000000000002</v>
      </c>
      <c r="CJ7" s="38">
        <v>228.99</v>
      </c>
      <c r="CK7" s="38">
        <v>222.41</v>
      </c>
      <c r="CL7" s="38">
        <v>253.04</v>
      </c>
      <c r="CM7" s="38" t="s">
        <v>102</v>
      </c>
      <c r="CN7" s="38" t="s">
        <v>102</v>
      </c>
      <c r="CO7" s="38">
        <v>57.08</v>
      </c>
      <c r="CP7" s="38">
        <v>56.53</v>
      </c>
      <c r="CQ7" s="38">
        <v>58.51</v>
      </c>
      <c r="CR7" s="38" t="s">
        <v>102</v>
      </c>
      <c r="CS7" s="38" t="s">
        <v>102</v>
      </c>
      <c r="CT7" s="38">
        <v>50.68</v>
      </c>
      <c r="CU7" s="38">
        <v>54.06</v>
      </c>
      <c r="CV7" s="38">
        <v>55.26</v>
      </c>
      <c r="CW7" s="38">
        <v>54.84</v>
      </c>
      <c r="CX7" s="38" t="s">
        <v>102</v>
      </c>
      <c r="CY7" s="38" t="s">
        <v>102</v>
      </c>
      <c r="CZ7" s="38">
        <v>95.59</v>
      </c>
      <c r="DA7" s="38">
        <v>95.55</v>
      </c>
      <c r="DB7" s="38">
        <v>95.93</v>
      </c>
      <c r="DC7" s="38" t="s">
        <v>102</v>
      </c>
      <c r="DD7" s="38" t="s">
        <v>102</v>
      </c>
      <c r="DE7" s="38">
        <v>84.86</v>
      </c>
      <c r="DF7" s="38">
        <v>90.11</v>
      </c>
      <c r="DG7" s="38">
        <v>90.52</v>
      </c>
      <c r="DH7" s="38">
        <v>86.6</v>
      </c>
      <c r="DI7" s="38" t="s">
        <v>102</v>
      </c>
      <c r="DJ7" s="38" t="s">
        <v>102</v>
      </c>
      <c r="DK7" s="38">
        <v>4.88</v>
      </c>
      <c r="DL7" s="38">
        <v>9.75</v>
      </c>
      <c r="DM7" s="38">
        <v>13.16</v>
      </c>
      <c r="DN7" s="38" t="s">
        <v>102</v>
      </c>
      <c r="DO7" s="38" t="s">
        <v>102</v>
      </c>
      <c r="DP7" s="38">
        <v>24.13</v>
      </c>
      <c r="DQ7" s="38">
        <v>28.19</v>
      </c>
      <c r="DR7" s="38">
        <v>24.8</v>
      </c>
      <c r="DS7" s="38">
        <v>22.21</v>
      </c>
      <c r="DT7" s="38" t="s">
        <v>102</v>
      </c>
      <c r="DU7" s="38" t="s">
        <v>102</v>
      </c>
      <c r="DV7" s="38">
        <v>0</v>
      </c>
      <c r="DW7" s="38">
        <v>0</v>
      </c>
      <c r="DX7" s="38">
        <v>0</v>
      </c>
      <c r="DY7" s="38" t="s">
        <v>102</v>
      </c>
      <c r="DZ7" s="38" t="s">
        <v>102</v>
      </c>
      <c r="EA7" s="38">
        <v>0</v>
      </c>
      <c r="EB7" s="38">
        <v>0</v>
      </c>
      <c r="EC7" s="38">
        <v>0</v>
      </c>
      <c r="ED7" s="38">
        <v>0</v>
      </c>
      <c r="EE7" s="38" t="s">
        <v>102</v>
      </c>
      <c r="EF7" s="38" t="s">
        <v>102</v>
      </c>
      <c r="EG7" s="38">
        <v>0</v>
      </c>
      <c r="EH7" s="38">
        <v>0</v>
      </c>
      <c r="EI7" s="38">
        <v>0</v>
      </c>
      <c r="EJ7" s="38" t="s">
        <v>102</v>
      </c>
      <c r="EK7" s="38" t="s">
        <v>102</v>
      </c>
      <c r="EL7" s="38">
        <v>0.01</v>
      </c>
      <c r="EM7" s="38">
        <v>0.02</v>
      </c>
      <c r="EN7" s="38">
        <v>0.02</v>
      </c>
      <c r="EO7" s="38">
        <v>0.16</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111</v>
      </c>
      <c r="D13" t="s">
        <v>111</v>
      </c>
      <c r="E13" t="s">
        <v>112</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2022-01-14T06:17:31Z</cp:lastPrinted>
  <dcterms:created xsi:type="dcterms:W3CDTF">2021-12-03T07:33:10Z</dcterms:created>
  <dcterms:modified xsi:type="dcterms:W3CDTF">2022-02-07T02:42:03Z</dcterms:modified>
  <cp:category/>
</cp:coreProperties>
</file>