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erver3\F1030\★財政係\2022(令和4)年度\090調査・照会・通知（係全般）\津田\R5.1.24〆公営企業に係る経営比較分析表（令和３年度決算）の分析等について\上下水道課　回答\"/>
    </mc:Choice>
  </mc:AlternateContent>
  <xr:revisionPtr revIDLastSave="0" documentId="13_ncr:1_{25077ABE-200E-489F-B296-B8B644C274A7}" xr6:coauthVersionLast="47" xr6:coauthVersionMax="47" xr10:uidLastSave="{00000000-0000-0000-0000-000000000000}"/>
  <workbookProtection workbookAlgorithmName="SHA-512" workbookHashValue="e7lpeziKlPOVqXYlqFVbAeJ+6hVjWHokQ91sasq7P9dBR+dDIYRlL81qAQO9dDomu+Ci8ZhlCAYkLPdCuEV4JA==" workbookSaltValue="t9vw/QksPpp5M3Wl8D0wuw=="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I85" i="4"/>
  <c r="H85" i="4"/>
  <c r="G85" i="4"/>
  <c r="F85" i="4"/>
  <c r="BB10" i="4"/>
  <c r="AT10" i="4"/>
  <c r="AL10" i="4"/>
  <c r="W10" i="4"/>
  <c r="P10" i="4"/>
  <c r="I10" i="4"/>
  <c r="B10" i="4"/>
  <c r="BB8" i="4"/>
  <c r="AT8" i="4"/>
  <c r="AD8" i="4"/>
  <c r="W8" i="4"/>
  <c r="P8" i="4"/>
  <c r="I8" i="4"/>
  <c r="B8" i="4"/>
  <c r="B6"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<sst xmlns="http://schemas.openxmlformats.org/spreadsheetml/2006/main" count="228" uniqueCount="114">
  <si>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</si>
  <si>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</si>
  <si>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</si>
  <si>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</si>
  <si>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</si>
  <si>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</si>
  <si>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</si>
  <si>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</si>
  <si>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</si>
  <si>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</si>
  <si>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</si>
  <si>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</si>
  <si>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</si>
  <si>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</si>
  <si>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</si>
  <si>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</si>
  <si>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</si>
  <si>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</si>
  <si>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</si>
  <si>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</si>
  <si>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</si>
  <si>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</si>
  <si>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</si>
  <si>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</si>
  <si>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</si>
  <si>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</si>
  <si>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</si>
  <si>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</si>
  <si>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</si>
  <si>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</si>
  <si>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</si>
  <si>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</si>
  <si>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</si>
  <si>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</si>
  <si>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</si>
  <si>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</si>
  <si>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</si>
  <si>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</si>
  <si>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</si>
  <si>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</si>
  <si>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</si>
  <si>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</si>
  <si>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</si>
  <si>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</si>
  <si>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</si>
  <si>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</si>
  <si>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</si>
  <si>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</si>
  <si>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</si>
  <si>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</si>
  <si>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</si>
  <si>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</si>
  <si>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</si>
  <si>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</si>
  <si>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</si>
  <si>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</si>
  <si>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</si>
  <si>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</si>
  <si>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</si>
  <si>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</si>
  <si>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</si>
  <si>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</si>
  <si>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</si>
  <si>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</si>
  <si>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</si>
  <si>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</si>
  <si>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</si>
  <si>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</si>
  <si>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</si>
  <si>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</si>
  <si>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</si>
  <si>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</si>
  <si>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</si>
  <si>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</si>
  <si>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</si>
  <si>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</si>
  <si>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</si>
  <si>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</si>
  <si>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</si>
  <si>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</si>
  <si>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</si>
  <si>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</si>
  <si>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</si>
  <si>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</si>
  <si>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</si>
  <si>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</si>
  <si>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</si>
  <si>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</si>
  <si>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</si>
  <si>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</si>
  <si>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</si>
  <si>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</si>
  <si>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</si>
  <si>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</si>
  <si>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</si>
  <si>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</si>
  <si>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</si>
  <si>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</si>
  <si>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</si>
  <si>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</si>
  <si>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</si>
  <si>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</si>
  <si>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</si>
  <si>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</si>
  <si>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</si>
  <si>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</si>
  <si>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</si>
  <si>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</si>
  <si>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</si>
  <si>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</si>
  <si>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</si>
  <si>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有形固定資産減価償却率は、水源地耐震補強工事が完了したことに伴い、類似団体平均値を下回り改善傾向となったが、全体的な施設や管路の老朽化により、今後も減価償却は進んでいくことが見込まれる。②管路経年化率は更新工事の実施により、上昇傾向が落ち着きつつあり、前年度に引き続き類似団体平均値を下回った。③管路更新率は、類似団体平均値を若干上回ったが、経営戦略において投資目標としている管路更新率（1％以上）を見据え、計画的な更新を実施していく必要がある。</t>
    <rPh sb="1" eb="3">
      <t>ユウケイ</t>
    </rPh>
    <rPh sb="3" eb="5">
      <t>コテイ</t>
    </rPh>
    <rPh sb="5" eb="7">
      <t>シサン</t>
    </rPh>
    <rPh sb="7" eb="9">
      <t>ゲンカ</t>
    </rPh>
    <rPh sb="9" eb="11">
      <t>ショウキャク</t>
    </rPh>
    <rPh sb="11" eb="12">
      <t>リツ</t>
    </rPh>
    <rPh sb="14" eb="17">
      <t>スイゲンチ</t>
    </rPh>
    <rPh sb="17" eb="19">
      <t>タイシン</t>
    </rPh>
    <rPh sb="19" eb="21">
      <t>ホキョウ</t>
    </rPh>
    <rPh sb="21" eb="23">
      <t>コウジ</t>
    </rPh>
    <rPh sb="24" eb="26">
      <t>カンリョウ</t>
    </rPh>
    <rPh sb="31" eb="32">
      <t>トモナ</t>
    </rPh>
    <rPh sb="34" eb="36">
      <t>ルイジ</t>
    </rPh>
    <rPh sb="36" eb="38">
      <t>ダンタイ</t>
    </rPh>
    <rPh sb="38" eb="41">
      <t>ヘイキンチ</t>
    </rPh>
    <rPh sb="42" eb="44">
      <t>シタマワ</t>
    </rPh>
    <rPh sb="45" eb="47">
      <t>カイゼン</t>
    </rPh>
    <rPh sb="47" eb="49">
      <t>ケイコウ</t>
    </rPh>
    <rPh sb="55" eb="58">
      <t>ゼンタイテキ</t>
    </rPh>
    <rPh sb="59" eb="61">
      <t>シセツ</t>
    </rPh>
    <rPh sb="62" eb="64">
      <t>カンロ</t>
    </rPh>
    <rPh sb="65" eb="68">
      <t>ロウキュウカ</t>
    </rPh>
    <rPh sb="72" eb="74">
      <t>コンゴ</t>
    </rPh>
    <rPh sb="75" eb="77">
      <t>ゲンカ</t>
    </rPh>
    <rPh sb="77" eb="79">
      <t>ショウキャク</t>
    </rPh>
    <rPh sb="80" eb="81">
      <t>スス</t>
    </rPh>
    <rPh sb="88" eb="90">
      <t>ミコ</t>
    </rPh>
    <rPh sb="95" eb="97">
      <t>カンロ</t>
    </rPh>
    <rPh sb="97" eb="100">
      <t>ケイネンカ</t>
    </rPh>
    <rPh sb="100" eb="101">
      <t>リツ</t>
    </rPh>
    <rPh sb="102" eb="104">
      <t>コウシン</t>
    </rPh>
    <rPh sb="104" eb="106">
      <t>コウジ</t>
    </rPh>
    <rPh sb="107" eb="109">
      <t>ジッシ</t>
    </rPh>
    <rPh sb="113" eb="115">
      <t>ジョウショウ</t>
    </rPh>
    <rPh sb="115" eb="117">
      <t>ケイコウ</t>
    </rPh>
    <rPh sb="118" eb="119">
      <t>オ</t>
    </rPh>
    <rPh sb="120" eb="121">
      <t>ツ</t>
    </rPh>
    <rPh sb="127" eb="130">
      <t>ゼンネンド</t>
    </rPh>
    <rPh sb="131" eb="132">
      <t>ヒ</t>
    </rPh>
    <rPh sb="133" eb="134">
      <t>ツヅ</t>
    </rPh>
    <rPh sb="135" eb="137">
      <t>ルイジ</t>
    </rPh>
    <rPh sb="137" eb="139">
      <t>ダンタイ</t>
    </rPh>
    <rPh sb="139" eb="142">
      <t>ヘイキンチ</t>
    </rPh>
    <rPh sb="143" eb="145">
      <t>シタマワ</t>
    </rPh>
    <rPh sb="149" eb="151">
      <t>カンロ</t>
    </rPh>
    <rPh sb="151" eb="153">
      <t>コウシン</t>
    </rPh>
    <rPh sb="153" eb="154">
      <t>リツ</t>
    </rPh>
    <rPh sb="156" eb="158">
      <t>ルイジ</t>
    </rPh>
    <rPh sb="158" eb="160">
      <t>ダンタイ</t>
    </rPh>
    <rPh sb="160" eb="163">
      <t>ヘイキンチ</t>
    </rPh>
    <rPh sb="164" eb="166">
      <t>ジャッカン</t>
    </rPh>
    <rPh sb="166" eb="168">
      <t>ウワマワ</t>
    </rPh>
    <rPh sb="172" eb="174">
      <t>ケイエイ</t>
    </rPh>
    <rPh sb="174" eb="176">
      <t>センリャク</t>
    </rPh>
    <rPh sb="180" eb="182">
      <t>トウシ</t>
    </rPh>
    <rPh sb="182" eb="184">
      <t>モクヒョウ</t>
    </rPh>
    <rPh sb="189" eb="191">
      <t>カンロ</t>
    </rPh>
    <rPh sb="191" eb="193">
      <t>コウシン</t>
    </rPh>
    <rPh sb="193" eb="194">
      <t>リツ</t>
    </rPh>
    <rPh sb="197" eb="199">
      <t>イジョウ</t>
    </rPh>
    <rPh sb="201" eb="203">
      <t>ミス</t>
    </rPh>
    <rPh sb="205" eb="208">
      <t>ケイカクテキ</t>
    </rPh>
    <rPh sb="209" eb="211">
      <t>コウシン</t>
    </rPh>
    <rPh sb="212" eb="214">
      <t>ジッシ</t>
    </rPh>
    <rPh sb="218" eb="220">
      <t>ヒツヨウ</t>
    </rPh>
    <phoneticPr fontId="4"/>
  </si>
  <si>
    <t>①経常収支比率は100％を超えている。前年は新型コロナウイルス感染症にかかる減免措置を講じたため給水収益が減少したが、令和3年度は、前年から続く巣ごもり需要や、通常は地下水を使用する大口使用者が一時的に水道水を使用したことによる増加などにより給水収益が大きく増加したことが改善の主な要因である。また、②累積欠損比率は0％である。③流動比率は100％を超えており、短期的な債務に対する支払能力を備えている。④企業債残高対給水収益比率は、給水収益の増加により、昨年度より低くなっているが、類似団体平均値を上回っている。これは、施設更新や送配水管更新などに伴い、一定規模の借り入れが継続して生じ、償還を上回る借入が続いていることが要因となっている。今後も更新費用が必要なことから、流動比率や給水収益の動向を勘案しつつ適正な借入水準を維持する必要がある。⑤料金回収率は100％を超え、前年度数値を上回っているが、一時的な要因によるところが大きい。⑥給水原価は、新型コロナウイルス感染症拡大による水需要の増加と、大口使用者の一時的な水道水の使用の影響で有収水量が増加し、前年度数値を下回った。また、類似団体平均値を下回っており、効率的に事業運営ができている。⑦施設利用率は類似団体平均値を上回っており、効率的な施設利用ができている。⑧有収率は類似団体平均値を上回っており、効率的な施設運営ができているといえるが、老朽管路からの漏水が発生していることから、アセットマネジメントに基づく計画的な更新を行う必要がある。</t>
    <rPh sb="1" eb="3">
      <t>ケイジョウ</t>
    </rPh>
    <rPh sb="3" eb="5">
      <t>シュウシ</t>
    </rPh>
    <rPh sb="5" eb="7">
      <t>ヒリツ</t>
    </rPh>
    <rPh sb="13" eb="14">
      <t>コ</t>
    </rPh>
    <rPh sb="22" eb="24">
      <t>シンガタ</t>
    </rPh>
    <rPh sb="31" eb="34">
      <t>カンセンショウ</t>
    </rPh>
    <rPh sb="38" eb="40">
      <t>ゲンメン</t>
    </rPh>
    <rPh sb="40" eb="42">
      <t>ソチ</t>
    </rPh>
    <rPh sb="43" eb="44">
      <t>コウ</t>
    </rPh>
    <rPh sb="48" eb="50">
      <t>キュウスイ</t>
    </rPh>
    <rPh sb="50" eb="52">
      <t>シュウエキ</t>
    </rPh>
    <rPh sb="53" eb="55">
      <t>ゲンショウ</t>
    </rPh>
    <rPh sb="59" eb="61">
      <t>レイワ</t>
    </rPh>
    <rPh sb="70" eb="71">
      <t>ツヅ</t>
    </rPh>
    <rPh sb="80" eb="82">
      <t>ツウジョウ</t>
    </rPh>
    <rPh sb="83" eb="86">
      <t>チカスイ</t>
    </rPh>
    <rPh sb="87" eb="89">
      <t>シヨウ</t>
    </rPh>
    <rPh sb="91" eb="93">
      <t>オオグチ</t>
    </rPh>
    <rPh sb="93" eb="96">
      <t>シヨウシャ</t>
    </rPh>
    <rPh sb="97" eb="100">
      <t>イチジテキ</t>
    </rPh>
    <rPh sb="101" eb="104">
      <t>スイドウスイ</t>
    </rPh>
    <rPh sb="105" eb="107">
      <t>シヨウ</t>
    </rPh>
    <rPh sb="114" eb="116">
      <t>ゾウカ</t>
    </rPh>
    <rPh sb="121" eb="123">
      <t>キュウスイ</t>
    </rPh>
    <rPh sb="123" eb="125">
      <t>シュウエキ</t>
    </rPh>
    <rPh sb="126" eb="127">
      <t>オオ</t>
    </rPh>
    <rPh sb="129" eb="131">
      <t>ゾウカ</t>
    </rPh>
    <rPh sb="136" eb="138">
      <t>カイゼン</t>
    </rPh>
    <rPh sb="139" eb="140">
      <t>オモ</t>
    </rPh>
    <rPh sb="141" eb="143">
      <t>ヨウイン</t>
    </rPh>
    <rPh sb="151" eb="153">
      <t>ルイセキ</t>
    </rPh>
    <rPh sb="153" eb="155">
      <t>ケッソン</t>
    </rPh>
    <rPh sb="155" eb="157">
      <t>ヒリツ</t>
    </rPh>
    <rPh sb="165" eb="167">
      <t>リュウドウ</t>
    </rPh>
    <rPh sb="167" eb="169">
      <t>ヒリツ</t>
    </rPh>
    <rPh sb="175" eb="176">
      <t>コ</t>
    </rPh>
    <rPh sb="181" eb="184">
      <t>タンキテキ</t>
    </rPh>
    <rPh sb="185" eb="187">
      <t>サイム</t>
    </rPh>
    <rPh sb="188" eb="189">
      <t>タイ</t>
    </rPh>
    <rPh sb="191" eb="193">
      <t>シハライ</t>
    </rPh>
    <rPh sb="193" eb="195">
      <t>ノウリョク</t>
    </rPh>
    <rPh sb="196" eb="197">
      <t>ソナ</t>
    </rPh>
    <rPh sb="203" eb="205">
      <t>キギョウ</t>
    </rPh>
    <rPh sb="205" eb="206">
      <t>サイ</t>
    </rPh>
    <rPh sb="206" eb="208">
      <t>ザンダカ</t>
    </rPh>
    <rPh sb="208" eb="209">
      <t>タイ</t>
    </rPh>
    <rPh sb="209" eb="211">
      <t>キュウスイ</t>
    </rPh>
    <rPh sb="211" eb="213">
      <t>シュウエキ</t>
    </rPh>
    <rPh sb="213" eb="215">
      <t>ヒリツ</t>
    </rPh>
    <rPh sb="217" eb="219">
      <t>キュウスイ</t>
    </rPh>
    <rPh sb="219" eb="221">
      <t>シュウエキ</t>
    </rPh>
    <rPh sb="222" eb="224">
      <t>ゾウカ</t>
    </rPh>
    <rPh sb="228" eb="231">
      <t>サクネンド</t>
    </rPh>
    <rPh sb="233" eb="234">
      <t>ヒク</t>
    </rPh>
    <rPh sb="242" eb="244">
      <t>ルイジ</t>
    </rPh>
    <rPh sb="244" eb="246">
      <t>ダンタイ</t>
    </rPh>
    <rPh sb="246" eb="249">
      <t>ヘイキンチ</t>
    </rPh>
    <rPh sb="250" eb="252">
      <t>ウワマワ</t>
    </rPh>
    <rPh sb="263" eb="265">
      <t>コウシン</t>
    </rPh>
    <rPh sb="275" eb="276">
      <t>トモナ</t>
    </rPh>
    <rPh sb="278" eb="280">
      <t>イッテイ</t>
    </rPh>
    <rPh sb="280" eb="282">
      <t>キボ</t>
    </rPh>
    <rPh sb="283" eb="284">
      <t>カ</t>
    </rPh>
    <rPh sb="285" eb="286">
      <t>イ</t>
    </rPh>
    <rPh sb="288" eb="290">
      <t>ケイゾク</t>
    </rPh>
    <rPh sb="292" eb="293">
      <t>ショウ</t>
    </rPh>
    <rPh sb="295" eb="297">
      <t>ショウカン</t>
    </rPh>
    <rPh sb="298" eb="300">
      <t>ウワマワ</t>
    </rPh>
    <rPh sb="301" eb="303">
      <t>カリイレ</t>
    </rPh>
    <rPh sb="304" eb="305">
      <t>ツヅ</t>
    </rPh>
    <rPh sb="312" eb="314">
      <t>ヨウイン</t>
    </rPh>
    <rPh sb="321" eb="323">
      <t>コンゴ</t>
    </rPh>
    <rPh sb="324" eb="326">
      <t>コウシン</t>
    </rPh>
    <rPh sb="326" eb="328">
      <t>ヒヨウ</t>
    </rPh>
    <rPh sb="329" eb="331">
      <t>ヒツヨウ</t>
    </rPh>
    <rPh sb="337" eb="339">
      <t>リュウドウ</t>
    </rPh>
    <rPh sb="339" eb="341">
      <t>ヒリツ</t>
    </rPh>
    <rPh sb="342" eb="344">
      <t>キュウスイ</t>
    </rPh>
    <rPh sb="344" eb="346">
      <t>シュウエキ</t>
    </rPh>
    <rPh sb="347" eb="349">
      <t>ドウコウ</t>
    </rPh>
    <rPh sb="350" eb="352">
      <t>カンアン</t>
    </rPh>
    <rPh sb="355" eb="357">
      <t>テキセイ</t>
    </rPh>
    <rPh sb="358" eb="359">
      <t>カ</t>
    </rPh>
    <rPh sb="359" eb="360">
      <t>イ</t>
    </rPh>
    <rPh sb="360" eb="362">
      <t>スイジュン</t>
    </rPh>
    <rPh sb="363" eb="365">
      <t>イジ</t>
    </rPh>
    <rPh sb="367" eb="369">
      <t>ヒツヨウ</t>
    </rPh>
    <rPh sb="374" eb="376">
      <t>リョウキン</t>
    </rPh>
    <rPh sb="376" eb="378">
      <t>カイシュウ</t>
    </rPh>
    <rPh sb="378" eb="379">
      <t>リツ</t>
    </rPh>
    <rPh sb="385" eb="386">
      <t>コ</t>
    </rPh>
    <rPh sb="388" eb="391">
      <t>ゼンネンド</t>
    </rPh>
    <rPh sb="391" eb="393">
      <t>スウチ</t>
    </rPh>
    <rPh sb="394" eb="396">
      <t>ウワマワ</t>
    </rPh>
    <rPh sb="402" eb="405">
      <t>イチジテキ</t>
    </rPh>
    <rPh sb="406" eb="408">
      <t>ヨウイン</t>
    </rPh>
    <rPh sb="415" eb="416">
      <t>オオ</t>
    </rPh>
    <rPh sb="420" eb="422">
      <t>キュウスイ</t>
    </rPh>
    <rPh sb="422" eb="424">
      <t>ゲンカ</t>
    </rPh>
    <rPh sb="426" eb="428">
      <t>シンガタ</t>
    </rPh>
    <rPh sb="435" eb="438">
      <t>カンセンショウ</t>
    </rPh>
    <rPh sb="438" eb="440">
      <t>カクダイ</t>
    </rPh>
    <rPh sb="443" eb="444">
      <t>ミズ</t>
    </rPh>
    <rPh sb="444" eb="446">
      <t>ジュヨウ</t>
    </rPh>
    <rPh sb="447" eb="448">
      <t>ゾウ</t>
    </rPh>
    <rPh sb="448" eb="449">
      <t>カ</t>
    </rPh>
    <rPh sb="451" eb="453">
      <t>オオグチ</t>
    </rPh>
    <rPh sb="453" eb="455">
      <t>シヨウ</t>
    </rPh>
    <rPh sb="455" eb="456">
      <t>モノ</t>
    </rPh>
    <rPh sb="457" eb="460">
      <t>イチジテキ</t>
    </rPh>
    <rPh sb="461" eb="464">
      <t>スイドウスイ</t>
    </rPh>
    <rPh sb="465" eb="467">
      <t>シヨウ</t>
    </rPh>
    <rPh sb="468" eb="470">
      <t>エイキョウ</t>
    </rPh>
    <rPh sb="471" eb="473">
      <t>ユウシュウ</t>
    </rPh>
    <rPh sb="473" eb="475">
      <t>スイリョウ</t>
    </rPh>
    <rPh sb="476" eb="478">
      <t>ゾウカ</t>
    </rPh>
    <rPh sb="480" eb="483">
      <t>ゼンネンド</t>
    </rPh>
    <rPh sb="483" eb="485">
      <t>スウチ</t>
    </rPh>
    <rPh sb="486" eb="488">
      <t>シタマワ</t>
    </rPh>
    <rPh sb="494" eb="496">
      <t>ルイジ</t>
    </rPh>
    <rPh sb="496" eb="498">
      <t>ダンタイ</t>
    </rPh>
    <rPh sb="498" eb="501">
      <t>ヘイキンチ</t>
    </rPh>
    <rPh sb="502" eb="504">
      <t>シタマワ</t>
    </rPh>
    <rPh sb="509" eb="512">
      <t>コウリツテキ</t>
    </rPh>
    <rPh sb="513" eb="515">
      <t>ジギョウ</t>
    </rPh>
    <rPh sb="515" eb="517">
      <t>ウンエイ</t>
    </rPh>
    <rPh sb="525" eb="527">
      <t>シセツ</t>
    </rPh>
    <rPh sb="527" eb="529">
      <t>リヨウ</t>
    </rPh>
    <rPh sb="529" eb="530">
      <t>リツ</t>
    </rPh>
    <rPh sb="531" eb="533">
      <t>ルイジ</t>
    </rPh>
    <rPh sb="533" eb="535">
      <t>ダンタイ</t>
    </rPh>
    <rPh sb="535" eb="538">
      <t>ヘイキンチ</t>
    </rPh>
    <rPh sb="539" eb="541">
      <t>ウワマワ</t>
    </rPh>
    <rPh sb="546" eb="549">
      <t>コウリツテキ</t>
    </rPh>
    <rPh sb="550" eb="552">
      <t>シセツ</t>
    </rPh>
    <rPh sb="552" eb="554">
      <t>リヨウ</t>
    </rPh>
    <rPh sb="562" eb="564">
      <t>ユウシュウ</t>
    </rPh>
    <rPh sb="564" eb="565">
      <t>リツ</t>
    </rPh>
    <rPh sb="566" eb="568">
      <t>ルイジ</t>
    </rPh>
    <rPh sb="568" eb="570">
      <t>ダンタイ</t>
    </rPh>
    <rPh sb="570" eb="573">
      <t>ヘイキンチ</t>
    </rPh>
    <rPh sb="574" eb="576">
      <t>ウワマワ</t>
    </rPh>
    <rPh sb="581" eb="584">
      <t>コウリツテキ</t>
    </rPh>
    <rPh sb="585" eb="587">
      <t>シセツ</t>
    </rPh>
    <rPh sb="587" eb="589">
      <t>ウンエイ</t>
    </rPh>
    <rPh sb="601" eb="603">
      <t>ロウキュウ</t>
    </rPh>
    <rPh sb="603" eb="605">
      <t>カンロ</t>
    </rPh>
    <rPh sb="608" eb="610">
      <t>ロウスイ</t>
    </rPh>
    <rPh sb="611" eb="613">
      <t>ハッセイ</t>
    </rPh>
    <rPh sb="633" eb="634">
      <t>モト</t>
    </rPh>
    <rPh sb="636" eb="639">
      <t>ケイカクテキ</t>
    </rPh>
    <rPh sb="640" eb="642">
      <t>コウシン</t>
    </rPh>
    <rPh sb="643" eb="644">
      <t>オコナ</t>
    </rPh>
    <rPh sb="645" eb="647">
      <t>ヒツヨウ</t>
    </rPh>
    <phoneticPr fontId="4"/>
  </si>
  <si>
    <t>前年から続く新型コロナウイルス感染症拡大による巣ごもり需要と、通常は地下水を使用する大口利用者が一時的に水道水を使用したことによる増加など、給水収益の増加により令和3年度は黒字を維持することができた。しかし、収益増の要因は一時的なものであり、今後、水需要の減少が見込まれる中で、水源地改良事業の完了に伴う減価償却費や、更新・修繕等対策資金の負担増が予想されることから、経常損益は赤字となる見込みである。また、収益的収支のみならず、資本的収支についても、年々補填財源が減少しており、持続可能な事業運営のため、企業債の適正な借り入れ水準を維持しながら、料金改定を含めた財源確保の検討が必要である。</t>
    <rPh sb="4" eb="5">
      <t>ツヅ</t>
    </rPh>
    <rPh sb="6" eb="8">
      <t>シンガタ</t>
    </rPh>
    <rPh sb="15" eb="18">
      <t>カンセンショウ</t>
    </rPh>
    <rPh sb="18" eb="20">
      <t>カクダイ</t>
    </rPh>
    <rPh sb="27" eb="29">
      <t>ジュヨウ</t>
    </rPh>
    <rPh sb="31" eb="33">
      <t>ツウジョウ</t>
    </rPh>
    <rPh sb="34" eb="37">
      <t>チカスイ</t>
    </rPh>
    <rPh sb="38" eb="40">
      <t>シヨウ</t>
    </rPh>
    <rPh sb="42" eb="44">
      <t>オオグチ</t>
    </rPh>
    <rPh sb="44" eb="47">
      <t>リヨウシャ</t>
    </rPh>
    <rPh sb="48" eb="51">
      <t>イチジテキ</t>
    </rPh>
    <rPh sb="52" eb="55">
      <t>スイドウスイ</t>
    </rPh>
    <rPh sb="56" eb="58">
      <t>シヨウ</t>
    </rPh>
    <rPh sb="65" eb="67">
      <t>ゾウカ</t>
    </rPh>
    <rPh sb="70" eb="72">
      <t>キュウスイ</t>
    </rPh>
    <rPh sb="72" eb="74">
      <t>シュウエキ</t>
    </rPh>
    <rPh sb="75" eb="77">
      <t>ゾウカ</t>
    </rPh>
    <rPh sb="80" eb="82">
      <t>レイワ</t>
    </rPh>
    <rPh sb="83" eb="85">
      <t>ネンド</t>
    </rPh>
    <rPh sb="86" eb="88">
      <t>クロジ</t>
    </rPh>
    <rPh sb="89" eb="91">
      <t>イジ</t>
    </rPh>
    <rPh sb="104" eb="106">
      <t>シュウエキ</t>
    </rPh>
    <rPh sb="106" eb="107">
      <t>ゾウ</t>
    </rPh>
    <rPh sb="108" eb="110">
      <t>ヨウイン</t>
    </rPh>
    <rPh sb="111" eb="114">
      <t>イチジテキ</t>
    </rPh>
    <rPh sb="121" eb="123">
      <t>コンゴ</t>
    </rPh>
    <rPh sb="124" eb="125">
      <t>ミズ</t>
    </rPh>
    <rPh sb="125" eb="127">
      <t>ジュヨウ</t>
    </rPh>
    <rPh sb="128" eb="130">
      <t>ゲンショウ</t>
    </rPh>
    <rPh sb="131" eb="133">
      <t>ミコ</t>
    </rPh>
    <rPh sb="136" eb="137">
      <t>ナカ</t>
    </rPh>
    <rPh sb="139" eb="142">
      <t>スイゲンチ</t>
    </rPh>
    <rPh sb="142" eb="144">
      <t>カイリョウ</t>
    </rPh>
    <rPh sb="144" eb="146">
      <t>ジギョウ</t>
    </rPh>
    <rPh sb="147" eb="149">
      <t>カンリョウ</t>
    </rPh>
    <rPh sb="150" eb="151">
      <t>トモナ</t>
    </rPh>
    <rPh sb="152" eb="154">
      <t>ゲンカ</t>
    </rPh>
    <rPh sb="154" eb="156">
      <t>ショウキャク</t>
    </rPh>
    <rPh sb="156" eb="157">
      <t>ヒ</t>
    </rPh>
    <rPh sb="159" eb="161">
      <t>コウシン</t>
    </rPh>
    <rPh sb="162" eb="164">
      <t>シュウゼン</t>
    </rPh>
    <rPh sb="164" eb="165">
      <t>トウ</t>
    </rPh>
    <rPh sb="165" eb="167">
      <t>タイサク</t>
    </rPh>
    <rPh sb="167" eb="169">
      <t>シキン</t>
    </rPh>
    <rPh sb="170" eb="173">
      <t>フタンゾウ</t>
    </rPh>
    <rPh sb="174" eb="176">
      <t>ヨソウ</t>
    </rPh>
    <rPh sb="184" eb="186">
      <t>ケイジョウ</t>
    </rPh>
    <rPh sb="186" eb="188">
      <t>ソンエキ</t>
    </rPh>
    <rPh sb="189" eb="191">
      <t>アカジ</t>
    </rPh>
    <rPh sb="194" eb="196">
      <t>ミコ</t>
    </rPh>
    <rPh sb="204" eb="207">
      <t>シュウエキテキ</t>
    </rPh>
    <rPh sb="207" eb="209">
      <t>シュウシ</t>
    </rPh>
    <rPh sb="215" eb="218">
      <t>シホンテキ</t>
    </rPh>
    <rPh sb="218" eb="220">
      <t>シュウシ</t>
    </rPh>
    <rPh sb="226" eb="228">
      <t>ネンネン</t>
    </rPh>
    <rPh sb="228" eb="230">
      <t>ホテン</t>
    </rPh>
    <rPh sb="230" eb="232">
      <t>ザイゲン</t>
    </rPh>
    <rPh sb="233" eb="235">
      <t>ゲンショウ</t>
    </rPh>
    <rPh sb="240" eb="242">
      <t>ジゾク</t>
    </rPh>
    <rPh sb="242" eb="244">
      <t>カノウ</t>
    </rPh>
    <rPh sb="245" eb="247">
      <t>ジギョウ</t>
    </rPh>
    <rPh sb="247" eb="249">
      <t>ウンエイ</t>
    </rPh>
    <rPh sb="253" eb="255">
      <t>キギョウ</t>
    </rPh>
    <rPh sb="255" eb="256">
      <t>サイ</t>
    </rPh>
    <rPh sb="257" eb="259">
      <t>テキセイ</t>
    </rPh>
    <rPh sb="260" eb="261">
      <t>カ</t>
    </rPh>
    <rPh sb="262" eb="263">
      <t>イ</t>
    </rPh>
    <rPh sb="264" eb="266">
      <t>スイジュン</t>
    </rPh>
    <rPh sb="267" eb="269">
      <t>イジ</t>
    </rPh>
    <rPh sb="274" eb="276">
      <t>リョウキン</t>
    </rPh>
    <rPh sb="276" eb="278">
      <t>カイテイ</t>
    </rPh>
    <rPh sb="279" eb="280">
      <t>フク</t>
    </rPh>
    <rPh sb="282" eb="284">
      <t>ザイゲン</t>
    </rPh>
    <rPh sb="284" eb="286">
      <t>カクホ</t>
    </rPh>
    <rPh sb="287" eb="289">
      <t>ケントウ</t>
    </rPh>
    <rPh sb="290" eb="29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</si>
</sst>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0.7</c:v>
                </c:pt>
                <c:pt idx="1">
                  <c:v>0.98</c:v>
                </c:pt>
                <c:pt idx="2">
                  <c:v>0.56000000000000005</c:v>
                </c:pt>
                <c:pt idx="3">
                  <c:v>0.47</c:v>
                </c:pt>
                <c:pt idx="4">
                  <c:v>0.59</c:v>
                </c:pt>
              </c:numCache>
            </c:numRef>
          </c:val>
          <c:extLst>
            <c:ext xmlns:c16="http://schemas.microsoft.com/office/drawing/2014/chart" uri="{C3380CC4-5D6E-409C-BE32-E72D297353CC}">
              <c16:uniqueId val="{00000000-762D-4F49-9830-F9AB1D6B6F2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0.63</c:v>
                </c:pt>
                <c:pt idx="2">
                  <c:v>0.63</c:v>
                </c:pt>
                <c:pt idx="3">
                  <c:v>0.6</c:v>
                </c:pt>
                <c:pt idx="4">
                  <c:v>0.56000000000000005</c:v>
                </c:pt>
              </c:numCache>
            </c:numRef>
          </c:val>
          <c:smooth val="0"/>
          <c:extLst>
            <c:ext xmlns:c16="http://schemas.microsoft.com/office/drawing/2014/chart" uri="{C3380CC4-5D6E-409C-BE32-E72D297353CC}">
              <c16:uniqueId val="{00000001-762D-4F49-9830-F9AB1D6B6F2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76.540000000000006</c:v>
                </c:pt>
                <c:pt idx="1">
                  <c:v>76.290000000000006</c:v>
                </c:pt>
                <c:pt idx="2">
                  <c:v>76.81</c:v>
                </c:pt>
                <c:pt idx="3">
                  <c:v>78.34</c:v>
                </c:pt>
                <c:pt idx="4">
                  <c:v>80.680000000000007</c:v>
                </c:pt>
              </c:numCache>
            </c:numRef>
          </c:val>
          <c:extLst>
            <c:ext xmlns:c16="http://schemas.microsoft.com/office/drawing/2014/chart" uri="{C3380CC4-5D6E-409C-BE32-E72D297353CC}">
              <c16:uniqueId val="{00000000-FBF2-4972-9114-082E13016BE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59.46</c:v>
                </c:pt>
                <c:pt idx="2">
                  <c:v>59.51</c:v>
                </c:pt>
                <c:pt idx="3">
                  <c:v>59.91</c:v>
                </c:pt>
                <c:pt idx="4">
                  <c:v>59.4</c:v>
                </c:pt>
              </c:numCache>
            </c:numRef>
          </c:val>
          <c:smooth val="0"/>
          <c:extLst>
            <c:ext xmlns:c16="http://schemas.microsoft.com/office/drawing/2014/chart" uri="{C3380CC4-5D6E-409C-BE32-E72D297353CC}">
              <c16:uniqueId val="{00000001-FBF2-4972-9114-082E13016BE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91.55</c:v>
                </c:pt>
                <c:pt idx="1">
                  <c:v>92.25</c:v>
                </c:pt>
                <c:pt idx="2">
                  <c:v>90.71</c:v>
                </c:pt>
                <c:pt idx="3">
                  <c:v>91.13</c:v>
                </c:pt>
                <c:pt idx="4">
                  <c:v>91.37</c:v>
                </c:pt>
              </c:numCache>
            </c:numRef>
          </c:val>
          <c:extLst>
            <c:ext xmlns:c16="http://schemas.microsoft.com/office/drawing/2014/chart" uri="{C3380CC4-5D6E-409C-BE32-E72D297353CC}">
              <c16:uniqueId val="{00000000-0F88-4ADA-B1BD-815BDAF6D4E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87.28</c:v>
                </c:pt>
                <c:pt idx="1">
                  <c:v>87.41</c:v>
                </c:pt>
                <c:pt idx="2">
                  <c:v>87.08</c:v>
                </c:pt>
                <c:pt idx="3">
                  <c:v>87.26</c:v>
                </c:pt>
                <c:pt idx="4">
                  <c:v>87.57</c:v>
                </c:pt>
              </c:numCache>
            </c:numRef>
          </c:val>
          <c:smooth val="0"/>
          <c:extLst>
            <c:ext xmlns:c16="http://schemas.microsoft.com/office/drawing/2014/chart" uri="{C3380CC4-5D6E-409C-BE32-E72D297353CC}">
              <c16:uniqueId val="{00000001-0F88-4ADA-B1BD-815BDAF6D4E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102.06</c:v>
                </c:pt>
                <c:pt idx="1">
                  <c:v>104.74</c:v>
                </c:pt>
                <c:pt idx="2">
                  <c:v>105.2</c:v>
                </c:pt>
                <c:pt idx="3">
                  <c:v>100.74</c:v>
                </c:pt>
                <c:pt idx="4">
                  <c:v>107.33</c:v>
                </c:pt>
              </c:numCache>
            </c:numRef>
          </c:val>
          <c:extLst>
            <c:ext xmlns:c16="http://schemas.microsoft.com/office/drawing/2014/chart" uri="{C3380CC4-5D6E-409C-BE32-E72D297353CC}">
              <c16:uniqueId val="{00000000-F888-4016-8967-9B4F9D1C2F3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112.15</c:v>
                </c:pt>
                <c:pt idx="1">
                  <c:v>111.44</c:v>
                </c:pt>
                <c:pt idx="2">
                  <c:v>111.17</c:v>
                </c:pt>
                <c:pt idx="3">
                  <c:v>110.91</c:v>
                </c:pt>
                <c:pt idx="4">
                  <c:v>111.49</c:v>
                </c:pt>
              </c:numCache>
            </c:numRef>
          </c:val>
          <c:smooth val="0"/>
          <c:extLst>
            <c:ext xmlns:c16="http://schemas.microsoft.com/office/drawing/2014/chart" uri="{C3380CC4-5D6E-409C-BE32-E72D297353CC}">
              <c16:uniqueId val="{00000001-F888-4016-8967-9B4F9D1C2F3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44.51</c:v>
                </c:pt>
                <c:pt idx="1">
                  <c:v>45.73</c:v>
                </c:pt>
                <c:pt idx="2">
                  <c:v>46.32</c:v>
                </c:pt>
                <c:pt idx="3">
                  <c:v>47.56</c:v>
                </c:pt>
                <c:pt idx="4">
                  <c:v>46.83</c:v>
                </c:pt>
              </c:numCache>
            </c:numRef>
          </c:val>
          <c:extLst>
            <c:ext xmlns:c16="http://schemas.microsoft.com/office/drawing/2014/chart" uri="{C3380CC4-5D6E-409C-BE32-E72D297353CC}">
              <c16:uniqueId val="{00000000-12B4-47A3-92D8-A7E935AB763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46.94</c:v>
                </c:pt>
                <c:pt idx="1">
                  <c:v>47.62</c:v>
                </c:pt>
                <c:pt idx="2">
                  <c:v>48.55</c:v>
                </c:pt>
                <c:pt idx="3">
                  <c:v>49.2</c:v>
                </c:pt>
                <c:pt idx="4">
                  <c:v>50.01</c:v>
                </c:pt>
              </c:numCache>
            </c:numRef>
          </c:val>
          <c:smooth val="0"/>
          <c:extLst>
            <c:ext xmlns:c16="http://schemas.microsoft.com/office/drawing/2014/chart" uri="{C3380CC4-5D6E-409C-BE32-E72D297353CC}">
              <c16:uniqueId val="{00000001-12B4-47A3-92D8-A7E935AB763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14.46</c:v>
                </c:pt>
                <c:pt idx="1">
                  <c:v>15.13</c:v>
                </c:pt>
                <c:pt idx="2">
                  <c:v>14.46</c:v>
                </c:pt>
                <c:pt idx="3">
                  <c:v>14.16</c:v>
                </c:pt>
                <c:pt idx="4">
                  <c:v>15.14</c:v>
                </c:pt>
              </c:numCache>
            </c:numRef>
          </c:val>
          <c:extLst>
            <c:ext xmlns:c16="http://schemas.microsoft.com/office/drawing/2014/chart" uri="{C3380CC4-5D6E-409C-BE32-E72D297353CC}">
              <c16:uniqueId val="{00000000-7864-4079-991E-5BF76A07F26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14.48</c:v>
                </c:pt>
                <c:pt idx="1">
                  <c:v>16.27</c:v>
                </c:pt>
                <c:pt idx="2">
                  <c:v>17.11</c:v>
                </c:pt>
                <c:pt idx="3">
                  <c:v>18.329999999999998</c:v>
                </c:pt>
                <c:pt idx="4">
                  <c:v>20.27</c:v>
                </c:pt>
              </c:numCache>
            </c:numRef>
          </c:val>
          <c:smooth val="0"/>
          <c:extLst>
            <c:ext xmlns:c16="http://schemas.microsoft.com/office/drawing/2014/chart" uri="{C3380CC4-5D6E-409C-BE32-E72D297353CC}">
              <c16:uniqueId val="{00000001-7864-4079-991E-5BF76A07F26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690-4FFB-A6F3-88B6295FBCC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c:v>
                </c:pt>
                <c:pt idx="1">
                  <c:v>1.03</c:v>
                </c:pt>
                <c:pt idx="2">
                  <c:v>0.78</c:v>
                </c:pt>
                <c:pt idx="3">
                  <c:v>0.92</c:v>
                </c:pt>
                <c:pt idx="4">
                  <c:v>0.87</c:v>
                </c:pt>
              </c:numCache>
            </c:numRef>
          </c:val>
          <c:smooth val="0"/>
          <c:extLst>
            <c:ext xmlns:c16="http://schemas.microsoft.com/office/drawing/2014/chart" uri="{C3380CC4-5D6E-409C-BE32-E72D297353CC}">
              <c16:uniqueId val="{00000001-1690-4FFB-A6F3-88B6295FBCC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528.65</c:v>
                </c:pt>
                <c:pt idx="1">
                  <c:v>407.14</c:v>
                </c:pt>
                <c:pt idx="2">
                  <c:v>285.2</c:v>
                </c:pt>
                <c:pt idx="3">
                  <c:v>299.44</c:v>
                </c:pt>
                <c:pt idx="4">
                  <c:v>330.65</c:v>
                </c:pt>
              </c:numCache>
            </c:numRef>
          </c:val>
          <c:extLst>
            <c:ext xmlns:c16="http://schemas.microsoft.com/office/drawing/2014/chart" uri="{C3380CC4-5D6E-409C-BE32-E72D297353CC}">
              <c16:uniqueId val="{00000000-6DFC-42A7-B650-42B4BCA01B4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355.5</c:v>
                </c:pt>
                <c:pt idx="1">
                  <c:v>349.83</c:v>
                </c:pt>
                <c:pt idx="2">
                  <c:v>360.86</c:v>
                </c:pt>
                <c:pt idx="3">
                  <c:v>350.79</c:v>
                </c:pt>
                <c:pt idx="4">
                  <c:v>354.57</c:v>
                </c:pt>
              </c:numCache>
            </c:numRef>
          </c:val>
          <c:smooth val="0"/>
          <c:extLst>
            <c:ext xmlns:c16="http://schemas.microsoft.com/office/drawing/2014/chart" uri="{C3380CC4-5D6E-409C-BE32-E72D297353CC}">
              <c16:uniqueId val="{00000001-6DFC-42A7-B650-42B4BCA01B4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302.04000000000002</c:v>
                </c:pt>
                <c:pt idx="1">
                  <c:v>308.05</c:v>
                </c:pt>
                <c:pt idx="2">
                  <c:v>324.89</c:v>
                </c:pt>
                <c:pt idx="3">
                  <c:v>334.84</c:v>
                </c:pt>
                <c:pt idx="4">
                  <c:v>316.81</c:v>
                </c:pt>
              </c:numCache>
            </c:numRef>
          </c:val>
          <c:extLst>
            <c:ext xmlns:c16="http://schemas.microsoft.com/office/drawing/2014/chart" uri="{C3380CC4-5D6E-409C-BE32-E72D297353CC}">
              <c16:uniqueId val="{00000000-3C2A-4098-823B-2A82DEE4534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312.58</c:v>
                </c:pt>
                <c:pt idx="1">
                  <c:v>314.87</c:v>
                </c:pt>
                <c:pt idx="2">
                  <c:v>309.27999999999997</c:v>
                </c:pt>
                <c:pt idx="3">
                  <c:v>322.92</c:v>
                </c:pt>
                <c:pt idx="4">
                  <c:v>303.45999999999998</c:v>
                </c:pt>
              </c:numCache>
            </c:numRef>
          </c:val>
          <c:smooth val="0"/>
          <c:extLst>
            <c:ext xmlns:c16="http://schemas.microsoft.com/office/drawing/2014/chart" uri="{C3380CC4-5D6E-409C-BE32-E72D297353CC}">
              <c16:uniqueId val="{00000001-3C2A-4098-823B-2A82DEE4534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99.68</c:v>
                </c:pt>
                <c:pt idx="1">
                  <c:v>102.62</c:v>
                </c:pt>
                <c:pt idx="2">
                  <c:v>103.14</c:v>
                </c:pt>
                <c:pt idx="3">
                  <c:v>98.31</c:v>
                </c:pt>
                <c:pt idx="4">
                  <c:v>106.01</c:v>
                </c:pt>
              </c:numCache>
            </c:numRef>
          </c:val>
          <c:extLst>
            <c:ext xmlns:c16="http://schemas.microsoft.com/office/drawing/2014/chart" uri="{C3380CC4-5D6E-409C-BE32-E72D297353CC}">
              <c16:uniqueId val="{00000000-4D68-4E14-B83C-32F0044C298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104.57</c:v>
                </c:pt>
                <c:pt idx="1">
                  <c:v>103.54</c:v>
                </c:pt>
                <c:pt idx="2">
                  <c:v>103.32</c:v>
                </c:pt>
                <c:pt idx="3">
                  <c:v>100.85</c:v>
                </c:pt>
                <c:pt idx="4">
                  <c:v>103.79</c:v>
                </c:pt>
              </c:numCache>
            </c:numRef>
          </c:val>
          <c:smooth val="0"/>
          <c:extLst>
            <c:ext xmlns:c16="http://schemas.microsoft.com/office/drawing/2014/chart" uri="{C3380CC4-5D6E-409C-BE32-E72D297353CC}">
              <c16:uniqueId val="{00000001-4D68-4E14-B83C-32F0044C298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133.93</c:v>
                </c:pt>
                <c:pt idx="1">
                  <c:v>130.18</c:v>
                </c:pt>
                <c:pt idx="2">
                  <c:v>128.85</c:v>
                </c:pt>
                <c:pt idx="3">
                  <c:v>126.9</c:v>
                </c:pt>
                <c:pt idx="4">
                  <c:v>124.99</c:v>
                </c:pt>
              </c:numCache>
            </c:numRef>
          </c:val>
          <c:extLst>
            <c:ext xmlns:c16="http://schemas.microsoft.com/office/drawing/2014/chart" uri="{C3380CC4-5D6E-409C-BE32-E72D297353CC}">
              <c16:uniqueId val="{00000000-F846-44F4-A497-5E086D13509A}"/>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165.47</c:v>
                </c:pt>
                <c:pt idx="1">
                  <c:v>167.46</c:v>
                </c:pt>
                <c:pt idx="2">
                  <c:v>168.56</c:v>
                </c:pt>
                <c:pt idx="3">
                  <c:v>167.1</c:v>
                </c:pt>
                <c:pt idx="4">
                  <c:v>167.86</c:v>
                </c:pt>
              </c:numCache>
            </c:numRef>
          </c:val>
          <c:smooth val="0"/>
          <c:extLst>
            <c:ext xmlns:c16="http://schemas.microsoft.com/office/drawing/2014/chart" uri="{C3380CC4-5D6E-409C-BE32-E72D297353CC}">
              <c16:uniqueId val="{00000001-F846-44F4-A497-5E086D13509A}"/>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32" t="str">
        <f>データ!H6</f>
        <v>滋賀県　栗東市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A4</v>
      </c>
      <c r="X8" s="44"/>
      <c r="Y8" s="44"/>
      <c r="Z8" s="44"/>
      <c r="AA8" s="44"/>
      <c r="AB8" s="44"/>
      <c r="AC8" s="44"/>
      <c r="AD8" s="44" t="str">
        <f>データ!$M$6</f>
        <v>非設置</v>
      </c>
      <c r="AE8" s="44"/>
      <c r="AF8" s="44"/>
      <c r="AG8" s="44"/>
      <c r="AH8" s="44"/>
      <c r="AI8" s="44"/>
      <c r="AJ8" s="44"/>
      <c r="AK8" s="2"/>
      <c r="AL8" s="45">
        <f>データ!$R$6</f>
        <v>70364</v>
      </c>
      <c r="AM8" s="45"/>
      <c r="AN8" s="45"/>
      <c r="AO8" s="45"/>
      <c r="AP8" s="45"/>
      <c r="AQ8" s="45"/>
      <c r="AR8" s="45"/>
      <c r="AS8" s="45"/>
      <c r="AT8" s="46">
        <f>データ!$S$6</f>
        <v>52.69</v>
      </c>
      <c r="AU8" s="47"/>
      <c r="AV8" s="47"/>
      <c r="AW8" s="47"/>
      <c r="AX8" s="47"/>
      <c r="AY8" s="47"/>
      <c r="AZ8" s="47"/>
      <c r="BA8" s="47"/>
      <c r="BB8" s="48">
        <f>データ!$T$6</f>
        <v>1335.43</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c r="A10" s="2"/>
      <c r="B10" s="46" t="str">
        <f>データ!$N$6</f>
        <v>-</v>
      </c>
      <c r="C10" s="47"/>
      <c r="D10" s="47"/>
      <c r="E10" s="47"/>
      <c r="F10" s="47"/>
      <c r="G10" s="47"/>
      <c r="H10" s="47"/>
      <c r="I10" s="46">
        <f>データ!$O$6</f>
        <v>67.22</v>
      </c>
      <c r="J10" s="47"/>
      <c r="K10" s="47"/>
      <c r="L10" s="47"/>
      <c r="M10" s="47"/>
      <c r="N10" s="47"/>
      <c r="O10" s="81"/>
      <c r="P10" s="48">
        <f>データ!$P$6</f>
        <v>99.9</v>
      </c>
      <c r="Q10" s="48"/>
      <c r="R10" s="48"/>
      <c r="S10" s="48"/>
      <c r="T10" s="48"/>
      <c r="U10" s="48"/>
      <c r="V10" s="48"/>
      <c r="W10" s="45">
        <f>データ!$Q$6</f>
        <v>2464</v>
      </c>
      <c r="X10" s="45"/>
      <c r="Y10" s="45"/>
      <c r="Z10" s="45"/>
      <c r="AA10" s="45"/>
      <c r="AB10" s="45"/>
      <c r="AC10" s="45"/>
      <c r="AD10" s="2"/>
      <c r="AE10" s="2"/>
      <c r="AF10" s="2"/>
      <c r="AG10" s="2"/>
      <c r="AH10" s="2"/>
      <c r="AI10" s="2"/>
      <c r="AJ10" s="2"/>
      <c r="AK10" s="2"/>
      <c r="AL10" s="45">
        <f>データ!$U$6</f>
        <v>70103</v>
      </c>
      <c r="AM10" s="45"/>
      <c r="AN10" s="45"/>
      <c r="AO10" s="45"/>
      <c r="AP10" s="45"/>
      <c r="AQ10" s="45"/>
      <c r="AR10" s="45"/>
      <c r="AS10" s="45"/>
      <c r="AT10" s="46">
        <f>データ!$V$6</f>
        <v>30.12</v>
      </c>
      <c r="AU10" s="47"/>
      <c r="AV10" s="47"/>
      <c r="AW10" s="47"/>
      <c r="AX10" s="47"/>
      <c r="AY10" s="47"/>
      <c r="AZ10" s="47"/>
      <c r="BA10" s="47"/>
      <c r="BB10" s="48">
        <f>データ!$W$6</f>
        <v>2327.46</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58"/>
      <c r="BN16" s="58"/>
      <c r="BO16" s="58"/>
      <c r="BP16" s="58"/>
      <c r="BQ16" s="58"/>
      <c r="BR16" s="58"/>
      <c r="BS16" s="58"/>
      <c r="BT16" s="58"/>
      <c r="BU16" s="58"/>
      <c r="BV16" s="58"/>
      <c r="BW16" s="58"/>
      <c r="BX16" s="58"/>
      <c r="BY16" s="58"/>
      <c r="BZ16" s="59"/>
    </row>
    <row r="17" spans="1:78" ht="13.5" customHeight="1">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111</v>
      </c>
      <c r="BM47" s="58"/>
      <c r="BN47" s="58"/>
      <c r="BO47" s="58"/>
      <c r="BP47" s="58"/>
      <c r="BQ47" s="58"/>
      <c r="BR47" s="58"/>
      <c r="BS47" s="58"/>
      <c r="BT47" s="58"/>
      <c r="BU47" s="58"/>
      <c r="BV47" s="58"/>
      <c r="BW47" s="58"/>
      <c r="BX47" s="58"/>
      <c r="BY47" s="58"/>
      <c r="BZ47" s="59"/>
    </row>
    <row r="48" spans="1:78" ht="13.5" customHeight="1">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113</v>
      </c>
      <c r="BM66" s="58"/>
      <c r="BN66" s="58"/>
      <c r="BO66" s="58"/>
      <c r="BP66" s="58"/>
      <c r="BQ66" s="58"/>
      <c r="BR66" s="58"/>
      <c r="BS66" s="58"/>
      <c r="BT66" s="58"/>
      <c r="BU66" s="58"/>
      <c r="BV66" s="58"/>
      <c r="BW66" s="58"/>
      <c r="BX66" s="58"/>
      <c r="BY66" s="58"/>
      <c r="BZ66" s="59"/>
    </row>
    <row r="67" spans="1:78" ht="13.5" customHeight="1">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c r="C83" s="12"/>
    </row>
    <row r="84" spans="1:78" hidden="1">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rgoXPFF7AB9TOk60w2CzOypq/9AWjB10Fs9hEs+3BFs3DKnd8PUZfpH6kROM9ORzv2e8UN1dqhf4g9lumqkm8A==" saltValue="GYblpqCINcO5LPeCQFH7D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cols>
    <col min="2" max="144" width="11.875" customWidth="1"/>
  </cols>
  <sheetData>
    <row r="1" spans="1:144">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c r="A6" s="15" t="s">
        <v>92</v>
      </c>
      <c r="B6" s="20">
        <f>B7</f>
        <v>2021</v>
      </c>
      <c r="C6" s="20">
        <f t="shared" ref="C6:W6" si="3">C7</f>
        <v>252085</v>
      </c>
      <c r="D6" s="20">
        <f t="shared" si="3"/>
        <v>46</v>
      </c>
      <c r="E6" s="20">
        <f t="shared" si="3"/>
        <v>1</v>
      </c>
      <c r="F6" s="20">
        <f t="shared" si="3"/>
        <v>0</v>
      </c>
      <c r="G6" s="20">
        <f t="shared" si="3"/>
        <v>1</v>
      </c>
      <c r="H6" s="20" t="str">
        <f t="shared" si="3"/>
        <v>滋賀県　栗東市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67.22</v>
      </c>
      <c r="P6" s="21">
        <f t="shared" si="3"/>
        <v>99.9</v>
      </c>
      <c r="Q6" s="21">
        <f t="shared" si="3"/>
        <v>2464</v>
      </c>
      <c r="R6" s="21">
        <f t="shared" si="3"/>
        <v>70364</v>
      </c>
      <c r="S6" s="21">
        <f t="shared" si="3"/>
        <v>52.69</v>
      </c>
      <c r="T6" s="21">
        <f t="shared" si="3"/>
        <v>1335.43</v>
      </c>
      <c r="U6" s="21">
        <f t="shared" si="3"/>
        <v>70103</v>
      </c>
      <c r="V6" s="21">
        <f t="shared" si="3"/>
        <v>30.12</v>
      </c>
      <c r="W6" s="21">
        <f t="shared" si="3"/>
        <v>2327.46</v>
      </c>
      <c r="X6" s="22">
        <f>IF(X7="",NA(),X7)</f>
        <v>102.06</v>
      </c>
      <c r="Y6" s="22">
        <f t="shared" ref="Y6:AG6" si="4">IF(Y7="",NA(),Y7)</f>
        <v>104.74</v>
      </c>
      <c r="Z6" s="22">
        <f t="shared" si="4"/>
        <v>105.2</v>
      </c>
      <c r="AA6" s="22">
        <f t="shared" si="4"/>
        <v>100.74</v>
      </c>
      <c r="AB6" s="22">
        <f t="shared" si="4"/>
        <v>107.33</v>
      </c>
      <c r="AC6" s="22">
        <f t="shared" si="4"/>
        <v>112.15</v>
      </c>
      <c r="AD6" s="22">
        <f t="shared" si="4"/>
        <v>111.44</v>
      </c>
      <c r="AE6" s="22">
        <f t="shared" si="4"/>
        <v>111.17</v>
      </c>
      <c r="AF6" s="22">
        <f t="shared" si="4"/>
        <v>110.91</v>
      </c>
      <c r="AG6" s="22">
        <f t="shared" si="4"/>
        <v>111.49</v>
      </c>
      <c r="AH6" s="21" t="str">
        <f>IF(AH7="","",IF(AH7="-","【-】","【"&amp;SUBSTITUTE(TEXT(AH7,"#,##0.00"),"-","△")&amp;"】"))</f>
        <v>【111.39】</v>
      </c>
      <c r="AI6" s="21">
        <f>IF(AI7="",NA(),AI7)</f>
        <v>0</v>
      </c>
      <c r="AJ6" s="21">
        <f t="shared" ref="AJ6:AR6" si="5">IF(AJ7="",NA(),AJ7)</f>
        <v>0</v>
      </c>
      <c r="AK6" s="21">
        <f t="shared" si="5"/>
        <v>0</v>
      </c>
      <c r="AL6" s="21">
        <f t="shared" si="5"/>
        <v>0</v>
      </c>
      <c r="AM6" s="21">
        <f t="shared" si="5"/>
        <v>0</v>
      </c>
      <c r="AN6" s="22">
        <f t="shared" si="5"/>
        <v>1</v>
      </c>
      <c r="AO6" s="22">
        <f t="shared" si="5"/>
        <v>1.03</v>
      </c>
      <c r="AP6" s="22">
        <f t="shared" si="5"/>
        <v>0.78</v>
      </c>
      <c r="AQ6" s="22">
        <f t="shared" si="5"/>
        <v>0.92</v>
      </c>
      <c r="AR6" s="22">
        <f t="shared" si="5"/>
        <v>0.87</v>
      </c>
      <c r="AS6" s="21" t="str">
        <f>IF(AS7="","",IF(AS7="-","【-】","【"&amp;SUBSTITUTE(TEXT(AS7,"#,##0.00"),"-","△")&amp;"】"))</f>
        <v>【1.30】</v>
      </c>
      <c r="AT6" s="22">
        <f>IF(AT7="",NA(),AT7)</f>
        <v>528.65</v>
      </c>
      <c r="AU6" s="22">
        <f t="shared" ref="AU6:BC6" si="6">IF(AU7="",NA(),AU7)</f>
        <v>407.14</v>
      </c>
      <c r="AV6" s="22">
        <f t="shared" si="6"/>
        <v>285.2</v>
      </c>
      <c r="AW6" s="22">
        <f t="shared" si="6"/>
        <v>299.44</v>
      </c>
      <c r="AX6" s="22">
        <f t="shared" si="6"/>
        <v>330.65</v>
      </c>
      <c r="AY6" s="22">
        <f t="shared" si="6"/>
        <v>355.5</v>
      </c>
      <c r="AZ6" s="22">
        <f t="shared" si="6"/>
        <v>349.83</v>
      </c>
      <c r="BA6" s="22">
        <f t="shared" si="6"/>
        <v>360.86</v>
      </c>
      <c r="BB6" s="22">
        <f t="shared" si="6"/>
        <v>350.79</v>
      </c>
      <c r="BC6" s="22">
        <f t="shared" si="6"/>
        <v>354.57</v>
      </c>
      <c r="BD6" s="21" t="str">
        <f>IF(BD7="","",IF(BD7="-","【-】","【"&amp;SUBSTITUTE(TEXT(BD7,"#,##0.00"),"-","△")&amp;"】"))</f>
        <v>【261.51】</v>
      </c>
      <c r="BE6" s="22">
        <f>IF(BE7="",NA(),BE7)</f>
        <v>302.04000000000002</v>
      </c>
      <c r="BF6" s="22">
        <f t="shared" ref="BF6:BN6" si="7">IF(BF7="",NA(),BF7)</f>
        <v>308.05</v>
      </c>
      <c r="BG6" s="22">
        <f t="shared" si="7"/>
        <v>324.89</v>
      </c>
      <c r="BH6" s="22">
        <f t="shared" si="7"/>
        <v>334.84</v>
      </c>
      <c r="BI6" s="22">
        <f t="shared" si="7"/>
        <v>316.81</v>
      </c>
      <c r="BJ6" s="22">
        <f t="shared" si="7"/>
        <v>312.58</v>
      </c>
      <c r="BK6" s="22">
        <f t="shared" si="7"/>
        <v>314.87</v>
      </c>
      <c r="BL6" s="22">
        <f t="shared" si="7"/>
        <v>309.27999999999997</v>
      </c>
      <c r="BM6" s="22">
        <f t="shared" si="7"/>
        <v>322.92</v>
      </c>
      <c r="BN6" s="22">
        <f t="shared" si="7"/>
        <v>303.45999999999998</v>
      </c>
      <c r="BO6" s="21" t="str">
        <f>IF(BO7="","",IF(BO7="-","【-】","【"&amp;SUBSTITUTE(TEXT(BO7,"#,##0.00"),"-","△")&amp;"】"))</f>
        <v>【265.16】</v>
      </c>
      <c r="BP6" s="22">
        <f>IF(BP7="",NA(),BP7)</f>
        <v>99.68</v>
      </c>
      <c r="BQ6" s="22">
        <f t="shared" ref="BQ6:BY6" si="8">IF(BQ7="",NA(),BQ7)</f>
        <v>102.62</v>
      </c>
      <c r="BR6" s="22">
        <f t="shared" si="8"/>
        <v>103.14</v>
      </c>
      <c r="BS6" s="22">
        <f t="shared" si="8"/>
        <v>98.31</v>
      </c>
      <c r="BT6" s="22">
        <f t="shared" si="8"/>
        <v>106.01</v>
      </c>
      <c r="BU6" s="22">
        <f t="shared" si="8"/>
        <v>104.57</v>
      </c>
      <c r="BV6" s="22">
        <f t="shared" si="8"/>
        <v>103.54</v>
      </c>
      <c r="BW6" s="22">
        <f t="shared" si="8"/>
        <v>103.32</v>
      </c>
      <c r="BX6" s="22">
        <f t="shared" si="8"/>
        <v>100.85</v>
      </c>
      <c r="BY6" s="22">
        <f t="shared" si="8"/>
        <v>103.79</v>
      </c>
      <c r="BZ6" s="21" t="str">
        <f>IF(BZ7="","",IF(BZ7="-","【-】","【"&amp;SUBSTITUTE(TEXT(BZ7,"#,##0.00"),"-","△")&amp;"】"))</f>
        <v>【102.35】</v>
      </c>
      <c r="CA6" s="22">
        <f>IF(CA7="",NA(),CA7)</f>
        <v>133.93</v>
      </c>
      <c r="CB6" s="22">
        <f t="shared" ref="CB6:CJ6" si="9">IF(CB7="",NA(),CB7)</f>
        <v>130.18</v>
      </c>
      <c r="CC6" s="22">
        <f t="shared" si="9"/>
        <v>128.85</v>
      </c>
      <c r="CD6" s="22">
        <f t="shared" si="9"/>
        <v>126.9</v>
      </c>
      <c r="CE6" s="22">
        <f t="shared" si="9"/>
        <v>124.99</v>
      </c>
      <c r="CF6" s="22">
        <f t="shared" si="9"/>
        <v>165.47</v>
      </c>
      <c r="CG6" s="22">
        <f t="shared" si="9"/>
        <v>167.46</v>
      </c>
      <c r="CH6" s="22">
        <f t="shared" si="9"/>
        <v>168.56</v>
      </c>
      <c r="CI6" s="22">
        <f t="shared" si="9"/>
        <v>167.1</v>
      </c>
      <c r="CJ6" s="22">
        <f t="shared" si="9"/>
        <v>167.86</v>
      </c>
      <c r="CK6" s="21" t="str">
        <f>IF(CK7="","",IF(CK7="-","【-】","【"&amp;SUBSTITUTE(TEXT(CK7,"#,##0.00"),"-","△")&amp;"】"))</f>
        <v>【167.74】</v>
      </c>
      <c r="CL6" s="22">
        <f>IF(CL7="",NA(),CL7)</f>
        <v>76.540000000000006</v>
      </c>
      <c r="CM6" s="22">
        <f t="shared" ref="CM6:CU6" si="10">IF(CM7="",NA(),CM7)</f>
        <v>76.290000000000006</v>
      </c>
      <c r="CN6" s="22">
        <f t="shared" si="10"/>
        <v>76.81</v>
      </c>
      <c r="CO6" s="22">
        <f t="shared" si="10"/>
        <v>78.34</v>
      </c>
      <c r="CP6" s="22">
        <f t="shared" si="10"/>
        <v>80.680000000000007</v>
      </c>
      <c r="CQ6" s="22">
        <f t="shared" si="10"/>
        <v>59.74</v>
      </c>
      <c r="CR6" s="22">
        <f t="shared" si="10"/>
        <v>59.46</v>
      </c>
      <c r="CS6" s="22">
        <f t="shared" si="10"/>
        <v>59.51</v>
      </c>
      <c r="CT6" s="22">
        <f t="shared" si="10"/>
        <v>59.91</v>
      </c>
      <c r="CU6" s="22">
        <f t="shared" si="10"/>
        <v>59.4</v>
      </c>
      <c r="CV6" s="21" t="str">
        <f>IF(CV7="","",IF(CV7="-","【-】","【"&amp;SUBSTITUTE(TEXT(CV7,"#,##0.00"),"-","△")&amp;"】"))</f>
        <v>【60.29】</v>
      </c>
      <c r="CW6" s="22">
        <f>IF(CW7="",NA(),CW7)</f>
        <v>91.55</v>
      </c>
      <c r="CX6" s="22">
        <f t="shared" ref="CX6:DF6" si="11">IF(CX7="",NA(),CX7)</f>
        <v>92.25</v>
      </c>
      <c r="CY6" s="22">
        <f t="shared" si="11"/>
        <v>90.71</v>
      </c>
      <c r="CZ6" s="22">
        <f t="shared" si="11"/>
        <v>91.13</v>
      </c>
      <c r="DA6" s="22">
        <f t="shared" si="11"/>
        <v>91.37</v>
      </c>
      <c r="DB6" s="22">
        <f t="shared" si="11"/>
        <v>87.28</v>
      </c>
      <c r="DC6" s="22">
        <f t="shared" si="11"/>
        <v>87.41</v>
      </c>
      <c r="DD6" s="22">
        <f t="shared" si="11"/>
        <v>87.08</v>
      </c>
      <c r="DE6" s="22">
        <f t="shared" si="11"/>
        <v>87.26</v>
      </c>
      <c r="DF6" s="22">
        <f t="shared" si="11"/>
        <v>87.57</v>
      </c>
      <c r="DG6" s="21" t="str">
        <f>IF(DG7="","",IF(DG7="-","【-】","【"&amp;SUBSTITUTE(TEXT(DG7,"#,##0.00"),"-","△")&amp;"】"))</f>
        <v>【90.12】</v>
      </c>
      <c r="DH6" s="22">
        <f>IF(DH7="",NA(),DH7)</f>
        <v>44.51</v>
      </c>
      <c r="DI6" s="22">
        <f t="shared" ref="DI6:DQ6" si="12">IF(DI7="",NA(),DI7)</f>
        <v>45.73</v>
      </c>
      <c r="DJ6" s="22">
        <f t="shared" si="12"/>
        <v>46.32</v>
      </c>
      <c r="DK6" s="22">
        <f t="shared" si="12"/>
        <v>47.56</v>
      </c>
      <c r="DL6" s="22">
        <f t="shared" si="12"/>
        <v>46.83</v>
      </c>
      <c r="DM6" s="22">
        <f t="shared" si="12"/>
        <v>46.94</v>
      </c>
      <c r="DN6" s="22">
        <f t="shared" si="12"/>
        <v>47.62</v>
      </c>
      <c r="DO6" s="22">
        <f t="shared" si="12"/>
        <v>48.55</v>
      </c>
      <c r="DP6" s="22">
        <f t="shared" si="12"/>
        <v>49.2</v>
      </c>
      <c r="DQ6" s="22">
        <f t="shared" si="12"/>
        <v>50.01</v>
      </c>
      <c r="DR6" s="21" t="str">
        <f>IF(DR7="","",IF(DR7="-","【-】","【"&amp;SUBSTITUTE(TEXT(DR7,"#,##0.00"),"-","△")&amp;"】"))</f>
        <v>【50.88】</v>
      </c>
      <c r="DS6" s="22">
        <f>IF(DS7="",NA(),DS7)</f>
        <v>14.46</v>
      </c>
      <c r="DT6" s="22">
        <f t="shared" ref="DT6:EB6" si="13">IF(DT7="",NA(),DT7)</f>
        <v>15.13</v>
      </c>
      <c r="DU6" s="22">
        <f t="shared" si="13"/>
        <v>14.46</v>
      </c>
      <c r="DV6" s="22">
        <f t="shared" si="13"/>
        <v>14.16</v>
      </c>
      <c r="DW6" s="22">
        <f t="shared" si="13"/>
        <v>15.14</v>
      </c>
      <c r="DX6" s="22">
        <f t="shared" si="13"/>
        <v>14.48</v>
      </c>
      <c r="DY6" s="22">
        <f t="shared" si="13"/>
        <v>16.27</v>
      </c>
      <c r="DZ6" s="22">
        <f t="shared" si="13"/>
        <v>17.11</v>
      </c>
      <c r="EA6" s="22">
        <f t="shared" si="13"/>
        <v>18.329999999999998</v>
      </c>
      <c r="EB6" s="22">
        <f t="shared" si="13"/>
        <v>20.27</v>
      </c>
      <c r="EC6" s="21" t="str">
        <f>IF(EC7="","",IF(EC7="-","【-】","【"&amp;SUBSTITUTE(TEXT(EC7,"#,##0.00"),"-","△")&amp;"】"))</f>
        <v>【22.30】</v>
      </c>
      <c r="ED6" s="22">
        <f>IF(ED7="",NA(),ED7)</f>
        <v>0.7</v>
      </c>
      <c r="EE6" s="22">
        <f t="shared" ref="EE6:EM6" si="14">IF(EE7="",NA(),EE7)</f>
        <v>0.98</v>
      </c>
      <c r="EF6" s="22">
        <f t="shared" si="14"/>
        <v>0.56000000000000005</v>
      </c>
      <c r="EG6" s="22">
        <f t="shared" si="14"/>
        <v>0.47</v>
      </c>
      <c r="EH6" s="22">
        <f t="shared" si="14"/>
        <v>0.59</v>
      </c>
      <c r="EI6" s="22">
        <f t="shared" si="14"/>
        <v>0.75</v>
      </c>
      <c r="EJ6" s="22">
        <f t="shared" si="14"/>
        <v>0.63</v>
      </c>
      <c r="EK6" s="22">
        <f t="shared" si="14"/>
        <v>0.63</v>
      </c>
      <c r="EL6" s="22">
        <f t="shared" si="14"/>
        <v>0.6</v>
      </c>
      <c r="EM6" s="22">
        <f t="shared" si="14"/>
        <v>0.56000000000000005</v>
      </c>
      <c r="EN6" s="21" t="str">
        <f>IF(EN7="","",IF(EN7="-","【-】","【"&amp;SUBSTITUTE(TEXT(EN7,"#,##0.00"),"-","△")&amp;"】"))</f>
        <v>【0.66】</v>
      </c>
    </row>
    <row r="7" spans="1:144" s="23" customFormat="1">
      <c r="A7" s="15"/>
      <c r="B7" s="24">
        <v>2021</v>
      </c>
      <c r="C7" s="24">
        <v>252085</v>
      </c>
      <c r="D7" s="24">
        <v>46</v>
      </c>
      <c r="E7" s="24">
        <v>1</v>
      </c>
      <c r="F7" s="24">
        <v>0</v>
      </c>
      <c r="G7" s="24">
        <v>1</v>
      </c>
      <c r="H7" s="24" t="s">
        <v>93</v>
      </c>
      <c r="I7" s="24" t="s">
        <v>94</v>
      </c>
      <c r="J7" s="24" t="s">
        <v>95</v>
      </c>
      <c r="K7" s="24" t="s">
        <v>96</v>
      </c>
      <c r="L7" s="24" t="s">
        <v>97</v>
      </c>
      <c r="M7" s="24" t="s">
        <v>98</v>
      </c>
      <c r="N7" s="25" t="s">
        <v>99</v>
      </c>
      <c r="O7" s="25">
        <v>67.22</v>
      </c>
      <c r="P7" s="25">
        <v>99.9</v>
      </c>
      <c r="Q7" s="25">
        <v>2464</v>
      </c>
      <c r="R7" s="25">
        <v>70364</v>
      </c>
      <c r="S7" s="25">
        <v>52.69</v>
      </c>
      <c r="T7" s="25">
        <v>1335.43</v>
      </c>
      <c r="U7" s="25">
        <v>70103</v>
      </c>
      <c r="V7" s="25">
        <v>30.12</v>
      </c>
      <c r="W7" s="25">
        <v>2327.46</v>
      </c>
      <c r="X7" s="25">
        <v>102.06</v>
      </c>
      <c r="Y7" s="25">
        <v>104.74</v>
      </c>
      <c r="Z7" s="25">
        <v>105.2</v>
      </c>
      <c r="AA7" s="25">
        <v>100.74</v>
      </c>
      <c r="AB7" s="25">
        <v>107.33</v>
      </c>
      <c r="AC7" s="25">
        <v>112.15</v>
      </c>
      <c r="AD7" s="25">
        <v>111.44</v>
      </c>
      <c r="AE7" s="25">
        <v>111.17</v>
      </c>
      <c r="AF7" s="25">
        <v>110.91</v>
      </c>
      <c r="AG7" s="25">
        <v>111.49</v>
      </c>
      <c r="AH7" s="25">
        <v>111.39</v>
      </c>
      <c r="AI7" s="25">
        <v>0</v>
      </c>
      <c r="AJ7" s="25">
        <v>0</v>
      </c>
      <c r="AK7" s="25">
        <v>0</v>
      </c>
      <c r="AL7" s="25">
        <v>0</v>
      </c>
      <c r="AM7" s="25">
        <v>0</v>
      </c>
      <c r="AN7" s="25">
        <v>1</v>
      </c>
      <c r="AO7" s="25">
        <v>1.03</v>
      </c>
      <c r="AP7" s="25">
        <v>0.78</v>
      </c>
      <c r="AQ7" s="25">
        <v>0.92</v>
      </c>
      <c r="AR7" s="25">
        <v>0.87</v>
      </c>
      <c r="AS7" s="25">
        <v>1.3</v>
      </c>
      <c r="AT7" s="25">
        <v>528.65</v>
      </c>
      <c r="AU7" s="25">
        <v>407.14</v>
      </c>
      <c r="AV7" s="25">
        <v>285.2</v>
      </c>
      <c r="AW7" s="25">
        <v>299.44</v>
      </c>
      <c r="AX7" s="25">
        <v>330.65</v>
      </c>
      <c r="AY7" s="25">
        <v>355.5</v>
      </c>
      <c r="AZ7" s="25">
        <v>349.83</v>
      </c>
      <c r="BA7" s="25">
        <v>360.86</v>
      </c>
      <c r="BB7" s="25">
        <v>350.79</v>
      </c>
      <c r="BC7" s="25">
        <v>354.57</v>
      </c>
      <c r="BD7" s="25">
        <v>261.51</v>
      </c>
      <c r="BE7" s="25">
        <v>302.04000000000002</v>
      </c>
      <c r="BF7" s="25">
        <v>308.05</v>
      </c>
      <c r="BG7" s="25">
        <v>324.89</v>
      </c>
      <c r="BH7" s="25">
        <v>334.84</v>
      </c>
      <c r="BI7" s="25">
        <v>316.81</v>
      </c>
      <c r="BJ7" s="25">
        <v>312.58</v>
      </c>
      <c r="BK7" s="25">
        <v>314.87</v>
      </c>
      <c r="BL7" s="25">
        <v>309.27999999999997</v>
      </c>
      <c r="BM7" s="25">
        <v>322.92</v>
      </c>
      <c r="BN7" s="25">
        <v>303.45999999999998</v>
      </c>
      <c r="BO7" s="25">
        <v>265.16000000000003</v>
      </c>
      <c r="BP7" s="25">
        <v>99.68</v>
      </c>
      <c r="BQ7" s="25">
        <v>102.62</v>
      </c>
      <c r="BR7" s="25">
        <v>103.14</v>
      </c>
      <c r="BS7" s="25">
        <v>98.31</v>
      </c>
      <c r="BT7" s="25">
        <v>106.01</v>
      </c>
      <c r="BU7" s="25">
        <v>104.57</v>
      </c>
      <c r="BV7" s="25">
        <v>103.54</v>
      </c>
      <c r="BW7" s="25">
        <v>103.32</v>
      </c>
      <c r="BX7" s="25">
        <v>100.85</v>
      </c>
      <c r="BY7" s="25">
        <v>103.79</v>
      </c>
      <c r="BZ7" s="25">
        <v>102.35</v>
      </c>
      <c r="CA7" s="25">
        <v>133.93</v>
      </c>
      <c r="CB7" s="25">
        <v>130.18</v>
      </c>
      <c r="CC7" s="25">
        <v>128.85</v>
      </c>
      <c r="CD7" s="25">
        <v>126.9</v>
      </c>
      <c r="CE7" s="25">
        <v>124.99</v>
      </c>
      <c r="CF7" s="25">
        <v>165.47</v>
      </c>
      <c r="CG7" s="25">
        <v>167.46</v>
      </c>
      <c r="CH7" s="25">
        <v>168.56</v>
      </c>
      <c r="CI7" s="25">
        <v>167.1</v>
      </c>
      <c r="CJ7" s="25">
        <v>167.86</v>
      </c>
      <c r="CK7" s="25">
        <v>167.74</v>
      </c>
      <c r="CL7" s="25">
        <v>76.540000000000006</v>
      </c>
      <c r="CM7" s="25">
        <v>76.290000000000006</v>
      </c>
      <c r="CN7" s="25">
        <v>76.81</v>
      </c>
      <c r="CO7" s="25">
        <v>78.34</v>
      </c>
      <c r="CP7" s="25">
        <v>80.680000000000007</v>
      </c>
      <c r="CQ7" s="25">
        <v>59.74</v>
      </c>
      <c r="CR7" s="25">
        <v>59.46</v>
      </c>
      <c r="CS7" s="25">
        <v>59.51</v>
      </c>
      <c r="CT7" s="25">
        <v>59.91</v>
      </c>
      <c r="CU7" s="25">
        <v>59.4</v>
      </c>
      <c r="CV7" s="25">
        <v>60.29</v>
      </c>
      <c r="CW7" s="25">
        <v>91.55</v>
      </c>
      <c r="CX7" s="25">
        <v>92.25</v>
      </c>
      <c r="CY7" s="25">
        <v>90.71</v>
      </c>
      <c r="CZ7" s="25">
        <v>91.13</v>
      </c>
      <c r="DA7" s="25">
        <v>91.37</v>
      </c>
      <c r="DB7" s="25">
        <v>87.28</v>
      </c>
      <c r="DC7" s="25">
        <v>87.41</v>
      </c>
      <c r="DD7" s="25">
        <v>87.08</v>
      </c>
      <c r="DE7" s="25">
        <v>87.26</v>
      </c>
      <c r="DF7" s="25">
        <v>87.57</v>
      </c>
      <c r="DG7" s="25">
        <v>90.12</v>
      </c>
      <c r="DH7" s="25">
        <v>44.51</v>
      </c>
      <c r="DI7" s="25">
        <v>45.73</v>
      </c>
      <c r="DJ7" s="25">
        <v>46.32</v>
      </c>
      <c r="DK7" s="25">
        <v>47.56</v>
      </c>
      <c r="DL7" s="25">
        <v>46.83</v>
      </c>
      <c r="DM7" s="25">
        <v>46.94</v>
      </c>
      <c r="DN7" s="25">
        <v>47.62</v>
      </c>
      <c r="DO7" s="25">
        <v>48.55</v>
      </c>
      <c r="DP7" s="25">
        <v>49.2</v>
      </c>
      <c r="DQ7" s="25">
        <v>50.01</v>
      </c>
      <c r="DR7" s="25">
        <v>50.88</v>
      </c>
      <c r="DS7" s="25">
        <v>14.46</v>
      </c>
      <c r="DT7" s="25">
        <v>15.13</v>
      </c>
      <c r="DU7" s="25">
        <v>14.46</v>
      </c>
      <c r="DV7" s="25">
        <v>14.16</v>
      </c>
      <c r="DW7" s="25">
        <v>15.14</v>
      </c>
      <c r="DX7" s="25">
        <v>14.48</v>
      </c>
      <c r="DY7" s="25">
        <v>16.27</v>
      </c>
      <c r="DZ7" s="25">
        <v>17.11</v>
      </c>
      <c r="EA7" s="25">
        <v>18.329999999999998</v>
      </c>
      <c r="EB7" s="25">
        <v>20.27</v>
      </c>
      <c r="EC7" s="25">
        <v>22.3</v>
      </c>
      <c r="ED7" s="25">
        <v>0.7</v>
      </c>
      <c r="EE7" s="25">
        <v>0.98</v>
      </c>
      <c r="EF7" s="25">
        <v>0.56000000000000005</v>
      </c>
      <c r="EG7" s="25">
        <v>0.47</v>
      </c>
      <c r="EH7" s="25">
        <v>0.59</v>
      </c>
      <c r="EI7" s="25">
        <v>0.75</v>
      </c>
      <c r="EJ7" s="25">
        <v>0.63</v>
      </c>
      <c r="EK7" s="25">
        <v>0.63</v>
      </c>
      <c r="EL7" s="25">
        <v>0.6</v>
      </c>
      <c r="EM7" s="25">
        <v>0.56000000000000005</v>
      </c>
      <c r="EN7" s="25">
        <v>0.66</v>
      </c>
    </row>
    <row r="8" spans="1:144">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c r="B11">
        <v>4</v>
      </c>
      <c r="C11">
        <v>3</v>
      </c>
      <c r="D11">
        <v>2</v>
      </c>
      <c r="E11">
        <v>1</v>
      </c>
      <c r="F11">
        <v>0</v>
      </c>
      <c r="G11" t="s">
        <v>105</v>
      </c>
    </row>
    <row r="12" spans="1:144">
      <c r="B12">
        <v>1</v>
      </c>
      <c r="C12">
        <v>1</v>
      </c>
      <c r="D12">
        <v>1</v>
      </c>
      <c r="E12">
        <v>2</v>
      </c>
      <c r="F12">
        <v>3</v>
      </c>
      <c r="G12" t="s">
        <v>106</v>
      </c>
    </row>
    <row r="13" spans="1:144">
      <c r="B13" t="s">
        <v>107</v>
      </c>
      <c r="C13" t="s">
        <v>107</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津田　直人</cp:lastModifiedBy>
  <cp:lastPrinted>2023-01-20T00:47:49Z</cp:lastPrinted>
  <dcterms:created xsi:type="dcterms:W3CDTF">2022-12-01T01:00:55Z</dcterms:created>
  <dcterms:modified xsi:type="dcterms:W3CDTF">2023-01-20T00:47:52Z</dcterms:modified>
  <cp:category/>
</cp:coreProperties>
</file>