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omain-p\hikone\財政課\28　企業会計関連\R4\23 20230106 公営企業に係る経営比較分析表（令和３年度決算）の分析等について\03 県回答\下水道事業\"/>
    </mc:Choice>
  </mc:AlternateContent>
  <xr:revisionPtr revIDLastSave="0" documentId="13_ncr:1_{9D8A08DA-2BC8-4EC7-ACCA-788870AA984B}" xr6:coauthVersionLast="47" xr6:coauthVersionMax="47" xr10:uidLastSave="{00000000-0000-0000-0000-000000000000}"/>
  <workbookProtection workbookAlgorithmName="SHA-512" workbookHashValue="ueJ4od0Bwyr7x51Y5iIY/nD2dBLs3XWPsdyEIzzs+0ATe1NSznbYhaW0umqKXdoL+rI+mTnsBam5/jDuA7eq8w==" workbookSaltValue="g0EDYj5tPoSbdp7JfC4LPg=="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T6" i="5"/>
  <c r="S6" i="5"/>
  <c r="AL8" i="4" s="1"/>
  <c r="R6" i="5"/>
  <c r="Q6" i="5"/>
  <c r="W10" i="4" s="1"/>
  <c r="P6" i="5"/>
  <c r="P10" i="4" s="1"/>
  <c r="O6" i="5"/>
  <c r="N6" i="5"/>
  <c r="B10" i="4" s="1"/>
  <c r="M6" i="5"/>
  <c r="AD8" i="4" s="1"/>
  <c r="L6" i="5"/>
  <c r="K6" i="5"/>
  <c r="P8" i="4" s="1"/>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K85" i="4"/>
  <c r="J85" i="4"/>
  <c r="I85" i="4"/>
  <c r="H85" i="4"/>
  <c r="G85" i="4"/>
  <c r="AT10" i="4"/>
  <c r="AD10" i="4"/>
  <c r="I10" i="4"/>
  <c r="BB8" i="4"/>
  <c r="AT8" i="4"/>
  <c r="W8" i="4"/>
  <c r="I8" i="4"/>
  <c r="B6" i="4"/>
</calcChain>
</file>

<file path=xl/sharedStrings.xml><?xml version="1.0" encoding="utf-8"?>
<sst xmlns="http://schemas.openxmlformats.org/spreadsheetml/2006/main" count="299" uniqueCount="116">
  <si>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</si>
  <si>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</si>
  <si>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</si>
  <si>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</si>
  <si>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</si>
  <si>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</si>
  <si>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</si>
  <si>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</si>
  <si>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</si>
  <si>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</si>
  <si>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</si>
  <si>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</si>
  <si>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</si>
  <si>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</si>
  <si>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</si>
  <si>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</si>
  <si>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</si>
  <si>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</si>
  <si>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</si>
  <si>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</si>
  <si>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</si>
  <si>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</si>
  <si>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</si>
  <si>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</si>
  <si>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</si>
  <si>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</si>
  <si>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</si>
  <si>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</si>
  <si>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</si>
  <si>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</si>
  <si>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</si>
  <si>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</si>
  <si>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</si>
  <si>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</si>
  <si>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</si>
  <si>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</si>
  <si>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</si>
  <si>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</si>
  <si>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</si>
  <si>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</si>
  <si>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</si>
  <si>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</si>
  <si>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</si>
  <si>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</si>
  <si>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</si>
  <si>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</si>
  <si>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</si>
  <si>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</si>
  <si>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</si>
  <si>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</si>
  <si>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</si>
  <si>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</si>
  <si>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</si>
  <si>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</si>
  <si>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</si>
  <si>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</si>
  <si>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</si>
  <si>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</si>
  <si>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</si>
  <si>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</si>
  <si>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</si>
  <si>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</si>
  <si>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</si>
  <si>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</si>
  <si>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</si>
  <si>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</si>
  <si>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</si>
  <si>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</si>
  <si>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</si>
  <si>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</si>
  <si>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</si>
  <si>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</si>
  <si>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</si>
  <si>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</si>
  <si>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</si>
  <si>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</si>
  <si>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</si>
  <si>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</si>
  <si>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</si>
  <si>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</si>
  <si>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</si>
  <si>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</si>
  <si>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</si>
  <si>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</si>
  <si>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</si>
  <si>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</si>
  <si>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</si>
  <si>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</si>
  <si>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</si>
  <si>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</si>
  <si>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</si>
  <si>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</si>
  <si>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</si>
  <si>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</si>
  <si>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</si>
  <si>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</si>
  <si>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</si>
  <si>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</si>
  <si>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</si>
  <si>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</si>
  <si>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</si>
  <si>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</si>
  <si>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</si>
  <si>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</si>
  <si>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</si>
  <si>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</si>
  <si>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</si>
  <si>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</si>
  <si>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</si>
  <si>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</si>
  <si>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</si>
  <si>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</si>
  <si>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</si>
  <si>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法定耐用年数を超える施設がないため、該当はない。</t>
    <phoneticPr fontId="4"/>
  </si>
  <si>
    <t>　本市は、未整備地域を残しているため、その早期解消に向けて整備事業を継続して行っている。
　令和2年度に策定した「彦根市公共下水道事業・第6期経営計画(令和3年度～令和7年度)」および平成29年度から10か年間の「経営戦略」に基づき、経営基盤を強化するために諸課題への対応、各種指標の適正化を図っていく。
　また、令和2年度から公営企業会計へ移行したことから、今後は、公営企業会計の下で得られる財務諸表による経営状況の把握や経営分析とともに、使用料の見直しについても検証を進める。
　さらに、滋賀県・関係市町と琵琶湖流域下水道東北部処理区関連の不明水対策などにおいて広域的な連携を積極的に進め、経費縮減に努める。</t>
    <rPh sb="46" eb="48">
      <t>レイワ</t>
    </rPh>
    <rPh sb="49" eb="51">
      <t>ネンド</t>
    </rPh>
    <rPh sb="52" eb="54">
      <t>サクテイ</t>
    </rPh>
    <rPh sb="57" eb="60">
      <t>ヒコネシ</t>
    </rPh>
    <rPh sb="60" eb="62">
      <t>コウキョウ</t>
    </rPh>
    <rPh sb="62" eb="65">
      <t>ゲスイドウ</t>
    </rPh>
    <rPh sb="65" eb="67">
      <t>ジギョウ</t>
    </rPh>
    <rPh sb="68" eb="69">
      <t>ダイ</t>
    </rPh>
    <rPh sb="70" eb="71">
      <t>キ</t>
    </rPh>
    <rPh sb="71" eb="73">
      <t>ケイエイ</t>
    </rPh>
    <rPh sb="73" eb="75">
      <t>ケイカク</t>
    </rPh>
    <rPh sb="76" eb="78">
      <t>レイワ</t>
    </rPh>
    <rPh sb="79" eb="81">
      <t>ネンド</t>
    </rPh>
    <rPh sb="82" eb="84">
      <t>レイワ</t>
    </rPh>
    <rPh sb="85" eb="87">
      <t>ネンド</t>
    </rPh>
    <rPh sb="180" eb="182">
      <t>コンゴ</t>
    </rPh>
    <rPh sb="184" eb="186">
      <t>コウエイ</t>
    </rPh>
    <rPh sb="186" eb="188">
      <t>キギョウ</t>
    </rPh>
    <rPh sb="188" eb="190">
      <t>カイケイ</t>
    </rPh>
    <rPh sb="191" eb="192">
      <t>モト</t>
    </rPh>
    <rPh sb="193" eb="194">
      <t>エ</t>
    </rPh>
    <rPh sb="197" eb="199">
      <t>ザイム</t>
    </rPh>
    <rPh sb="199" eb="201">
      <t>ショヒョウ</t>
    </rPh>
    <rPh sb="204" eb="206">
      <t>ケイエイ</t>
    </rPh>
    <rPh sb="206" eb="208">
      <t>ジョウキョウ</t>
    </rPh>
    <rPh sb="209" eb="211">
      <t>ハアク</t>
    </rPh>
    <rPh sb="212" eb="214">
      <t>ケイエイ</t>
    </rPh>
    <rPh sb="214" eb="216">
      <t>ブンセキ</t>
    </rPh>
    <rPh sb="233" eb="235">
      <t>ケンショウ</t>
    </rPh>
    <rPh sb="236" eb="237">
      <t>スス</t>
    </rPh>
    <phoneticPr fontId="4"/>
  </si>
  <si>
    <r>
      <t>　①経常収支比率については前年度に続き100％を上回っており、⑤経費回収率については100％をわずかに下回っているものの、全国・類似団体の平均値と比較して高い水準であるといえる。
　しかしながら、本市の下水道事業については、資本費平準化債の活用と一般会計繰入金により収支の均衡を保っており、使用料収入により総費用を賄う健全経営を行うには課題が多い。　
　④企業債残高対事業規模比率については、前年度に比べ大きく改善したものの、未だ全国・類似団体の平均値を上回っている。
　本市においては、現在も未普及地域解消に向けた整備を継続しているところであり、これによる企業債残高の多さが⑥汚水処理原価を引き上げ、⑤経費回収率を悪化させる要因となっている。
　⑧水洗化率については、前年度と同水準であるものの、全国・類似団体の平均値を上回る</t>
    </r>
    <r>
      <rPr>
        <sz val="11"/>
        <rFont val="ＭＳ ゴシック"/>
        <family val="3"/>
        <charset val="128"/>
      </rPr>
      <t>結</t>
    </r>
    <r>
      <rPr>
        <sz val="11"/>
        <color theme="1"/>
        <rFont val="ＭＳ ゴシック"/>
        <family val="3"/>
        <charset val="128"/>
      </rPr>
      <t>果となった。
　公共下水道への接続は、使用料収益に直結することから、引き続き水洗化普及の推進に努めていく。</t>
    </r>
    <rPh sb="2" eb="4">
      <t>ケイジョウ</t>
    </rPh>
    <rPh sb="4" eb="6">
      <t>シュウシ</t>
    </rPh>
    <rPh sb="6" eb="8">
      <t>ヒリツ</t>
    </rPh>
    <rPh sb="13" eb="16">
      <t>ゼンネンド</t>
    </rPh>
    <rPh sb="17" eb="18">
      <t>ツヅ</t>
    </rPh>
    <rPh sb="61" eb="63">
      <t>ゼンコク</t>
    </rPh>
    <rPh sb="64" eb="68">
      <t>ルイジダンタイ</t>
    </rPh>
    <rPh sb="69" eb="71">
      <t>ヘイキン</t>
    </rPh>
    <rPh sb="71" eb="72">
      <t>アタイ</t>
    </rPh>
    <rPh sb="73" eb="75">
      <t>ヒカク</t>
    </rPh>
    <rPh sb="77" eb="78">
      <t>タカ</t>
    </rPh>
    <rPh sb="79" eb="81">
      <t>スイジュン</t>
    </rPh>
    <rPh sb="98" eb="100">
      <t>ホンシ</t>
    </rPh>
    <rPh sb="101" eb="106">
      <t>ゲスイドウジギョウ</t>
    </rPh>
    <rPh sb="132" eb="134">
      <t>シュウシ</t>
    </rPh>
    <rPh sb="138" eb="139">
      <t>タモ</t>
    </rPh>
    <rPh sb="214" eb="215">
      <t>イマ</t>
    </rPh>
    <rPh sb="237" eb="239">
      <t>ホンシ</t>
    </rPh>
    <rPh sb="245" eb="247">
      <t>ゲンザイ</t>
    </rPh>
    <rPh sb="280" eb="282">
      <t>キギョウ</t>
    </rPh>
    <rPh sb="282" eb="283">
      <t>サイ</t>
    </rPh>
    <rPh sb="309" eb="311">
      <t>アッカ</t>
    </rPh>
    <rPh sb="314" eb="316">
      <t>ヨウイン</t>
    </rPh>
    <rPh sb="327" eb="328">
      <t>クラ</t>
    </rPh>
    <rPh sb="329" eb="330">
      <t>オオ</t>
    </rPh>
    <rPh sb="332" eb="334">
      <t>カイゼン</t>
    </rPh>
    <rPh sb="337" eb="340">
      <t>ゼンネンド</t>
    </rPh>
    <rPh sb="341" eb="342">
      <t>オナ</t>
    </rPh>
    <rPh sb="342" eb="344">
      <t>スイジュン</t>
    </rPh>
    <rPh sb="351" eb="353">
      <t>ゼンコク</t>
    </rPh>
    <rPh sb="363" eb="365">
      <t>ウワマワ</t>
    </rPh>
    <rPh sb="366" eb="368">
      <t>ケッカ</t>
    </rPh>
    <rPh sb="376" eb="378">
      <t>ゼンタイ</t>
    </rPh>
    <rPh sb="379" eb="380">
      <t>クラ</t>
    </rPh>
    <rPh sb="383" eb="384">
      <t>ヒク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</si>
</sst>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5612-4F84-827B-EF826F309C8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0.39</c:v>
                </c:pt>
                <c:pt idx="4">
                  <c:v>0.1</c:v>
                </c:pt>
              </c:numCache>
            </c:numRef>
          </c:val>
          <c:smooth val="0"/>
          <c:extLst>
            <c:ext xmlns:c16="http://schemas.microsoft.com/office/drawing/2014/chart" uri="{C3380CC4-5D6E-409C-BE32-E72D297353CC}">
              <c16:uniqueId val="{00000001-5612-4F84-827B-EF826F309C8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E72-4668-94A2-59E19074816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42.4</c:v>
                </c:pt>
                <c:pt idx="4">
                  <c:v>42.28</c:v>
                </c:pt>
              </c:numCache>
            </c:numRef>
          </c:val>
          <c:smooth val="0"/>
          <c:extLst>
            <c:ext xmlns:c16="http://schemas.microsoft.com/office/drawing/2014/chart" uri="{C3380CC4-5D6E-409C-BE32-E72D297353CC}">
              <c16:uniqueId val="{00000001-DE72-4668-94A2-59E19074816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88.32</c:v>
                </c:pt>
                <c:pt idx="4">
                  <c:v>88.15</c:v>
                </c:pt>
              </c:numCache>
            </c:numRef>
          </c:val>
          <c:extLst>
            <c:ext xmlns:c16="http://schemas.microsoft.com/office/drawing/2014/chart" uri="{C3380CC4-5D6E-409C-BE32-E72D297353CC}">
              <c16:uniqueId val="{00000000-6C3B-4A7B-94BA-5769CA13CE0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84.19</c:v>
                </c:pt>
                <c:pt idx="4">
                  <c:v>84.34</c:v>
                </c:pt>
              </c:numCache>
            </c:numRef>
          </c:val>
          <c:smooth val="0"/>
          <c:extLst>
            <c:ext xmlns:c16="http://schemas.microsoft.com/office/drawing/2014/chart" uri="{C3380CC4-5D6E-409C-BE32-E72D297353CC}">
              <c16:uniqueId val="{00000001-6C3B-4A7B-94BA-5769CA13CE0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101.7</c:v>
                </c:pt>
                <c:pt idx="4">
                  <c:v>116.9</c:v>
                </c:pt>
              </c:numCache>
            </c:numRef>
          </c:val>
          <c:extLst>
            <c:ext xmlns:c16="http://schemas.microsoft.com/office/drawing/2014/chart" uri="{C3380CC4-5D6E-409C-BE32-E72D297353CC}">
              <c16:uniqueId val="{00000000-C862-406E-B66F-477D8904C38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105.78</c:v>
                </c:pt>
                <c:pt idx="4">
                  <c:v>106.09</c:v>
                </c:pt>
              </c:numCache>
            </c:numRef>
          </c:val>
          <c:smooth val="0"/>
          <c:extLst>
            <c:ext xmlns:c16="http://schemas.microsoft.com/office/drawing/2014/chart" uri="{C3380CC4-5D6E-409C-BE32-E72D297353CC}">
              <c16:uniqueId val="{00000001-C862-406E-B66F-477D8904C38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2.4300000000000002</c:v>
                </c:pt>
                <c:pt idx="4">
                  <c:v>4.8</c:v>
                </c:pt>
              </c:numCache>
            </c:numRef>
          </c:val>
          <c:extLst>
            <c:ext xmlns:c16="http://schemas.microsoft.com/office/drawing/2014/chart" uri="{C3380CC4-5D6E-409C-BE32-E72D297353CC}">
              <c16:uniqueId val="{00000000-134B-4AA5-BAA9-AE477F079DF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21.36</c:v>
                </c:pt>
                <c:pt idx="4">
                  <c:v>22.79</c:v>
                </c:pt>
              </c:numCache>
            </c:numRef>
          </c:val>
          <c:smooth val="0"/>
          <c:extLst>
            <c:ext xmlns:c16="http://schemas.microsoft.com/office/drawing/2014/chart" uri="{C3380CC4-5D6E-409C-BE32-E72D297353CC}">
              <c16:uniqueId val="{00000001-134B-4AA5-BAA9-AE477F079DF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CF29-458E-B80E-6FF3761878C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0.01</c:v>
                </c:pt>
                <c:pt idx="4">
                  <c:v>0.01</c:v>
                </c:pt>
              </c:numCache>
            </c:numRef>
          </c:val>
          <c:smooth val="0"/>
          <c:extLst>
            <c:ext xmlns:c16="http://schemas.microsoft.com/office/drawing/2014/chart" uri="{C3380CC4-5D6E-409C-BE32-E72D297353CC}">
              <c16:uniqueId val="{00000001-CF29-458E-B80E-6FF3761878C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71A6-4499-A151-0B58AB6406D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63.96</c:v>
                </c:pt>
                <c:pt idx="4">
                  <c:v>69.42</c:v>
                </c:pt>
              </c:numCache>
            </c:numRef>
          </c:val>
          <c:smooth val="0"/>
          <c:extLst>
            <c:ext xmlns:c16="http://schemas.microsoft.com/office/drawing/2014/chart" uri="{C3380CC4-5D6E-409C-BE32-E72D297353CC}">
              <c16:uniqueId val="{00000001-71A6-4499-A151-0B58AB6406D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83.59</c:v>
                </c:pt>
                <c:pt idx="4">
                  <c:v>93.4</c:v>
                </c:pt>
              </c:numCache>
            </c:numRef>
          </c:val>
          <c:extLst>
            <c:ext xmlns:c16="http://schemas.microsoft.com/office/drawing/2014/chart" uri="{C3380CC4-5D6E-409C-BE32-E72D297353CC}">
              <c16:uniqueId val="{00000000-7D56-463B-90BC-0A6FF490EEF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44.24</c:v>
                </c:pt>
                <c:pt idx="4">
                  <c:v>43.07</c:v>
                </c:pt>
              </c:numCache>
            </c:numRef>
          </c:val>
          <c:smooth val="0"/>
          <c:extLst>
            <c:ext xmlns:c16="http://schemas.microsoft.com/office/drawing/2014/chart" uri="{C3380CC4-5D6E-409C-BE32-E72D297353CC}">
              <c16:uniqueId val="{00000001-7D56-463B-90BC-0A6FF490EEF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5239.9799999999996</c:v>
                </c:pt>
                <c:pt idx="4">
                  <c:v>4337.8999999999996</c:v>
                </c:pt>
              </c:numCache>
            </c:numRef>
          </c:val>
          <c:extLst>
            <c:ext xmlns:c16="http://schemas.microsoft.com/office/drawing/2014/chart" uri="{C3380CC4-5D6E-409C-BE32-E72D297353CC}">
              <c16:uniqueId val="{00000000-332F-40CA-9150-C96698976CA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1258.43</c:v>
                </c:pt>
                <c:pt idx="4">
                  <c:v>1163.75</c:v>
                </c:pt>
              </c:numCache>
            </c:numRef>
          </c:val>
          <c:smooth val="0"/>
          <c:extLst>
            <c:ext xmlns:c16="http://schemas.microsoft.com/office/drawing/2014/chart" uri="{C3380CC4-5D6E-409C-BE32-E72D297353CC}">
              <c16:uniqueId val="{00000001-332F-40CA-9150-C96698976CA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53.9</c:v>
                </c:pt>
                <c:pt idx="4">
                  <c:v>95.27</c:v>
                </c:pt>
              </c:numCache>
            </c:numRef>
          </c:val>
          <c:extLst>
            <c:ext xmlns:c16="http://schemas.microsoft.com/office/drawing/2014/chart" uri="{C3380CC4-5D6E-409C-BE32-E72D297353CC}">
              <c16:uniqueId val="{00000000-E324-4EFB-AB58-4149F89E4F8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73.36</c:v>
                </c:pt>
                <c:pt idx="4">
                  <c:v>72.599999999999994</c:v>
                </c:pt>
              </c:numCache>
            </c:numRef>
          </c:val>
          <c:smooth val="0"/>
          <c:extLst>
            <c:ext xmlns:c16="http://schemas.microsoft.com/office/drawing/2014/chart" uri="{C3380CC4-5D6E-409C-BE32-E72D297353CC}">
              <c16:uniqueId val="{00000001-E324-4EFB-AB58-4149F89E4F8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278.39</c:v>
                </c:pt>
                <c:pt idx="4">
                  <c:v>157.54</c:v>
                </c:pt>
              </c:numCache>
            </c:numRef>
          </c:val>
          <c:extLst>
            <c:ext xmlns:c16="http://schemas.microsoft.com/office/drawing/2014/chart" uri="{C3380CC4-5D6E-409C-BE32-E72D297353CC}">
              <c16:uniqueId val="{00000000-B1C3-4273-9B78-4D2ABE3F5FE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224.88</c:v>
                </c:pt>
                <c:pt idx="4">
                  <c:v>228.64</c:v>
                </c:pt>
              </c:numCache>
            </c:numRef>
          </c:val>
          <c:smooth val="0"/>
          <c:extLst>
            <c:ext xmlns:c16="http://schemas.microsoft.com/office/drawing/2014/chart" uri="{C3380CC4-5D6E-409C-BE32-E72D297353CC}">
              <c16:uniqueId val="{00000001-B1C3-4273-9B78-4D2ABE3F5FE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A1" zoomScaleNormal="100" workbookViewId="0">
      <selection activeCell="CD33" sqref="CD3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彦根市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D2</v>
      </c>
      <c r="X8" s="65"/>
      <c r="Y8" s="65"/>
      <c r="Z8" s="65"/>
      <c r="AA8" s="65"/>
      <c r="AB8" s="65"/>
      <c r="AC8" s="65"/>
      <c r="AD8" s="66" t="str">
        <f>データ!$M$6</f>
        <v>非設置</v>
      </c>
      <c r="AE8" s="66"/>
      <c r="AF8" s="66"/>
      <c r="AG8" s="66"/>
      <c r="AH8" s="66"/>
      <c r="AI8" s="66"/>
      <c r="AJ8" s="66"/>
      <c r="AK8" s="3"/>
      <c r="AL8" s="46">
        <f>データ!S6</f>
        <v>111807</v>
      </c>
      <c r="AM8" s="46"/>
      <c r="AN8" s="46"/>
      <c r="AO8" s="46"/>
      <c r="AP8" s="46"/>
      <c r="AQ8" s="46"/>
      <c r="AR8" s="46"/>
      <c r="AS8" s="46"/>
      <c r="AT8" s="45">
        <f>データ!T6</f>
        <v>196.87</v>
      </c>
      <c r="AU8" s="45"/>
      <c r="AV8" s="45"/>
      <c r="AW8" s="45"/>
      <c r="AX8" s="45"/>
      <c r="AY8" s="45"/>
      <c r="AZ8" s="45"/>
      <c r="BA8" s="45"/>
      <c r="BB8" s="45">
        <f>データ!U6</f>
        <v>567.91999999999996</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37.119999999999997</v>
      </c>
      <c r="J10" s="45"/>
      <c r="K10" s="45"/>
      <c r="L10" s="45"/>
      <c r="M10" s="45"/>
      <c r="N10" s="45"/>
      <c r="O10" s="45"/>
      <c r="P10" s="45">
        <f>データ!P6</f>
        <v>7.02</v>
      </c>
      <c r="Q10" s="45"/>
      <c r="R10" s="45"/>
      <c r="S10" s="45"/>
      <c r="T10" s="45"/>
      <c r="U10" s="45"/>
      <c r="V10" s="45"/>
      <c r="W10" s="45">
        <f>データ!Q6</f>
        <v>82.57</v>
      </c>
      <c r="X10" s="45"/>
      <c r="Y10" s="45"/>
      <c r="Z10" s="45"/>
      <c r="AA10" s="45"/>
      <c r="AB10" s="45"/>
      <c r="AC10" s="45"/>
      <c r="AD10" s="46">
        <f>データ!R6</f>
        <v>2948</v>
      </c>
      <c r="AE10" s="46"/>
      <c r="AF10" s="46"/>
      <c r="AG10" s="46"/>
      <c r="AH10" s="46"/>
      <c r="AI10" s="46"/>
      <c r="AJ10" s="46"/>
      <c r="AK10" s="2"/>
      <c r="AL10" s="46">
        <f>データ!V6</f>
        <v>7821</v>
      </c>
      <c r="AM10" s="46"/>
      <c r="AN10" s="46"/>
      <c r="AO10" s="46"/>
      <c r="AP10" s="46"/>
      <c r="AQ10" s="46"/>
      <c r="AR10" s="46"/>
      <c r="AS10" s="46"/>
      <c r="AT10" s="45">
        <f>データ!W6</f>
        <v>3.22</v>
      </c>
      <c r="AU10" s="45"/>
      <c r="AV10" s="45"/>
      <c r="AW10" s="45"/>
      <c r="AX10" s="45"/>
      <c r="AY10" s="45"/>
      <c r="AZ10" s="45"/>
      <c r="BA10" s="45"/>
      <c r="BB10" s="45">
        <f>データ!X6</f>
        <v>2428.88</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115</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113</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114</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2PEEnKAmV9RL4rY6+VZtsSaqHKeGf3+24Bp2mk1xt+atEeXPCYMjVGaaT16MTbNZg3zfjLsl8C+PIPObkC7BWg==" saltValue="9sOIcOW4RsGCt+skkJsTK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28</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54</v>
      </c>
      <c r="B4" s="16"/>
      <c r="C4" s="16"/>
      <c r="D4" s="16"/>
      <c r="E4" s="16"/>
      <c r="F4" s="16"/>
      <c r="G4" s="16"/>
      <c r="H4" s="76"/>
      <c r="I4" s="77"/>
      <c r="J4" s="77"/>
      <c r="K4" s="77"/>
      <c r="L4" s="77"/>
      <c r="M4" s="77"/>
      <c r="N4" s="77"/>
      <c r="O4" s="77"/>
      <c r="P4" s="77"/>
      <c r="Q4" s="77"/>
      <c r="R4" s="77"/>
      <c r="S4" s="77"/>
      <c r="T4" s="77"/>
      <c r="U4" s="77"/>
      <c r="V4" s="77"/>
      <c r="W4" s="77"/>
      <c r="X4" s="78"/>
      <c r="Y4" s="72" t="s">
        <v>55</v>
      </c>
      <c r="Z4" s="72"/>
      <c r="AA4" s="72"/>
      <c r="AB4" s="72"/>
      <c r="AC4" s="72"/>
      <c r="AD4" s="72"/>
      <c r="AE4" s="72"/>
      <c r="AF4" s="72"/>
      <c r="AG4" s="72"/>
      <c r="AH4" s="72"/>
      <c r="AI4" s="72"/>
      <c r="AJ4" s="72" t="s">
        <v>56</v>
      </c>
      <c r="AK4" s="72"/>
      <c r="AL4" s="72"/>
      <c r="AM4" s="72"/>
      <c r="AN4" s="72"/>
      <c r="AO4" s="72"/>
      <c r="AP4" s="72"/>
      <c r="AQ4" s="72"/>
      <c r="AR4" s="72"/>
      <c r="AS4" s="72"/>
      <c r="AT4" s="72"/>
      <c r="AU4" s="72" t="s">
        <v>57</v>
      </c>
      <c r="AV4" s="72"/>
      <c r="AW4" s="72"/>
      <c r="AX4" s="72"/>
      <c r="AY4" s="72"/>
      <c r="AZ4" s="72"/>
      <c r="BA4" s="72"/>
      <c r="BB4" s="72"/>
      <c r="BC4" s="72"/>
      <c r="BD4" s="72"/>
      <c r="BE4" s="72"/>
      <c r="BF4" s="72" t="s">
        <v>58</v>
      </c>
      <c r="BG4" s="72"/>
      <c r="BH4" s="72"/>
      <c r="BI4" s="72"/>
      <c r="BJ4" s="72"/>
      <c r="BK4" s="72"/>
      <c r="BL4" s="72"/>
      <c r="BM4" s="72"/>
      <c r="BN4" s="72"/>
      <c r="BO4" s="72"/>
      <c r="BP4" s="72"/>
      <c r="BQ4" s="72" t="s">
        <v>59</v>
      </c>
      <c r="BR4" s="72"/>
      <c r="BS4" s="72"/>
      <c r="BT4" s="72"/>
      <c r="BU4" s="72"/>
      <c r="BV4" s="72"/>
      <c r="BW4" s="72"/>
      <c r="BX4" s="72"/>
      <c r="BY4" s="72"/>
      <c r="BZ4" s="72"/>
      <c r="CA4" s="72"/>
      <c r="CB4" s="72" t="s">
        <v>60</v>
      </c>
      <c r="CC4" s="72"/>
      <c r="CD4" s="72"/>
      <c r="CE4" s="72"/>
      <c r="CF4" s="72"/>
      <c r="CG4" s="72"/>
      <c r="CH4" s="72"/>
      <c r="CI4" s="72"/>
      <c r="CJ4" s="72"/>
      <c r="CK4" s="72"/>
      <c r="CL4" s="72"/>
      <c r="CM4" s="72" t="s">
        <v>61</v>
      </c>
      <c r="CN4" s="72"/>
      <c r="CO4" s="72"/>
      <c r="CP4" s="72"/>
      <c r="CQ4" s="72"/>
      <c r="CR4" s="72"/>
      <c r="CS4" s="72"/>
      <c r="CT4" s="72"/>
      <c r="CU4" s="72"/>
      <c r="CV4" s="72"/>
      <c r="CW4" s="72"/>
      <c r="CX4" s="72" t="s">
        <v>62</v>
      </c>
      <c r="CY4" s="72"/>
      <c r="CZ4" s="72"/>
      <c r="DA4" s="72"/>
      <c r="DB4" s="72"/>
      <c r="DC4" s="72"/>
      <c r="DD4" s="72"/>
      <c r="DE4" s="72"/>
      <c r="DF4" s="72"/>
      <c r="DG4" s="72"/>
      <c r="DH4" s="72"/>
      <c r="DI4" s="72" t="s">
        <v>63</v>
      </c>
      <c r="DJ4" s="72"/>
      <c r="DK4" s="72"/>
      <c r="DL4" s="72"/>
      <c r="DM4" s="72"/>
      <c r="DN4" s="72"/>
      <c r="DO4" s="72"/>
      <c r="DP4" s="72"/>
      <c r="DQ4" s="72"/>
      <c r="DR4" s="72"/>
      <c r="DS4" s="72"/>
      <c r="DT4" s="72" t="s">
        <v>64</v>
      </c>
      <c r="DU4" s="72"/>
      <c r="DV4" s="72"/>
      <c r="DW4" s="72"/>
      <c r="DX4" s="72"/>
      <c r="DY4" s="72"/>
      <c r="DZ4" s="72"/>
      <c r="EA4" s="72"/>
      <c r="EB4" s="72"/>
      <c r="EC4" s="72"/>
      <c r="ED4" s="72"/>
      <c r="EE4" s="72" t="s">
        <v>65</v>
      </c>
      <c r="EF4" s="72"/>
      <c r="EG4" s="72"/>
      <c r="EH4" s="72"/>
      <c r="EI4" s="72"/>
      <c r="EJ4" s="72"/>
      <c r="EK4" s="72"/>
      <c r="EL4" s="72"/>
      <c r="EM4" s="72"/>
      <c r="EN4" s="72"/>
      <c r="EO4" s="72"/>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2021</v>
      </c>
      <c r="C6" s="19">
        <f t="shared" ref="C6:X6" si="3">C7</f>
        <v>252026</v>
      </c>
      <c r="D6" s="19">
        <f t="shared" si="3"/>
        <v>46</v>
      </c>
      <c r="E6" s="19">
        <f t="shared" si="3"/>
        <v>17</v>
      </c>
      <c r="F6" s="19">
        <f t="shared" si="3"/>
        <v>4</v>
      </c>
      <c r="G6" s="19">
        <f t="shared" si="3"/>
        <v>0</v>
      </c>
      <c r="H6" s="19" t="str">
        <f t="shared" si="3"/>
        <v>滋賀県　彦根市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37.119999999999997</v>
      </c>
      <c r="P6" s="20">
        <f t="shared" si="3"/>
        <v>7.02</v>
      </c>
      <c r="Q6" s="20">
        <f t="shared" si="3"/>
        <v>82.57</v>
      </c>
      <c r="R6" s="20">
        <f t="shared" si="3"/>
        <v>2948</v>
      </c>
      <c r="S6" s="20">
        <f t="shared" si="3"/>
        <v>111807</v>
      </c>
      <c r="T6" s="20">
        <f t="shared" si="3"/>
        <v>196.87</v>
      </c>
      <c r="U6" s="20">
        <f t="shared" si="3"/>
        <v>567.91999999999996</v>
      </c>
      <c r="V6" s="20">
        <f t="shared" si="3"/>
        <v>7821</v>
      </c>
      <c r="W6" s="20">
        <f t="shared" si="3"/>
        <v>3.22</v>
      </c>
      <c r="X6" s="20">
        <f t="shared" si="3"/>
        <v>2428.88</v>
      </c>
      <c r="Y6" s="21" t="str">
        <f>IF(Y7="",NA(),Y7)</f>
        <v>-</v>
      </c>
      <c r="Z6" s="21" t="str">
        <f t="shared" ref="Z6:AH6" si="4">IF(Z7="",NA(),Z7)</f>
        <v>-</v>
      </c>
      <c r="AA6" s="21" t="str">
        <f t="shared" si="4"/>
        <v>-</v>
      </c>
      <c r="AB6" s="21">
        <f t="shared" si="4"/>
        <v>101.7</v>
      </c>
      <c r="AC6" s="21">
        <f t="shared" si="4"/>
        <v>116.9</v>
      </c>
      <c r="AD6" s="21" t="str">
        <f t="shared" si="4"/>
        <v>-</v>
      </c>
      <c r="AE6" s="21" t="str">
        <f t="shared" si="4"/>
        <v>-</v>
      </c>
      <c r="AF6" s="21" t="str">
        <f t="shared" si="4"/>
        <v>-</v>
      </c>
      <c r="AG6" s="21">
        <f t="shared" si="4"/>
        <v>105.78</v>
      </c>
      <c r="AH6" s="21">
        <f t="shared" si="4"/>
        <v>106.09</v>
      </c>
      <c r="AI6" s="20" t="str">
        <f>IF(AI7="","",IF(AI7="-","【-】","【"&amp;SUBSTITUTE(TEXT(AI7,"#,##0.00"),"-","△")&amp;"】"))</f>
        <v>【105.35】</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63.96</v>
      </c>
      <c r="AS6" s="21">
        <f t="shared" si="5"/>
        <v>69.42</v>
      </c>
      <c r="AT6" s="20" t="str">
        <f>IF(AT7="","",IF(AT7="-","【-】","【"&amp;SUBSTITUTE(TEXT(AT7,"#,##0.00"),"-","△")&amp;"】"))</f>
        <v>【63.89】</v>
      </c>
      <c r="AU6" s="21" t="str">
        <f>IF(AU7="",NA(),AU7)</f>
        <v>-</v>
      </c>
      <c r="AV6" s="21" t="str">
        <f t="shared" ref="AV6:BD6" si="6">IF(AV7="",NA(),AV7)</f>
        <v>-</v>
      </c>
      <c r="AW6" s="21" t="str">
        <f t="shared" si="6"/>
        <v>-</v>
      </c>
      <c r="AX6" s="21">
        <f t="shared" si="6"/>
        <v>83.59</v>
      </c>
      <c r="AY6" s="21">
        <f t="shared" si="6"/>
        <v>93.4</v>
      </c>
      <c r="AZ6" s="21" t="str">
        <f t="shared" si="6"/>
        <v>-</v>
      </c>
      <c r="BA6" s="21" t="str">
        <f t="shared" si="6"/>
        <v>-</v>
      </c>
      <c r="BB6" s="21" t="str">
        <f t="shared" si="6"/>
        <v>-</v>
      </c>
      <c r="BC6" s="21">
        <f t="shared" si="6"/>
        <v>44.24</v>
      </c>
      <c r="BD6" s="21">
        <f t="shared" si="6"/>
        <v>43.07</v>
      </c>
      <c r="BE6" s="20" t="str">
        <f>IF(BE7="","",IF(BE7="-","【-】","【"&amp;SUBSTITUTE(TEXT(BE7,"#,##0.00"),"-","△")&amp;"】"))</f>
        <v>【44.07】</v>
      </c>
      <c r="BF6" s="21" t="str">
        <f>IF(BF7="",NA(),BF7)</f>
        <v>-</v>
      </c>
      <c r="BG6" s="21" t="str">
        <f t="shared" ref="BG6:BO6" si="7">IF(BG7="",NA(),BG7)</f>
        <v>-</v>
      </c>
      <c r="BH6" s="21" t="str">
        <f t="shared" si="7"/>
        <v>-</v>
      </c>
      <c r="BI6" s="21">
        <f t="shared" si="7"/>
        <v>5239.9799999999996</v>
      </c>
      <c r="BJ6" s="21">
        <f t="shared" si="7"/>
        <v>4337.8999999999996</v>
      </c>
      <c r="BK6" s="21" t="str">
        <f t="shared" si="7"/>
        <v>-</v>
      </c>
      <c r="BL6" s="21" t="str">
        <f t="shared" si="7"/>
        <v>-</v>
      </c>
      <c r="BM6" s="21" t="str">
        <f t="shared" si="7"/>
        <v>-</v>
      </c>
      <c r="BN6" s="21">
        <f t="shared" si="7"/>
        <v>1258.43</v>
      </c>
      <c r="BO6" s="21">
        <f t="shared" si="7"/>
        <v>1163.75</v>
      </c>
      <c r="BP6" s="20" t="str">
        <f>IF(BP7="","",IF(BP7="-","【-】","【"&amp;SUBSTITUTE(TEXT(BP7,"#,##0.00"),"-","△")&amp;"】"))</f>
        <v>【1,201.79】</v>
      </c>
      <c r="BQ6" s="21" t="str">
        <f>IF(BQ7="",NA(),BQ7)</f>
        <v>-</v>
      </c>
      <c r="BR6" s="21" t="str">
        <f t="shared" ref="BR6:BZ6" si="8">IF(BR7="",NA(),BR7)</f>
        <v>-</v>
      </c>
      <c r="BS6" s="21" t="str">
        <f t="shared" si="8"/>
        <v>-</v>
      </c>
      <c r="BT6" s="21">
        <f t="shared" si="8"/>
        <v>53.9</v>
      </c>
      <c r="BU6" s="21">
        <f t="shared" si="8"/>
        <v>95.27</v>
      </c>
      <c r="BV6" s="21" t="str">
        <f t="shared" si="8"/>
        <v>-</v>
      </c>
      <c r="BW6" s="21" t="str">
        <f t="shared" si="8"/>
        <v>-</v>
      </c>
      <c r="BX6" s="21" t="str">
        <f t="shared" si="8"/>
        <v>-</v>
      </c>
      <c r="BY6" s="21">
        <f t="shared" si="8"/>
        <v>73.36</v>
      </c>
      <c r="BZ6" s="21">
        <f t="shared" si="8"/>
        <v>72.599999999999994</v>
      </c>
      <c r="CA6" s="20" t="str">
        <f>IF(CA7="","",IF(CA7="-","【-】","【"&amp;SUBSTITUTE(TEXT(CA7,"#,##0.00"),"-","△")&amp;"】"))</f>
        <v>【75.31】</v>
      </c>
      <c r="CB6" s="21" t="str">
        <f>IF(CB7="",NA(),CB7)</f>
        <v>-</v>
      </c>
      <c r="CC6" s="21" t="str">
        <f t="shared" ref="CC6:CK6" si="9">IF(CC7="",NA(),CC7)</f>
        <v>-</v>
      </c>
      <c r="CD6" s="21" t="str">
        <f t="shared" si="9"/>
        <v>-</v>
      </c>
      <c r="CE6" s="21">
        <f t="shared" si="9"/>
        <v>278.39</v>
      </c>
      <c r="CF6" s="21">
        <f t="shared" si="9"/>
        <v>157.54</v>
      </c>
      <c r="CG6" s="21" t="str">
        <f t="shared" si="9"/>
        <v>-</v>
      </c>
      <c r="CH6" s="21" t="str">
        <f t="shared" si="9"/>
        <v>-</v>
      </c>
      <c r="CI6" s="21" t="str">
        <f t="shared" si="9"/>
        <v>-</v>
      </c>
      <c r="CJ6" s="21">
        <f t="shared" si="9"/>
        <v>224.88</v>
      </c>
      <c r="CK6" s="21">
        <f t="shared" si="9"/>
        <v>228.64</v>
      </c>
      <c r="CL6" s="20" t="str">
        <f>IF(CL7="","",IF(CL7="-","【-】","【"&amp;SUBSTITUTE(TEXT(CL7,"#,##0.00"),"-","△")&amp;"】"))</f>
        <v>【216.39】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f t="shared" si="10"/>
        <v>42.4</v>
      </c>
      <c r="CV6" s="21">
        <f t="shared" si="10"/>
        <v>42.28</v>
      </c>
      <c r="CW6" s="20" t="str">
        <f>IF(CW7="","",IF(CW7="-","【-】","【"&amp;SUBSTITUTE(TEXT(CW7,"#,##0.00"),"-","△")&amp;"】"))</f>
        <v>【42.57】</v>
      </c>
      <c r="CX6" s="21" t="str">
        <f>IF(CX7="",NA(),CX7)</f>
        <v>-</v>
      </c>
      <c r="CY6" s="21" t="str">
        <f t="shared" ref="CY6:DG6" si="11">IF(CY7="",NA(),CY7)</f>
        <v>-</v>
      </c>
      <c r="CZ6" s="21" t="str">
        <f t="shared" si="11"/>
        <v>-</v>
      </c>
      <c r="DA6" s="21">
        <f t="shared" si="11"/>
        <v>88.32</v>
      </c>
      <c r="DB6" s="21">
        <f t="shared" si="11"/>
        <v>88.15</v>
      </c>
      <c r="DC6" s="21" t="str">
        <f t="shared" si="11"/>
        <v>-</v>
      </c>
      <c r="DD6" s="21" t="str">
        <f t="shared" si="11"/>
        <v>-</v>
      </c>
      <c r="DE6" s="21" t="str">
        <f t="shared" si="11"/>
        <v>-</v>
      </c>
      <c r="DF6" s="21">
        <f t="shared" si="11"/>
        <v>84.19</v>
      </c>
      <c r="DG6" s="21">
        <f t="shared" si="11"/>
        <v>84.34</v>
      </c>
      <c r="DH6" s="20" t="str">
        <f>IF(DH7="","",IF(DH7="-","【-】","【"&amp;SUBSTITUTE(TEXT(DH7,"#,##0.00"),"-","△")&amp;"】"))</f>
        <v>【85.24】</v>
      </c>
      <c r="DI6" s="21" t="str">
        <f>IF(DI7="",NA(),DI7)</f>
        <v>-</v>
      </c>
      <c r="DJ6" s="21" t="str">
        <f t="shared" ref="DJ6:DR6" si="12">IF(DJ7="",NA(),DJ7)</f>
        <v>-</v>
      </c>
      <c r="DK6" s="21" t="str">
        <f t="shared" si="12"/>
        <v>-</v>
      </c>
      <c r="DL6" s="21">
        <f t="shared" si="12"/>
        <v>2.4300000000000002</v>
      </c>
      <c r="DM6" s="21">
        <f t="shared" si="12"/>
        <v>4.8</v>
      </c>
      <c r="DN6" s="21" t="str">
        <f t="shared" si="12"/>
        <v>-</v>
      </c>
      <c r="DO6" s="21" t="str">
        <f t="shared" si="12"/>
        <v>-</v>
      </c>
      <c r="DP6" s="21" t="str">
        <f t="shared" si="12"/>
        <v>-</v>
      </c>
      <c r="DQ6" s="21">
        <f t="shared" si="12"/>
        <v>21.36</v>
      </c>
      <c r="DR6" s="21">
        <f t="shared" si="12"/>
        <v>22.79</v>
      </c>
      <c r="DS6" s="20" t="str">
        <f>IF(DS7="","",IF(DS7="-","【-】","【"&amp;SUBSTITUTE(TEXT(DS7,"#,##0.00"),"-","△")&amp;"】"))</f>
        <v>【25.87】</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1">
        <f t="shared" si="13"/>
        <v>0.01</v>
      </c>
      <c r="EC6" s="21">
        <f t="shared" si="13"/>
        <v>0.01</v>
      </c>
      <c r="ED6" s="20" t="str">
        <f>IF(ED7="","",IF(ED7="-","【-】","【"&amp;SUBSTITUTE(TEXT(ED7,"#,##0.00"),"-","△")&amp;"】"))</f>
        <v>【0.01】</v>
      </c>
      <c r="EE6" s="21" t="str">
        <f>IF(EE7="",NA(),EE7)</f>
        <v>-</v>
      </c>
      <c r="EF6" s="21" t="str">
        <f t="shared" ref="EF6:EN6" si="14">IF(EF7="",NA(),EF7)</f>
        <v>-</v>
      </c>
      <c r="EG6" s="21" t="str">
        <f t="shared" si="14"/>
        <v>-</v>
      </c>
      <c r="EH6" s="20">
        <f t="shared" si="14"/>
        <v>0</v>
      </c>
      <c r="EI6" s="20">
        <f t="shared" si="14"/>
        <v>0</v>
      </c>
      <c r="EJ6" s="21" t="str">
        <f t="shared" si="14"/>
        <v>-</v>
      </c>
      <c r="EK6" s="21" t="str">
        <f t="shared" si="14"/>
        <v>-</v>
      </c>
      <c r="EL6" s="21" t="str">
        <f t="shared" si="14"/>
        <v>-</v>
      </c>
      <c r="EM6" s="21">
        <f t="shared" si="14"/>
        <v>0.39</v>
      </c>
      <c r="EN6" s="21">
        <f t="shared" si="14"/>
        <v>0.1</v>
      </c>
      <c r="EO6" s="20" t="str">
        <f>IF(EO7="","",IF(EO7="-","【-】","【"&amp;SUBSTITUTE(TEXT(EO7,"#,##0.00"),"-","△")&amp;"】"))</f>
        <v>【0.15】</v>
      </c>
    </row>
    <row r="7" spans="1:148" s="22" customFormat="1" x14ac:dyDescent="0.15">
      <c r="A7" s="14"/>
      <c r="B7" s="23">
        <v>2021</v>
      </c>
      <c r="C7" s="23">
        <v>252026</v>
      </c>
      <c r="D7" s="23">
        <v>46</v>
      </c>
      <c r="E7" s="23">
        <v>17</v>
      </c>
      <c r="F7" s="23">
        <v>4</v>
      </c>
      <c r="G7" s="23">
        <v>0</v>
      </c>
      <c r="H7" s="23" t="s">
        <v>95</v>
      </c>
      <c r="I7" s="23" t="s">
        <v>96</v>
      </c>
      <c r="J7" s="23" t="s">
        <v>97</v>
      </c>
      <c r="K7" s="23" t="s">
        <v>98</v>
      </c>
      <c r="L7" s="23" t="s">
        <v>99</v>
      </c>
      <c r="M7" s="23" t="s">
        <v>100</v>
      </c>
      <c r="N7" s="24" t="s">
        <v>101</v>
      </c>
      <c r="O7" s="24">
        <v>37.119999999999997</v>
      </c>
      <c r="P7" s="24">
        <v>7.02</v>
      </c>
      <c r="Q7" s="24">
        <v>82.57</v>
      </c>
      <c r="R7" s="24">
        <v>2948</v>
      </c>
      <c r="S7" s="24">
        <v>111807</v>
      </c>
      <c r="T7" s="24">
        <v>196.87</v>
      </c>
      <c r="U7" s="24">
        <v>567.91999999999996</v>
      </c>
      <c r="V7" s="24">
        <v>7821</v>
      </c>
      <c r="W7" s="24">
        <v>3.22</v>
      </c>
      <c r="X7" s="24">
        <v>2428.88</v>
      </c>
      <c r="Y7" s="24" t="s">
        <v>101</v>
      </c>
      <c r="Z7" s="24" t="s">
        <v>101</v>
      </c>
      <c r="AA7" s="24" t="s">
        <v>101</v>
      </c>
      <c r="AB7" s="24">
        <v>101.7</v>
      </c>
      <c r="AC7" s="24">
        <v>116.9</v>
      </c>
      <c r="AD7" s="24" t="s">
        <v>101</v>
      </c>
      <c r="AE7" s="24" t="s">
        <v>101</v>
      </c>
      <c r="AF7" s="24" t="s">
        <v>101</v>
      </c>
      <c r="AG7" s="24">
        <v>105.78</v>
      </c>
      <c r="AH7" s="24">
        <v>106.09</v>
      </c>
      <c r="AI7" s="24">
        <v>105.35</v>
      </c>
      <c r="AJ7" s="24" t="s">
        <v>101</v>
      </c>
      <c r="AK7" s="24" t="s">
        <v>101</v>
      </c>
      <c r="AL7" s="24" t="s">
        <v>101</v>
      </c>
      <c r="AM7" s="24">
        <v>0</v>
      </c>
      <c r="AN7" s="24">
        <v>0</v>
      </c>
      <c r="AO7" s="24" t="s">
        <v>101</v>
      </c>
      <c r="AP7" s="24" t="s">
        <v>101</v>
      </c>
      <c r="AQ7" s="24" t="s">
        <v>101</v>
      </c>
      <c r="AR7" s="24">
        <v>63.96</v>
      </c>
      <c r="AS7" s="24">
        <v>69.42</v>
      </c>
      <c r="AT7" s="24">
        <v>63.89</v>
      </c>
      <c r="AU7" s="24" t="s">
        <v>101</v>
      </c>
      <c r="AV7" s="24" t="s">
        <v>101</v>
      </c>
      <c r="AW7" s="24" t="s">
        <v>101</v>
      </c>
      <c r="AX7" s="24">
        <v>83.59</v>
      </c>
      <c r="AY7" s="24">
        <v>93.4</v>
      </c>
      <c r="AZ7" s="24" t="s">
        <v>101</v>
      </c>
      <c r="BA7" s="24" t="s">
        <v>101</v>
      </c>
      <c r="BB7" s="24" t="s">
        <v>101</v>
      </c>
      <c r="BC7" s="24">
        <v>44.24</v>
      </c>
      <c r="BD7" s="24">
        <v>43.07</v>
      </c>
      <c r="BE7" s="24">
        <v>44.07</v>
      </c>
      <c r="BF7" s="24" t="s">
        <v>101</v>
      </c>
      <c r="BG7" s="24" t="s">
        <v>101</v>
      </c>
      <c r="BH7" s="24" t="s">
        <v>101</v>
      </c>
      <c r="BI7" s="24">
        <v>5239.9799999999996</v>
      </c>
      <c r="BJ7" s="24">
        <v>4337.8999999999996</v>
      </c>
      <c r="BK7" s="24" t="s">
        <v>101</v>
      </c>
      <c r="BL7" s="24" t="s">
        <v>101</v>
      </c>
      <c r="BM7" s="24" t="s">
        <v>101</v>
      </c>
      <c r="BN7" s="24">
        <v>1258.43</v>
      </c>
      <c r="BO7" s="24">
        <v>1163.75</v>
      </c>
      <c r="BP7" s="24">
        <v>1201.79</v>
      </c>
      <c r="BQ7" s="24" t="s">
        <v>101</v>
      </c>
      <c r="BR7" s="24" t="s">
        <v>101</v>
      </c>
      <c r="BS7" s="24" t="s">
        <v>101</v>
      </c>
      <c r="BT7" s="24">
        <v>53.9</v>
      </c>
      <c r="BU7" s="24">
        <v>95.27</v>
      </c>
      <c r="BV7" s="24" t="s">
        <v>101</v>
      </c>
      <c r="BW7" s="24" t="s">
        <v>101</v>
      </c>
      <c r="BX7" s="24" t="s">
        <v>101</v>
      </c>
      <c r="BY7" s="24">
        <v>73.36</v>
      </c>
      <c r="BZ7" s="24">
        <v>72.599999999999994</v>
      </c>
      <c r="CA7" s="24">
        <v>75.31</v>
      </c>
      <c r="CB7" s="24" t="s">
        <v>101</v>
      </c>
      <c r="CC7" s="24" t="s">
        <v>101</v>
      </c>
      <c r="CD7" s="24" t="s">
        <v>101</v>
      </c>
      <c r="CE7" s="24">
        <v>278.39</v>
      </c>
      <c r="CF7" s="24">
        <v>157.54</v>
      </c>
      <c r="CG7" s="24" t="s">
        <v>101</v>
      </c>
      <c r="CH7" s="24" t="s">
        <v>101</v>
      </c>
      <c r="CI7" s="24" t="s">
        <v>101</v>
      </c>
      <c r="CJ7" s="24">
        <v>224.88</v>
      </c>
      <c r="CK7" s="24">
        <v>228.64</v>
      </c>
      <c r="CL7" s="24">
        <v>216.39</v>
      </c>
      <c r="CM7" s="24" t="s">
        <v>101</v>
      </c>
      <c r="CN7" s="24" t="s">
        <v>101</v>
      </c>
      <c r="CO7" s="24" t="s">
        <v>101</v>
      </c>
      <c r="CP7" s="24" t="s">
        <v>101</v>
      </c>
      <c r="CQ7" s="24" t="s">
        <v>101</v>
      </c>
      <c r="CR7" s="24" t="s">
        <v>101</v>
      </c>
      <c r="CS7" s="24" t="s">
        <v>101</v>
      </c>
      <c r="CT7" s="24" t="s">
        <v>101</v>
      </c>
      <c r="CU7" s="24">
        <v>42.4</v>
      </c>
      <c r="CV7" s="24">
        <v>42.28</v>
      </c>
      <c r="CW7" s="24">
        <v>42.57</v>
      </c>
      <c r="CX7" s="24" t="s">
        <v>101</v>
      </c>
      <c r="CY7" s="24" t="s">
        <v>101</v>
      </c>
      <c r="CZ7" s="24" t="s">
        <v>101</v>
      </c>
      <c r="DA7" s="24">
        <v>88.32</v>
      </c>
      <c r="DB7" s="24">
        <v>88.15</v>
      </c>
      <c r="DC7" s="24" t="s">
        <v>101</v>
      </c>
      <c r="DD7" s="24" t="s">
        <v>101</v>
      </c>
      <c r="DE7" s="24" t="s">
        <v>101</v>
      </c>
      <c r="DF7" s="24">
        <v>84.19</v>
      </c>
      <c r="DG7" s="24">
        <v>84.34</v>
      </c>
      <c r="DH7" s="24">
        <v>85.24</v>
      </c>
      <c r="DI7" s="24" t="s">
        <v>101</v>
      </c>
      <c r="DJ7" s="24" t="s">
        <v>101</v>
      </c>
      <c r="DK7" s="24" t="s">
        <v>101</v>
      </c>
      <c r="DL7" s="24">
        <v>2.4300000000000002</v>
      </c>
      <c r="DM7" s="24">
        <v>4.8</v>
      </c>
      <c r="DN7" s="24" t="s">
        <v>101</v>
      </c>
      <c r="DO7" s="24" t="s">
        <v>101</v>
      </c>
      <c r="DP7" s="24" t="s">
        <v>101</v>
      </c>
      <c r="DQ7" s="24">
        <v>21.36</v>
      </c>
      <c r="DR7" s="24">
        <v>22.79</v>
      </c>
      <c r="DS7" s="24">
        <v>25.87</v>
      </c>
      <c r="DT7" s="24" t="s">
        <v>101</v>
      </c>
      <c r="DU7" s="24" t="s">
        <v>101</v>
      </c>
      <c r="DV7" s="24" t="s">
        <v>101</v>
      </c>
      <c r="DW7" s="24">
        <v>0</v>
      </c>
      <c r="DX7" s="24">
        <v>0</v>
      </c>
      <c r="DY7" s="24" t="s">
        <v>101</v>
      </c>
      <c r="DZ7" s="24" t="s">
        <v>101</v>
      </c>
      <c r="EA7" s="24" t="s">
        <v>101</v>
      </c>
      <c r="EB7" s="24">
        <v>0.01</v>
      </c>
      <c r="EC7" s="24">
        <v>0.01</v>
      </c>
      <c r="ED7" s="24">
        <v>0.01</v>
      </c>
      <c r="EE7" s="24" t="s">
        <v>101</v>
      </c>
      <c r="EF7" s="24" t="s">
        <v>101</v>
      </c>
      <c r="EG7" s="24" t="s">
        <v>101</v>
      </c>
      <c r="EH7" s="24">
        <v>0</v>
      </c>
      <c r="EI7" s="24">
        <v>0</v>
      </c>
      <c r="EJ7" s="24" t="s">
        <v>101</v>
      </c>
      <c r="EK7" s="24" t="s">
        <v>101</v>
      </c>
      <c r="EL7" s="24" t="s">
        <v>101</v>
      </c>
      <c r="EM7" s="24">
        <v>0.39</v>
      </c>
      <c r="EN7" s="24">
        <v>0.1</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107</v>
      </c>
    </row>
    <row r="12" spans="1:148" x14ac:dyDescent="0.15">
      <c r="B12">
        <v>1</v>
      </c>
      <c r="C12">
        <v>1</v>
      </c>
      <c r="D12">
        <v>1</v>
      </c>
      <c r="E12">
        <v>2</v>
      </c>
      <c r="F12">
        <v>3</v>
      </c>
      <c r="G12" t="s">
        <v>108</v>
      </c>
    </row>
    <row r="13" spans="1:148" x14ac:dyDescent="0.15">
      <c r="B13" t="s">
        <v>109</v>
      </c>
      <c r="C13" t="s">
        <v>110</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粕渕 裕之</cp:lastModifiedBy>
  <dcterms:created xsi:type="dcterms:W3CDTF">2022-12-01T01:29:04Z</dcterms:created>
  <dcterms:modified xsi:type="dcterms:W3CDTF">2023-02-28T00:03:18Z</dcterms:modified>
  <cp:category/>
</cp:coreProperties>
</file>