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kn2264\上下水道総務課\20 下水道総務係\41 各種調査回答（県、財政課等）\財政課からの連絡・依頼\R4\【R5.1.10】公営企業に係る経営比較分析表（令和３年度決算）の分析等について（依頼）\②作成\"/>
    </mc:Choice>
  </mc:AlternateContent>
  <xr:revisionPtr revIDLastSave="0" documentId="13_ncr:1_{CA3BC265-5ED4-481E-A82D-7B3D2C963168}" xr6:coauthVersionLast="47" xr6:coauthVersionMax="47" xr10:uidLastSave="{00000000-0000-0000-0000-000000000000}"/>
  <workbookProtection workbookAlgorithmName="SHA-512" workbookHashValue="EjF1plhR1bsrUty48phJrLcGcOx/1xknTGPNXO5rLcFyCMc2XFTH4vdve8qv7kawUn0oQFwHYaUDN0WiEOPS9g==" workbookSaltValue="rO6HDBqzfgMxIjyPKi2//g=="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T6" i="5"/>
  <c r="AT8" i="4" s="1"/>
  <c r="S6" i="5"/>
  <c r="AL8" i="4" s="1"/>
  <c r="R6" i="5"/>
  <c r="AD10" i="4" s="1"/>
  <c r="Q6" i="5"/>
  <c r="W10" i="4" s="1"/>
  <c r="P6" i="5"/>
  <c r="O6" i="5"/>
  <c r="N6" i="5"/>
  <c r="B10" i="4" s="1"/>
  <c r="M6" i="5"/>
  <c r="L6" i="5"/>
  <c r="W8" i="4" s="1"/>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H85" i="4"/>
  <c r="G85" i="4"/>
  <c r="BB10" i="4"/>
  <c r="AT10" i="4"/>
  <c r="P10" i="4"/>
  <c r="I10" i="4"/>
  <c r="BB8" i="4"/>
  <c r="AD8" i="4"/>
  <c r="B8" i="4"/>
  <c r="B6" i="4"/>
</calcChain>
</file>

<file path=xl/sharedStrings.xml><?xml version="1.0" encoding="utf-8"?>
<sst xmlns="http://schemas.openxmlformats.org/spreadsheetml/2006/main" count="299" uniqueCount="117">
  <si>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</si>
  <si>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</si>
  <si>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</si>
  <si>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</si>
  <si>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</si>
  <si>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</si>
  <si>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</si>
  <si>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</si>
  <si>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</si>
  <si>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</si>
  <si>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</si>
  <si>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</si>
  <si>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</si>
  <si>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</si>
  <si>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</si>
  <si>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</si>
  <si>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</si>
  <si>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</si>
  <si>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</si>
  <si>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</si>
  <si>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</si>
  <si>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</si>
  <si>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</si>
  <si>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</si>
  <si>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</si>
  <si>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</si>
  <si>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</si>
  <si>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</si>
  <si>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</si>
  <si>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</si>
  <si>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</si>
  <si>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</si>
  <si>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</si>
  <si>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</si>
  <si>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</si>
  <si>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</si>
  <si>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</si>
  <si>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</si>
  <si>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</si>
  <si>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</si>
  <si>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</si>
  <si>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</si>
  <si>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</si>
  <si>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</si>
  <si>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</si>
  <si>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</si>
  <si>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</si>
  <si>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</si>
  <si>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</si>
  <si>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</si>
  <si>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</si>
  <si>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</si>
  <si>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</si>
  <si>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</si>
  <si>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</si>
  <si>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</si>
  <si>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</si>
  <si>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</si>
  <si>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</si>
  <si>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</si>
  <si>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</si>
  <si>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</si>
  <si>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</si>
  <si>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</si>
  <si>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</si>
  <si>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</si>
  <si>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</si>
  <si>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</si>
  <si>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</si>
  <si>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</si>
  <si>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</si>
  <si>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</si>
  <si>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</si>
  <si>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</si>
  <si>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</si>
  <si>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</si>
  <si>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</si>
  <si>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</si>
  <si>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</si>
  <si>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</si>
  <si>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</si>
  <si>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</si>
  <si>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</si>
  <si>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</si>
  <si>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</si>
  <si>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</si>
  <si>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</si>
  <si>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</si>
  <si>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</si>
  <si>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</si>
  <si>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</si>
  <si>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</si>
  <si>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</si>
  <si>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</si>
  <si>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</si>
  <si>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</si>
  <si>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</si>
  <si>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</si>
  <si>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</si>
  <si>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</si>
  <si>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</si>
  <si>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</si>
  <si>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</si>
  <si>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</si>
  <si>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</si>
  <si>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</si>
  <si>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</si>
  <si>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</si>
  <si>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</si>
  <si>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</si>
  <si>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</si>
  <si>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</si>
  <si>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</si>
  <si>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</si>
  <si>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法定耐用年数を超える施設がないため、該当はない。</t>
    <phoneticPr fontId="4"/>
  </si>
  <si>
    <t>　本市は、未整備地域を残しているため、その早期解消に向けて整備事業を継続して行っている。
　令和2年度に策定した「彦根市公共下水道事業・第6期経営計画(令和3年度～令和7年度)」および平成29年度から10か年間の「経営戦略」に基づき、経営基盤を強化するために諸課題への対応、各種指標の適正化を図っていく。
　また、令和2年度から公営企業会計へ移行したことから、今後は、公営企業会計の下で得られる財務諸表による経営状況の把握や経営分析とともに、使用料の見直しについても検証を進める。
　さらに、滋賀県・関係市町と琵琶湖流域下水道東北部処理区関連の不明水対策などにおいて広域的な連携を積極的に進め、経費縮減に努める。</t>
    <rPh sb="46" eb="48">
      <t>レイワ</t>
    </rPh>
    <rPh sb="49" eb="51">
      <t>ネンド</t>
    </rPh>
    <rPh sb="52" eb="54">
      <t>サクテイ</t>
    </rPh>
    <rPh sb="57" eb="60">
      <t>ヒコネシ</t>
    </rPh>
    <rPh sb="60" eb="62">
      <t>コウキョウ</t>
    </rPh>
    <rPh sb="62" eb="65">
      <t>ゲスイドウ</t>
    </rPh>
    <rPh sb="65" eb="67">
      <t>ジギョウ</t>
    </rPh>
    <rPh sb="68" eb="69">
      <t>ダイ</t>
    </rPh>
    <rPh sb="70" eb="71">
      <t>キ</t>
    </rPh>
    <rPh sb="71" eb="73">
      <t>ケイエイ</t>
    </rPh>
    <rPh sb="73" eb="75">
      <t>ケイカク</t>
    </rPh>
    <rPh sb="76" eb="78">
      <t>レイワ</t>
    </rPh>
    <rPh sb="79" eb="81">
      <t>ネンド</t>
    </rPh>
    <rPh sb="82" eb="84">
      <t>レイワ</t>
    </rPh>
    <rPh sb="85" eb="87">
      <t>ネンド</t>
    </rPh>
    <rPh sb="180" eb="182">
      <t>コンゴ</t>
    </rPh>
    <rPh sb="184" eb="186">
      <t>コウエイ</t>
    </rPh>
    <rPh sb="186" eb="188">
      <t>キギョウ</t>
    </rPh>
    <rPh sb="188" eb="190">
      <t>カイケイ</t>
    </rPh>
    <rPh sb="191" eb="192">
      <t>モト</t>
    </rPh>
    <rPh sb="193" eb="194">
      <t>エ</t>
    </rPh>
    <rPh sb="197" eb="199">
      <t>ザイム</t>
    </rPh>
    <rPh sb="199" eb="201">
      <t>ショヒョウ</t>
    </rPh>
    <rPh sb="204" eb="206">
      <t>ケイエイ</t>
    </rPh>
    <rPh sb="206" eb="208">
      <t>ジョウキョウ</t>
    </rPh>
    <rPh sb="209" eb="211">
      <t>ハアク</t>
    </rPh>
    <rPh sb="212" eb="214">
      <t>ケイエイ</t>
    </rPh>
    <rPh sb="214" eb="216">
      <t>ブンセキ</t>
    </rPh>
    <rPh sb="233" eb="235">
      <t>ケンショウ</t>
    </rPh>
    <rPh sb="236" eb="237">
      <t>スス</t>
    </rPh>
    <phoneticPr fontId="4"/>
  </si>
  <si>
    <t>　①経常収支比率については前年度に続き100％を上回っており、全国・類似団体の平均値と比較しても高い水準であるものの、⑤経費回収率については100％を大きく下回る結果となった。
　今後はより一層の使用料収入の確保に努めていく必要があるものの、本市の下水道事業については、資本費平準化債の活用と一般会計繰入金により収支の均衡を保っており、使用料収入により総費用を賄う健全経営を行うには課題が多い。　
　③流動比率については、全国・類似団体の平均値を下回っており、高い水準である特定環境保全公共下水道とあわせると数値は改善はするものの、さらなる改善が必要である。
　④企業債残高対事業規模比率については、前年度に比べ大きく改善したものの、未だ全国・類似団体の平均値を上回っている。
　本市においては、現在も未普及地域解消に向けた整備を継続しているところであり、これによる企業債残高の多さが⑥汚水処理原価を引き上げ、⑤経費回収率を悪化させる要因となっている。
　⑧水洗化率については、前年度と同水準であるものの、全国・類似団体の平均値を下回る結果となった。
　公共下水道への接続は、使用料収益に直結することから、引き続き水洗化普及の推進に努めていく。</t>
    <rPh sb="2" eb="4">
      <t>ケイジョウ</t>
    </rPh>
    <rPh sb="4" eb="6">
      <t>シュウシ</t>
    </rPh>
    <rPh sb="6" eb="8">
      <t>ヒリツ</t>
    </rPh>
    <rPh sb="13" eb="16">
      <t>ゼンネンド</t>
    </rPh>
    <rPh sb="17" eb="18">
      <t>ツヅ</t>
    </rPh>
    <rPh sb="31" eb="33">
      <t>ゼンコク</t>
    </rPh>
    <rPh sb="34" eb="38">
      <t>ルイジダンタイ</t>
    </rPh>
    <rPh sb="39" eb="41">
      <t>ヘイキン</t>
    </rPh>
    <rPh sb="41" eb="42">
      <t>アタイ</t>
    </rPh>
    <rPh sb="43" eb="45">
      <t>ヒカク</t>
    </rPh>
    <rPh sb="48" eb="49">
      <t>タカ</t>
    </rPh>
    <rPh sb="50" eb="52">
      <t>スイジュン</t>
    </rPh>
    <rPh sb="74" eb="75">
      <t>オオ</t>
    </rPh>
    <rPh sb="77" eb="79">
      <t>シタマワ</t>
    </rPh>
    <rPh sb="80" eb="82">
      <t>ケッカ</t>
    </rPh>
    <rPh sb="90" eb="92">
      <t>コンゴ</t>
    </rPh>
    <rPh sb="98" eb="103">
      <t>シヨウリョウシュウニュウ</t>
    </rPh>
    <rPh sb="104" eb="106">
      <t>カクホ</t>
    </rPh>
    <rPh sb="107" eb="108">
      <t>ツト</t>
    </rPh>
    <rPh sb="112" eb="114">
      <t>ヒツヨウ</t>
    </rPh>
    <rPh sb="121" eb="123">
      <t>ホンシ</t>
    </rPh>
    <rPh sb="124" eb="129">
      <t>ゲスイドウジギョウ</t>
    </rPh>
    <rPh sb="155" eb="157">
      <t>シュウシ</t>
    </rPh>
    <rPh sb="161" eb="162">
      <t>タモ</t>
    </rPh>
    <rPh sb="202" eb="206">
      <t>リュウドウヒリツ</t>
    </rPh>
    <rPh sb="224" eb="225">
      <t>シタ</t>
    </rPh>
    <rPh sb="231" eb="232">
      <t>タカ</t>
    </rPh>
    <rPh sb="233" eb="235">
      <t>スイジュン</t>
    </rPh>
    <rPh sb="238" eb="242">
      <t>トクテイカンキョウ</t>
    </rPh>
    <rPh sb="242" eb="244">
      <t>ホゼン</t>
    </rPh>
    <rPh sb="244" eb="249">
      <t>コウキョウゲスイドウ</t>
    </rPh>
    <rPh sb="255" eb="257">
      <t>スウチ</t>
    </rPh>
    <rPh sb="258" eb="260">
      <t>カイゼン</t>
    </rPh>
    <rPh sb="271" eb="273">
      <t>カイゼン</t>
    </rPh>
    <rPh sb="274" eb="276">
      <t>ヒツヨウ</t>
    </rPh>
    <rPh sb="319" eb="320">
      <t>イマ</t>
    </rPh>
    <rPh sb="342" eb="344">
      <t>ホンシ</t>
    </rPh>
    <rPh sb="350" eb="352">
      <t>ゲンザイ</t>
    </rPh>
    <rPh sb="385" eb="387">
      <t>キギョウ</t>
    </rPh>
    <rPh sb="387" eb="388">
      <t>サイ</t>
    </rPh>
    <rPh sb="414" eb="416">
      <t>アッカ</t>
    </rPh>
    <rPh sb="419" eb="421">
      <t>ヨウイン</t>
    </rPh>
    <rPh sb="432" eb="433">
      <t>クラ</t>
    </rPh>
    <rPh sb="434" eb="435">
      <t>オオ</t>
    </rPh>
    <rPh sb="437" eb="439">
      <t>カイゼン</t>
    </rPh>
    <rPh sb="442" eb="445">
      <t>ゼンネンド</t>
    </rPh>
    <rPh sb="446" eb="447">
      <t>オナ</t>
    </rPh>
    <rPh sb="447" eb="449">
      <t>スイジュン</t>
    </rPh>
    <rPh sb="456" eb="458">
      <t>ゼンコク</t>
    </rPh>
    <rPh sb="468" eb="470">
      <t>シタマワ</t>
    </rPh>
    <rPh sb="471" eb="473">
      <t>ケッカ</t>
    </rPh>
    <rPh sb="481" eb="483">
      <t>ゼンタイ</t>
    </rPh>
    <rPh sb="484" eb="485">
      <t>クラ</t>
    </rPh>
    <rPh sb="488" eb="489">
      <t>ヒク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</si>
</sst>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F16C-4ED2-A7D1-C3E6D1FD61E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0.15</c:v>
                </c:pt>
                <c:pt idx="4">
                  <c:v>0.17</c:v>
                </c:pt>
              </c:numCache>
            </c:numRef>
          </c:val>
          <c:smooth val="0"/>
          <c:extLst>
            <c:ext xmlns:c16="http://schemas.microsoft.com/office/drawing/2014/chart" uri="{C3380CC4-5D6E-409C-BE32-E72D297353CC}">
              <c16:uniqueId val="{00000001-F16C-4ED2-A7D1-C3E6D1FD61E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B9B-408C-BD1B-64BCCC5F430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61.51</c:v>
                </c:pt>
                <c:pt idx="4">
                  <c:v>64.92</c:v>
                </c:pt>
              </c:numCache>
            </c:numRef>
          </c:val>
          <c:smooth val="0"/>
          <c:extLst>
            <c:ext xmlns:c16="http://schemas.microsoft.com/office/drawing/2014/chart" uri="{C3380CC4-5D6E-409C-BE32-E72D297353CC}">
              <c16:uniqueId val="{00000001-0B9B-408C-BD1B-64BCCC5F430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91.18</c:v>
                </c:pt>
                <c:pt idx="4">
                  <c:v>91.16</c:v>
                </c:pt>
              </c:numCache>
            </c:numRef>
          </c:val>
          <c:extLst>
            <c:ext xmlns:c16="http://schemas.microsoft.com/office/drawing/2014/chart" uri="{C3380CC4-5D6E-409C-BE32-E72D297353CC}">
              <c16:uniqueId val="{00000000-9AF7-4714-AE5D-1FEA009C708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85.82</c:v>
                </c:pt>
                <c:pt idx="4">
                  <c:v>92.88</c:v>
                </c:pt>
              </c:numCache>
            </c:numRef>
          </c:val>
          <c:smooth val="0"/>
          <c:extLst>
            <c:ext xmlns:c16="http://schemas.microsoft.com/office/drawing/2014/chart" uri="{C3380CC4-5D6E-409C-BE32-E72D297353CC}">
              <c16:uniqueId val="{00000001-9AF7-4714-AE5D-1FEA009C708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121.7</c:v>
                </c:pt>
                <c:pt idx="4">
                  <c:v>118.88</c:v>
                </c:pt>
              </c:numCache>
            </c:numRef>
          </c:val>
          <c:extLst>
            <c:ext xmlns:c16="http://schemas.microsoft.com/office/drawing/2014/chart" uri="{C3380CC4-5D6E-409C-BE32-E72D297353CC}">
              <c16:uniqueId val="{00000000-35CD-42B1-B68B-F0A0617FF91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109.91</c:v>
                </c:pt>
                <c:pt idx="4">
                  <c:v>108.04</c:v>
                </c:pt>
              </c:numCache>
            </c:numRef>
          </c:val>
          <c:smooth val="0"/>
          <c:extLst>
            <c:ext xmlns:c16="http://schemas.microsoft.com/office/drawing/2014/chart" uri="{C3380CC4-5D6E-409C-BE32-E72D297353CC}">
              <c16:uniqueId val="{00000001-35CD-42B1-B68B-F0A0617FF91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3.12</c:v>
                </c:pt>
                <c:pt idx="4">
                  <c:v>6.15</c:v>
                </c:pt>
              </c:numCache>
            </c:numRef>
          </c:val>
          <c:extLst>
            <c:ext xmlns:c16="http://schemas.microsoft.com/office/drawing/2014/chart" uri="{C3380CC4-5D6E-409C-BE32-E72D297353CC}">
              <c16:uniqueId val="{00000000-82A3-4C26-8FF4-7E42CC6CE4E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15.29</c:v>
                </c:pt>
                <c:pt idx="4">
                  <c:v>25.66</c:v>
                </c:pt>
              </c:numCache>
            </c:numRef>
          </c:val>
          <c:smooth val="0"/>
          <c:extLst>
            <c:ext xmlns:c16="http://schemas.microsoft.com/office/drawing/2014/chart" uri="{C3380CC4-5D6E-409C-BE32-E72D297353CC}">
              <c16:uniqueId val="{00000001-82A3-4C26-8FF4-7E42CC6CE4E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290F-4DBF-9388-BF861C06076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0.11</c:v>
                </c:pt>
                <c:pt idx="4">
                  <c:v>1.61</c:v>
                </c:pt>
              </c:numCache>
            </c:numRef>
          </c:val>
          <c:smooth val="0"/>
          <c:extLst>
            <c:ext xmlns:c16="http://schemas.microsoft.com/office/drawing/2014/chart" uri="{C3380CC4-5D6E-409C-BE32-E72D297353CC}">
              <c16:uniqueId val="{00000001-290F-4DBF-9388-BF861C06076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0740-4579-BE55-25CC8F7D121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9.42</c:v>
                </c:pt>
                <c:pt idx="4">
                  <c:v>4.49</c:v>
                </c:pt>
              </c:numCache>
            </c:numRef>
          </c:val>
          <c:smooth val="0"/>
          <c:extLst>
            <c:ext xmlns:c16="http://schemas.microsoft.com/office/drawing/2014/chart" uri="{C3380CC4-5D6E-409C-BE32-E72D297353CC}">
              <c16:uniqueId val="{00000001-0740-4579-BE55-25CC8F7D121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22.52</c:v>
                </c:pt>
                <c:pt idx="4">
                  <c:v>32.61</c:v>
                </c:pt>
              </c:numCache>
            </c:numRef>
          </c:val>
          <c:extLst>
            <c:ext xmlns:c16="http://schemas.microsoft.com/office/drawing/2014/chart" uri="{C3380CC4-5D6E-409C-BE32-E72D297353CC}">
              <c16:uniqueId val="{00000000-9D21-4064-BED4-98955D092AF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47.61</c:v>
                </c:pt>
                <c:pt idx="4">
                  <c:v>68.53</c:v>
                </c:pt>
              </c:numCache>
            </c:numRef>
          </c:val>
          <c:smooth val="0"/>
          <c:extLst>
            <c:ext xmlns:c16="http://schemas.microsoft.com/office/drawing/2014/chart" uri="{C3380CC4-5D6E-409C-BE32-E72D297353CC}">
              <c16:uniqueId val="{00000001-9D21-4064-BED4-98955D092AF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1924.3</c:v>
                </c:pt>
                <c:pt idx="4">
                  <c:v>1586.85</c:v>
                </c:pt>
              </c:numCache>
            </c:numRef>
          </c:val>
          <c:extLst>
            <c:ext xmlns:c16="http://schemas.microsoft.com/office/drawing/2014/chart" uri="{C3380CC4-5D6E-409C-BE32-E72D297353CC}">
              <c16:uniqueId val="{00000000-050B-4047-A96B-8C9B379E148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1092.22</c:v>
                </c:pt>
                <c:pt idx="4">
                  <c:v>825.1</c:v>
                </c:pt>
              </c:numCache>
            </c:numRef>
          </c:val>
          <c:smooth val="0"/>
          <c:extLst>
            <c:ext xmlns:c16="http://schemas.microsoft.com/office/drawing/2014/chart" uri="{C3380CC4-5D6E-409C-BE32-E72D297353CC}">
              <c16:uniqueId val="{00000001-050B-4047-A96B-8C9B379E148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101.61</c:v>
                </c:pt>
                <c:pt idx="4">
                  <c:v>72.78</c:v>
                </c:pt>
              </c:numCache>
            </c:numRef>
          </c:val>
          <c:extLst>
            <c:ext xmlns:c16="http://schemas.microsoft.com/office/drawing/2014/chart" uri="{C3380CC4-5D6E-409C-BE32-E72D297353CC}">
              <c16:uniqueId val="{00000000-79FB-4A39-A5A0-F9712E84BA2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97.53</c:v>
                </c:pt>
                <c:pt idx="4">
                  <c:v>97.07</c:v>
                </c:pt>
              </c:numCache>
            </c:numRef>
          </c:val>
          <c:smooth val="0"/>
          <c:extLst>
            <c:ext xmlns:c16="http://schemas.microsoft.com/office/drawing/2014/chart" uri="{C3380CC4-5D6E-409C-BE32-E72D297353CC}">
              <c16:uniqueId val="{00000001-79FB-4A39-A5A0-F9712E84BA2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147.68</c:v>
                </c:pt>
                <c:pt idx="4">
                  <c:v>206.21</c:v>
                </c:pt>
              </c:numCache>
            </c:numRef>
          </c:val>
          <c:extLst>
            <c:ext xmlns:c16="http://schemas.microsoft.com/office/drawing/2014/chart" uri="{C3380CC4-5D6E-409C-BE32-E72D297353CC}">
              <c16:uniqueId val="{00000000-0CC0-4830-A149-4AD2EAD7D41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155.83000000000001</c:v>
                </c:pt>
                <c:pt idx="4">
                  <c:v>157.81</c:v>
                </c:pt>
              </c:numCache>
            </c:numRef>
          </c:val>
          <c:smooth val="0"/>
          <c:extLst>
            <c:ext xmlns:c16="http://schemas.microsoft.com/office/drawing/2014/chart" uri="{C3380CC4-5D6E-409C-BE32-E72D297353CC}">
              <c16:uniqueId val="{00000001-0CC0-4830-A149-4AD2EAD7D41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T7" zoomScaleNormal="100" workbookViewId="0">
      <selection activeCell="CD36" sqref="CD3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彦根市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法適用</v>
      </c>
      <c r="C8" s="35"/>
      <c r="D8" s="35"/>
      <c r="E8" s="35"/>
      <c r="F8" s="35"/>
      <c r="G8" s="35"/>
      <c r="H8" s="35"/>
      <c r="I8" s="35" t="str">
        <f>データ!J6</f>
        <v>下水道事業</v>
      </c>
      <c r="J8" s="35"/>
      <c r="K8" s="35"/>
      <c r="L8" s="35"/>
      <c r="M8" s="35"/>
      <c r="N8" s="35"/>
      <c r="O8" s="35"/>
      <c r="P8" s="35" t="str">
        <f>データ!K6</f>
        <v>公共下水道</v>
      </c>
      <c r="Q8" s="35"/>
      <c r="R8" s="35"/>
      <c r="S8" s="35"/>
      <c r="T8" s="35"/>
      <c r="U8" s="35"/>
      <c r="V8" s="35"/>
      <c r="W8" s="35" t="str">
        <f>データ!L6</f>
        <v>Bd1</v>
      </c>
      <c r="X8" s="35"/>
      <c r="Y8" s="35"/>
      <c r="Z8" s="35"/>
      <c r="AA8" s="35"/>
      <c r="AB8" s="35"/>
      <c r="AC8" s="35"/>
      <c r="AD8" s="36" t="str">
        <f>データ!$M$6</f>
        <v>非設置</v>
      </c>
      <c r="AE8" s="36"/>
      <c r="AF8" s="36"/>
      <c r="AG8" s="36"/>
      <c r="AH8" s="36"/>
      <c r="AI8" s="36"/>
      <c r="AJ8" s="36"/>
      <c r="AK8" s="3"/>
      <c r="AL8" s="37">
        <f>データ!S6</f>
        <v>111807</v>
      </c>
      <c r="AM8" s="37"/>
      <c r="AN8" s="37"/>
      <c r="AO8" s="37"/>
      <c r="AP8" s="37"/>
      <c r="AQ8" s="37"/>
      <c r="AR8" s="37"/>
      <c r="AS8" s="37"/>
      <c r="AT8" s="38">
        <f>データ!T6</f>
        <v>196.87</v>
      </c>
      <c r="AU8" s="38"/>
      <c r="AV8" s="38"/>
      <c r="AW8" s="38"/>
      <c r="AX8" s="38"/>
      <c r="AY8" s="38"/>
      <c r="AZ8" s="38"/>
      <c r="BA8" s="38"/>
      <c r="BB8" s="38">
        <f>データ!U6</f>
        <v>567.91999999999996</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f>データ!O6</f>
        <v>50.05</v>
      </c>
      <c r="J10" s="38"/>
      <c r="K10" s="38"/>
      <c r="L10" s="38"/>
      <c r="M10" s="38"/>
      <c r="N10" s="38"/>
      <c r="O10" s="38"/>
      <c r="P10" s="38">
        <f>データ!P6</f>
        <v>79.31</v>
      </c>
      <c r="Q10" s="38"/>
      <c r="R10" s="38"/>
      <c r="S10" s="38"/>
      <c r="T10" s="38"/>
      <c r="U10" s="38"/>
      <c r="V10" s="38"/>
      <c r="W10" s="38">
        <f>データ!Q6</f>
        <v>82.57</v>
      </c>
      <c r="X10" s="38"/>
      <c r="Y10" s="38"/>
      <c r="Z10" s="38"/>
      <c r="AA10" s="38"/>
      <c r="AB10" s="38"/>
      <c r="AC10" s="38"/>
      <c r="AD10" s="37">
        <f>データ!R6</f>
        <v>2948</v>
      </c>
      <c r="AE10" s="37"/>
      <c r="AF10" s="37"/>
      <c r="AG10" s="37"/>
      <c r="AH10" s="37"/>
      <c r="AI10" s="37"/>
      <c r="AJ10" s="37"/>
      <c r="AK10" s="2"/>
      <c r="AL10" s="37">
        <f>データ!V6</f>
        <v>88417</v>
      </c>
      <c r="AM10" s="37"/>
      <c r="AN10" s="37"/>
      <c r="AO10" s="37"/>
      <c r="AP10" s="37"/>
      <c r="AQ10" s="37"/>
      <c r="AR10" s="37"/>
      <c r="AS10" s="37"/>
      <c r="AT10" s="38">
        <f>データ!W6</f>
        <v>20.190000000000001</v>
      </c>
      <c r="AU10" s="38"/>
      <c r="AV10" s="38"/>
      <c r="AW10" s="38"/>
      <c r="AX10" s="38"/>
      <c r="AY10" s="38"/>
      <c r="AZ10" s="38"/>
      <c r="BA10" s="38"/>
      <c r="BB10" s="38">
        <f>データ!X6</f>
        <v>4379.25</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116</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114</v>
      </c>
      <c r="BM47" s="71"/>
      <c r="BN47" s="71"/>
      <c r="BO47" s="71"/>
      <c r="BP47" s="71"/>
      <c r="BQ47" s="71"/>
      <c r="BR47" s="71"/>
      <c r="BS47" s="71"/>
      <c r="BT47" s="71"/>
      <c r="BU47" s="71"/>
      <c r="BV47" s="71"/>
      <c r="BW47" s="71"/>
      <c r="BX47" s="71"/>
      <c r="BY47" s="71"/>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71"/>
      <c r="BN48" s="71"/>
      <c r="BO48" s="71"/>
      <c r="BP48" s="71"/>
      <c r="BQ48" s="71"/>
      <c r="BR48" s="71"/>
      <c r="BS48" s="71"/>
      <c r="BT48" s="71"/>
      <c r="BU48" s="71"/>
      <c r="BV48" s="71"/>
      <c r="BW48" s="71"/>
      <c r="BX48" s="71"/>
      <c r="BY48" s="71"/>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71"/>
      <c r="BN49" s="71"/>
      <c r="BO49" s="71"/>
      <c r="BP49" s="71"/>
      <c r="BQ49" s="71"/>
      <c r="BR49" s="71"/>
      <c r="BS49" s="71"/>
      <c r="BT49" s="71"/>
      <c r="BU49" s="71"/>
      <c r="BV49" s="71"/>
      <c r="BW49" s="71"/>
      <c r="BX49" s="71"/>
      <c r="BY49" s="71"/>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71"/>
      <c r="BN50" s="71"/>
      <c r="BO50" s="71"/>
      <c r="BP50" s="71"/>
      <c r="BQ50" s="71"/>
      <c r="BR50" s="71"/>
      <c r="BS50" s="71"/>
      <c r="BT50" s="71"/>
      <c r="BU50" s="71"/>
      <c r="BV50" s="71"/>
      <c r="BW50" s="71"/>
      <c r="BX50" s="71"/>
      <c r="BY50" s="71"/>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71"/>
      <c r="BN51" s="71"/>
      <c r="BO51" s="71"/>
      <c r="BP51" s="71"/>
      <c r="BQ51" s="71"/>
      <c r="BR51" s="71"/>
      <c r="BS51" s="71"/>
      <c r="BT51" s="71"/>
      <c r="BU51" s="71"/>
      <c r="BV51" s="71"/>
      <c r="BW51" s="71"/>
      <c r="BX51" s="71"/>
      <c r="BY51" s="71"/>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71"/>
      <c r="BN52" s="71"/>
      <c r="BO52" s="71"/>
      <c r="BP52" s="71"/>
      <c r="BQ52" s="71"/>
      <c r="BR52" s="71"/>
      <c r="BS52" s="71"/>
      <c r="BT52" s="71"/>
      <c r="BU52" s="71"/>
      <c r="BV52" s="71"/>
      <c r="BW52" s="71"/>
      <c r="BX52" s="71"/>
      <c r="BY52" s="71"/>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71"/>
      <c r="BN53" s="71"/>
      <c r="BO53" s="71"/>
      <c r="BP53" s="71"/>
      <c r="BQ53" s="71"/>
      <c r="BR53" s="71"/>
      <c r="BS53" s="71"/>
      <c r="BT53" s="71"/>
      <c r="BU53" s="71"/>
      <c r="BV53" s="71"/>
      <c r="BW53" s="71"/>
      <c r="BX53" s="71"/>
      <c r="BY53" s="71"/>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71"/>
      <c r="BN54" s="71"/>
      <c r="BO54" s="71"/>
      <c r="BP54" s="71"/>
      <c r="BQ54" s="71"/>
      <c r="BR54" s="71"/>
      <c r="BS54" s="71"/>
      <c r="BT54" s="71"/>
      <c r="BU54" s="71"/>
      <c r="BV54" s="71"/>
      <c r="BW54" s="71"/>
      <c r="BX54" s="71"/>
      <c r="BY54" s="71"/>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71"/>
      <c r="BN55" s="71"/>
      <c r="BO55" s="71"/>
      <c r="BP55" s="71"/>
      <c r="BQ55" s="71"/>
      <c r="BR55" s="71"/>
      <c r="BS55" s="71"/>
      <c r="BT55" s="71"/>
      <c r="BU55" s="71"/>
      <c r="BV55" s="71"/>
      <c r="BW55" s="71"/>
      <c r="BX55" s="71"/>
      <c r="BY55" s="71"/>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71"/>
      <c r="BN56" s="71"/>
      <c r="BO56" s="71"/>
      <c r="BP56" s="71"/>
      <c r="BQ56" s="71"/>
      <c r="BR56" s="71"/>
      <c r="BS56" s="71"/>
      <c r="BT56" s="71"/>
      <c r="BU56" s="71"/>
      <c r="BV56" s="71"/>
      <c r="BW56" s="71"/>
      <c r="BX56" s="71"/>
      <c r="BY56" s="71"/>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71"/>
      <c r="BN57" s="71"/>
      <c r="BO57" s="71"/>
      <c r="BP57" s="71"/>
      <c r="BQ57" s="71"/>
      <c r="BR57" s="71"/>
      <c r="BS57" s="71"/>
      <c r="BT57" s="71"/>
      <c r="BU57" s="71"/>
      <c r="BV57" s="71"/>
      <c r="BW57" s="71"/>
      <c r="BX57" s="71"/>
      <c r="BY57" s="71"/>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71"/>
      <c r="BN58" s="71"/>
      <c r="BO58" s="71"/>
      <c r="BP58" s="71"/>
      <c r="BQ58" s="71"/>
      <c r="BR58" s="71"/>
      <c r="BS58" s="71"/>
      <c r="BT58" s="71"/>
      <c r="BU58" s="71"/>
      <c r="BV58" s="71"/>
      <c r="BW58" s="71"/>
      <c r="BX58" s="71"/>
      <c r="BY58" s="71"/>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71"/>
      <c r="BN59" s="71"/>
      <c r="BO59" s="71"/>
      <c r="BP59" s="71"/>
      <c r="BQ59" s="71"/>
      <c r="BR59" s="71"/>
      <c r="BS59" s="71"/>
      <c r="BT59" s="71"/>
      <c r="BU59" s="71"/>
      <c r="BV59" s="71"/>
      <c r="BW59" s="71"/>
      <c r="BX59" s="71"/>
      <c r="BY59" s="71"/>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71"/>
      <c r="BN60" s="71"/>
      <c r="BO60" s="71"/>
      <c r="BP60" s="71"/>
      <c r="BQ60" s="71"/>
      <c r="BR60" s="71"/>
      <c r="BS60" s="71"/>
      <c r="BT60" s="71"/>
      <c r="BU60" s="71"/>
      <c r="BV60" s="71"/>
      <c r="BW60" s="71"/>
      <c r="BX60" s="71"/>
      <c r="BY60" s="71"/>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71"/>
      <c r="BN61" s="71"/>
      <c r="BO61" s="71"/>
      <c r="BP61" s="71"/>
      <c r="BQ61" s="71"/>
      <c r="BR61" s="71"/>
      <c r="BS61" s="71"/>
      <c r="BT61" s="71"/>
      <c r="BU61" s="71"/>
      <c r="BV61" s="71"/>
      <c r="BW61" s="71"/>
      <c r="BX61" s="71"/>
      <c r="BY61" s="71"/>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71"/>
      <c r="BN62" s="71"/>
      <c r="BO62" s="71"/>
      <c r="BP62" s="71"/>
      <c r="BQ62" s="71"/>
      <c r="BR62" s="71"/>
      <c r="BS62" s="71"/>
      <c r="BT62" s="71"/>
      <c r="BU62" s="71"/>
      <c r="BV62" s="71"/>
      <c r="BW62" s="71"/>
      <c r="BX62" s="71"/>
      <c r="BY62" s="71"/>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115</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2" t="s">
        <v>30</v>
      </c>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【107.02】</v>
      </c>
      <c r="F85" s="12" t="str">
        <f>データ!AT6</f>
        <v>【3.09】</v>
      </c>
      <c r="G85" s="12" t="str">
        <f>データ!BE6</f>
        <v>【71.39】</v>
      </c>
      <c r="H85" s="12" t="str">
        <f>データ!BP6</f>
        <v>【669.12】</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RhvYcYHf+cs78/BTwSJtXvdwJ4cBWSlNTQagwXT55VCIKD6r5sZ7t7srBoH+2VlUsBpFrws0nPXipRBYKLuJsw==" saltValue="tqpXKgGFpkYewD9+bL6O4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4" t="s">
        <v>52</v>
      </c>
      <c r="I3" s="75"/>
      <c r="J3" s="75"/>
      <c r="K3" s="75"/>
      <c r="L3" s="75"/>
      <c r="M3" s="75"/>
      <c r="N3" s="75"/>
      <c r="O3" s="75"/>
      <c r="P3" s="75"/>
      <c r="Q3" s="75"/>
      <c r="R3" s="75"/>
      <c r="S3" s="75"/>
      <c r="T3" s="75"/>
      <c r="U3" s="75"/>
      <c r="V3" s="75"/>
      <c r="W3" s="75"/>
      <c r="X3" s="76"/>
      <c r="Y3" s="80" t="s">
        <v>53</v>
      </c>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t="s">
        <v>54</v>
      </c>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row>
    <row r="4" spans="1:148" x14ac:dyDescent="0.15">
      <c r="A4" s="14" t="s">
        <v>55</v>
      </c>
      <c r="B4" s="16"/>
      <c r="C4" s="16"/>
      <c r="D4" s="16"/>
      <c r="E4" s="16"/>
      <c r="F4" s="16"/>
      <c r="G4" s="16"/>
      <c r="H4" s="77"/>
      <c r="I4" s="78"/>
      <c r="J4" s="78"/>
      <c r="K4" s="78"/>
      <c r="L4" s="78"/>
      <c r="M4" s="78"/>
      <c r="N4" s="78"/>
      <c r="O4" s="78"/>
      <c r="P4" s="78"/>
      <c r="Q4" s="78"/>
      <c r="R4" s="78"/>
      <c r="S4" s="78"/>
      <c r="T4" s="78"/>
      <c r="U4" s="78"/>
      <c r="V4" s="78"/>
      <c r="W4" s="78"/>
      <c r="X4" s="79"/>
      <c r="Y4" s="73" t="s">
        <v>56</v>
      </c>
      <c r="Z4" s="73"/>
      <c r="AA4" s="73"/>
      <c r="AB4" s="73"/>
      <c r="AC4" s="73"/>
      <c r="AD4" s="73"/>
      <c r="AE4" s="73"/>
      <c r="AF4" s="73"/>
      <c r="AG4" s="73"/>
      <c r="AH4" s="73"/>
      <c r="AI4" s="73"/>
      <c r="AJ4" s="73" t="s">
        <v>57</v>
      </c>
      <c r="AK4" s="73"/>
      <c r="AL4" s="73"/>
      <c r="AM4" s="73"/>
      <c r="AN4" s="73"/>
      <c r="AO4" s="73"/>
      <c r="AP4" s="73"/>
      <c r="AQ4" s="73"/>
      <c r="AR4" s="73"/>
      <c r="AS4" s="73"/>
      <c r="AT4" s="73"/>
      <c r="AU4" s="73" t="s">
        <v>58</v>
      </c>
      <c r="AV4" s="73"/>
      <c r="AW4" s="73"/>
      <c r="AX4" s="73"/>
      <c r="AY4" s="73"/>
      <c r="AZ4" s="73"/>
      <c r="BA4" s="73"/>
      <c r="BB4" s="73"/>
      <c r="BC4" s="73"/>
      <c r="BD4" s="73"/>
      <c r="BE4" s="73"/>
      <c r="BF4" s="73" t="s">
        <v>59</v>
      </c>
      <c r="BG4" s="73"/>
      <c r="BH4" s="73"/>
      <c r="BI4" s="73"/>
      <c r="BJ4" s="73"/>
      <c r="BK4" s="73"/>
      <c r="BL4" s="73"/>
      <c r="BM4" s="73"/>
      <c r="BN4" s="73"/>
      <c r="BO4" s="73"/>
      <c r="BP4" s="73"/>
      <c r="BQ4" s="73" t="s">
        <v>60</v>
      </c>
      <c r="BR4" s="73"/>
      <c r="BS4" s="73"/>
      <c r="BT4" s="73"/>
      <c r="BU4" s="73"/>
      <c r="BV4" s="73"/>
      <c r="BW4" s="73"/>
      <c r="BX4" s="73"/>
      <c r="BY4" s="73"/>
      <c r="BZ4" s="73"/>
      <c r="CA4" s="73"/>
      <c r="CB4" s="73" t="s">
        <v>61</v>
      </c>
      <c r="CC4" s="73"/>
      <c r="CD4" s="73"/>
      <c r="CE4" s="73"/>
      <c r="CF4" s="73"/>
      <c r="CG4" s="73"/>
      <c r="CH4" s="73"/>
      <c r="CI4" s="73"/>
      <c r="CJ4" s="73"/>
      <c r="CK4" s="73"/>
      <c r="CL4" s="73"/>
      <c r="CM4" s="73" t="s">
        <v>62</v>
      </c>
      <c r="CN4" s="73"/>
      <c r="CO4" s="73"/>
      <c r="CP4" s="73"/>
      <c r="CQ4" s="73"/>
      <c r="CR4" s="73"/>
      <c r="CS4" s="73"/>
      <c r="CT4" s="73"/>
      <c r="CU4" s="73"/>
      <c r="CV4" s="73"/>
      <c r="CW4" s="73"/>
      <c r="CX4" s="73" t="s">
        <v>63</v>
      </c>
      <c r="CY4" s="73"/>
      <c r="CZ4" s="73"/>
      <c r="DA4" s="73"/>
      <c r="DB4" s="73"/>
      <c r="DC4" s="73"/>
      <c r="DD4" s="73"/>
      <c r="DE4" s="73"/>
      <c r="DF4" s="73"/>
      <c r="DG4" s="73"/>
      <c r="DH4" s="73"/>
      <c r="DI4" s="73" t="s">
        <v>64</v>
      </c>
      <c r="DJ4" s="73"/>
      <c r="DK4" s="73"/>
      <c r="DL4" s="73"/>
      <c r="DM4" s="73"/>
      <c r="DN4" s="73"/>
      <c r="DO4" s="73"/>
      <c r="DP4" s="73"/>
      <c r="DQ4" s="73"/>
      <c r="DR4" s="73"/>
      <c r="DS4" s="73"/>
      <c r="DT4" s="73" t="s">
        <v>65</v>
      </c>
      <c r="DU4" s="73"/>
      <c r="DV4" s="73"/>
      <c r="DW4" s="73"/>
      <c r="DX4" s="73"/>
      <c r="DY4" s="73"/>
      <c r="DZ4" s="73"/>
      <c r="EA4" s="73"/>
      <c r="EB4" s="73"/>
      <c r="EC4" s="73"/>
      <c r="ED4" s="73"/>
      <c r="EE4" s="73" t="s">
        <v>66</v>
      </c>
      <c r="EF4" s="73"/>
      <c r="EG4" s="73"/>
      <c r="EH4" s="73"/>
      <c r="EI4" s="73"/>
      <c r="EJ4" s="73"/>
      <c r="EK4" s="73"/>
      <c r="EL4" s="73"/>
      <c r="EM4" s="73"/>
      <c r="EN4" s="73"/>
      <c r="EO4" s="73"/>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252026</v>
      </c>
      <c r="D6" s="19">
        <f t="shared" si="3"/>
        <v>46</v>
      </c>
      <c r="E6" s="19">
        <f t="shared" si="3"/>
        <v>17</v>
      </c>
      <c r="F6" s="19">
        <f t="shared" si="3"/>
        <v>1</v>
      </c>
      <c r="G6" s="19">
        <f t="shared" si="3"/>
        <v>0</v>
      </c>
      <c r="H6" s="19" t="str">
        <f t="shared" si="3"/>
        <v>滋賀県　彦根市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50.05</v>
      </c>
      <c r="P6" s="20">
        <f t="shared" si="3"/>
        <v>79.31</v>
      </c>
      <c r="Q6" s="20">
        <f t="shared" si="3"/>
        <v>82.57</v>
      </c>
      <c r="R6" s="20">
        <f t="shared" si="3"/>
        <v>2948</v>
      </c>
      <c r="S6" s="20">
        <f t="shared" si="3"/>
        <v>111807</v>
      </c>
      <c r="T6" s="20">
        <f t="shared" si="3"/>
        <v>196.87</v>
      </c>
      <c r="U6" s="20">
        <f t="shared" si="3"/>
        <v>567.91999999999996</v>
      </c>
      <c r="V6" s="20">
        <f t="shared" si="3"/>
        <v>88417</v>
      </c>
      <c r="W6" s="20">
        <f t="shared" si="3"/>
        <v>20.190000000000001</v>
      </c>
      <c r="X6" s="20">
        <f t="shared" si="3"/>
        <v>4379.25</v>
      </c>
      <c r="Y6" s="21" t="str">
        <f>IF(Y7="",NA(),Y7)</f>
        <v>-</v>
      </c>
      <c r="Z6" s="21" t="str">
        <f t="shared" ref="Z6:AH6" si="4">IF(Z7="",NA(),Z7)</f>
        <v>-</v>
      </c>
      <c r="AA6" s="21" t="str">
        <f t="shared" si="4"/>
        <v>-</v>
      </c>
      <c r="AB6" s="21">
        <f t="shared" si="4"/>
        <v>121.7</v>
      </c>
      <c r="AC6" s="21">
        <f t="shared" si="4"/>
        <v>118.88</v>
      </c>
      <c r="AD6" s="21" t="str">
        <f t="shared" si="4"/>
        <v>-</v>
      </c>
      <c r="AE6" s="21" t="str">
        <f t="shared" si="4"/>
        <v>-</v>
      </c>
      <c r="AF6" s="21" t="str">
        <f t="shared" si="4"/>
        <v>-</v>
      </c>
      <c r="AG6" s="21">
        <f t="shared" si="4"/>
        <v>109.91</v>
      </c>
      <c r="AH6" s="21">
        <f t="shared" si="4"/>
        <v>108.04</v>
      </c>
      <c r="AI6" s="20" t="str">
        <f>IF(AI7="","",IF(AI7="-","【-】","【"&amp;SUBSTITUTE(TEXT(AI7,"#,##0.00"),"-","△")&amp;"】"))</f>
        <v>【107.02】</v>
      </c>
      <c r="AJ6" s="21" t="str">
        <f>IF(AJ7="",NA(),AJ7)</f>
        <v>-</v>
      </c>
      <c r="AK6" s="21" t="str">
        <f t="shared" ref="AK6:AS6" si="5">IF(AK7="",NA(),AK7)</f>
        <v>-</v>
      </c>
      <c r="AL6" s="21" t="str">
        <f t="shared" si="5"/>
        <v>-</v>
      </c>
      <c r="AM6" s="20">
        <f t="shared" si="5"/>
        <v>0</v>
      </c>
      <c r="AN6" s="20">
        <f t="shared" si="5"/>
        <v>0</v>
      </c>
      <c r="AO6" s="21" t="str">
        <f t="shared" si="5"/>
        <v>-</v>
      </c>
      <c r="AP6" s="21" t="str">
        <f t="shared" si="5"/>
        <v>-</v>
      </c>
      <c r="AQ6" s="21" t="str">
        <f t="shared" si="5"/>
        <v>-</v>
      </c>
      <c r="AR6" s="21">
        <f t="shared" si="5"/>
        <v>9.42</v>
      </c>
      <c r="AS6" s="21">
        <f t="shared" si="5"/>
        <v>4.49</v>
      </c>
      <c r="AT6" s="20" t="str">
        <f>IF(AT7="","",IF(AT7="-","【-】","【"&amp;SUBSTITUTE(TEXT(AT7,"#,##0.00"),"-","△")&amp;"】"))</f>
        <v>【3.09】</v>
      </c>
      <c r="AU6" s="21" t="str">
        <f>IF(AU7="",NA(),AU7)</f>
        <v>-</v>
      </c>
      <c r="AV6" s="21" t="str">
        <f t="shared" ref="AV6:BD6" si="6">IF(AV7="",NA(),AV7)</f>
        <v>-</v>
      </c>
      <c r="AW6" s="21" t="str">
        <f t="shared" si="6"/>
        <v>-</v>
      </c>
      <c r="AX6" s="21">
        <f t="shared" si="6"/>
        <v>22.52</v>
      </c>
      <c r="AY6" s="21">
        <f t="shared" si="6"/>
        <v>32.61</v>
      </c>
      <c r="AZ6" s="21" t="str">
        <f t="shared" si="6"/>
        <v>-</v>
      </c>
      <c r="BA6" s="21" t="str">
        <f t="shared" si="6"/>
        <v>-</v>
      </c>
      <c r="BB6" s="21" t="str">
        <f t="shared" si="6"/>
        <v>-</v>
      </c>
      <c r="BC6" s="21">
        <f t="shared" si="6"/>
        <v>47.61</v>
      </c>
      <c r="BD6" s="21">
        <f t="shared" si="6"/>
        <v>68.53</v>
      </c>
      <c r="BE6" s="20" t="str">
        <f>IF(BE7="","",IF(BE7="-","【-】","【"&amp;SUBSTITUTE(TEXT(BE7,"#,##0.00"),"-","△")&amp;"】"))</f>
        <v>【71.39】</v>
      </c>
      <c r="BF6" s="21" t="str">
        <f>IF(BF7="",NA(),BF7)</f>
        <v>-</v>
      </c>
      <c r="BG6" s="21" t="str">
        <f t="shared" ref="BG6:BO6" si="7">IF(BG7="",NA(),BG7)</f>
        <v>-</v>
      </c>
      <c r="BH6" s="21" t="str">
        <f t="shared" si="7"/>
        <v>-</v>
      </c>
      <c r="BI6" s="21">
        <f t="shared" si="7"/>
        <v>1924.3</v>
      </c>
      <c r="BJ6" s="21">
        <f t="shared" si="7"/>
        <v>1586.85</v>
      </c>
      <c r="BK6" s="21" t="str">
        <f t="shared" si="7"/>
        <v>-</v>
      </c>
      <c r="BL6" s="21" t="str">
        <f t="shared" si="7"/>
        <v>-</v>
      </c>
      <c r="BM6" s="21" t="str">
        <f t="shared" si="7"/>
        <v>-</v>
      </c>
      <c r="BN6" s="21">
        <f t="shared" si="7"/>
        <v>1092.22</v>
      </c>
      <c r="BO6" s="21">
        <f t="shared" si="7"/>
        <v>825.1</v>
      </c>
      <c r="BP6" s="20" t="str">
        <f>IF(BP7="","",IF(BP7="-","【-】","【"&amp;SUBSTITUTE(TEXT(BP7,"#,##0.00"),"-","△")&amp;"】"))</f>
        <v>【669.12】</v>
      </c>
      <c r="BQ6" s="21" t="str">
        <f>IF(BQ7="",NA(),BQ7)</f>
        <v>-</v>
      </c>
      <c r="BR6" s="21" t="str">
        <f t="shared" ref="BR6:BZ6" si="8">IF(BR7="",NA(),BR7)</f>
        <v>-</v>
      </c>
      <c r="BS6" s="21" t="str">
        <f t="shared" si="8"/>
        <v>-</v>
      </c>
      <c r="BT6" s="21">
        <f t="shared" si="8"/>
        <v>101.61</v>
      </c>
      <c r="BU6" s="21">
        <f t="shared" si="8"/>
        <v>72.78</v>
      </c>
      <c r="BV6" s="21" t="str">
        <f t="shared" si="8"/>
        <v>-</v>
      </c>
      <c r="BW6" s="21" t="str">
        <f t="shared" si="8"/>
        <v>-</v>
      </c>
      <c r="BX6" s="21" t="str">
        <f t="shared" si="8"/>
        <v>-</v>
      </c>
      <c r="BY6" s="21">
        <f t="shared" si="8"/>
        <v>97.53</v>
      </c>
      <c r="BZ6" s="21">
        <f t="shared" si="8"/>
        <v>97.07</v>
      </c>
      <c r="CA6" s="20" t="str">
        <f>IF(CA7="","",IF(CA7="-","【-】","【"&amp;SUBSTITUTE(TEXT(CA7,"#,##0.00"),"-","△")&amp;"】"))</f>
        <v>【99.73】</v>
      </c>
      <c r="CB6" s="21" t="str">
        <f>IF(CB7="",NA(),CB7)</f>
        <v>-</v>
      </c>
      <c r="CC6" s="21" t="str">
        <f t="shared" ref="CC6:CK6" si="9">IF(CC7="",NA(),CC7)</f>
        <v>-</v>
      </c>
      <c r="CD6" s="21" t="str">
        <f t="shared" si="9"/>
        <v>-</v>
      </c>
      <c r="CE6" s="21">
        <f t="shared" si="9"/>
        <v>147.68</v>
      </c>
      <c r="CF6" s="21">
        <f t="shared" si="9"/>
        <v>206.21</v>
      </c>
      <c r="CG6" s="21" t="str">
        <f t="shared" si="9"/>
        <v>-</v>
      </c>
      <c r="CH6" s="21" t="str">
        <f t="shared" si="9"/>
        <v>-</v>
      </c>
      <c r="CI6" s="21" t="str">
        <f t="shared" si="9"/>
        <v>-</v>
      </c>
      <c r="CJ6" s="21">
        <f t="shared" si="9"/>
        <v>155.83000000000001</v>
      </c>
      <c r="CK6" s="21">
        <f t="shared" si="9"/>
        <v>157.81</v>
      </c>
      <c r="CL6" s="20" t="str">
        <f>IF(CL7="","",IF(CL7="-","【-】","【"&amp;SUBSTITUTE(TEXT(CL7,"#,##0.00"),"-","△")&amp;"】"))</f>
        <v>【134.98】</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f t="shared" si="10"/>
        <v>61.51</v>
      </c>
      <c r="CV6" s="21">
        <f t="shared" si="10"/>
        <v>64.92</v>
      </c>
      <c r="CW6" s="20" t="str">
        <f>IF(CW7="","",IF(CW7="-","【-】","【"&amp;SUBSTITUTE(TEXT(CW7,"#,##0.00"),"-","△")&amp;"】"))</f>
        <v>【59.99】</v>
      </c>
      <c r="CX6" s="21" t="str">
        <f>IF(CX7="",NA(),CX7)</f>
        <v>-</v>
      </c>
      <c r="CY6" s="21" t="str">
        <f t="shared" ref="CY6:DG6" si="11">IF(CY7="",NA(),CY7)</f>
        <v>-</v>
      </c>
      <c r="CZ6" s="21" t="str">
        <f t="shared" si="11"/>
        <v>-</v>
      </c>
      <c r="DA6" s="21">
        <f t="shared" si="11"/>
        <v>91.18</v>
      </c>
      <c r="DB6" s="21">
        <f t="shared" si="11"/>
        <v>91.16</v>
      </c>
      <c r="DC6" s="21" t="str">
        <f t="shared" si="11"/>
        <v>-</v>
      </c>
      <c r="DD6" s="21" t="str">
        <f t="shared" si="11"/>
        <v>-</v>
      </c>
      <c r="DE6" s="21" t="str">
        <f t="shared" si="11"/>
        <v>-</v>
      </c>
      <c r="DF6" s="21">
        <f t="shared" si="11"/>
        <v>85.82</v>
      </c>
      <c r="DG6" s="21">
        <f t="shared" si="11"/>
        <v>92.88</v>
      </c>
      <c r="DH6" s="20" t="str">
        <f>IF(DH7="","",IF(DH7="-","【-】","【"&amp;SUBSTITUTE(TEXT(DH7,"#,##0.00"),"-","△")&amp;"】"))</f>
        <v>【95.72】</v>
      </c>
      <c r="DI6" s="21" t="str">
        <f>IF(DI7="",NA(),DI7)</f>
        <v>-</v>
      </c>
      <c r="DJ6" s="21" t="str">
        <f t="shared" ref="DJ6:DR6" si="12">IF(DJ7="",NA(),DJ7)</f>
        <v>-</v>
      </c>
      <c r="DK6" s="21" t="str">
        <f t="shared" si="12"/>
        <v>-</v>
      </c>
      <c r="DL6" s="21">
        <f t="shared" si="12"/>
        <v>3.12</v>
      </c>
      <c r="DM6" s="21">
        <f t="shared" si="12"/>
        <v>6.15</v>
      </c>
      <c r="DN6" s="21" t="str">
        <f t="shared" si="12"/>
        <v>-</v>
      </c>
      <c r="DO6" s="21" t="str">
        <f t="shared" si="12"/>
        <v>-</v>
      </c>
      <c r="DP6" s="21" t="str">
        <f t="shared" si="12"/>
        <v>-</v>
      </c>
      <c r="DQ6" s="21">
        <f t="shared" si="12"/>
        <v>15.29</v>
      </c>
      <c r="DR6" s="21">
        <f t="shared" si="12"/>
        <v>25.66</v>
      </c>
      <c r="DS6" s="20" t="str">
        <f>IF(DS7="","",IF(DS7="-","【-】","【"&amp;SUBSTITUTE(TEXT(DS7,"#,##0.00"),"-","△")&amp;"】"))</f>
        <v>【38.17】</v>
      </c>
      <c r="DT6" s="21" t="str">
        <f>IF(DT7="",NA(),DT7)</f>
        <v>-</v>
      </c>
      <c r="DU6" s="21" t="str">
        <f t="shared" ref="DU6:EC6" si="13">IF(DU7="",NA(),DU7)</f>
        <v>-</v>
      </c>
      <c r="DV6" s="21" t="str">
        <f t="shared" si="13"/>
        <v>-</v>
      </c>
      <c r="DW6" s="20">
        <f t="shared" si="13"/>
        <v>0</v>
      </c>
      <c r="DX6" s="20">
        <f t="shared" si="13"/>
        <v>0</v>
      </c>
      <c r="DY6" s="21" t="str">
        <f t="shared" si="13"/>
        <v>-</v>
      </c>
      <c r="DZ6" s="21" t="str">
        <f t="shared" si="13"/>
        <v>-</v>
      </c>
      <c r="EA6" s="21" t="str">
        <f t="shared" si="13"/>
        <v>-</v>
      </c>
      <c r="EB6" s="21">
        <f t="shared" si="13"/>
        <v>0.11</v>
      </c>
      <c r="EC6" s="21">
        <f t="shared" si="13"/>
        <v>1.61</v>
      </c>
      <c r="ED6" s="20" t="str">
        <f>IF(ED7="","",IF(ED7="-","【-】","【"&amp;SUBSTITUTE(TEXT(ED7,"#,##0.00"),"-","△")&amp;"】"))</f>
        <v>【6.54】</v>
      </c>
      <c r="EE6" s="21" t="str">
        <f>IF(EE7="",NA(),EE7)</f>
        <v>-</v>
      </c>
      <c r="EF6" s="21" t="str">
        <f t="shared" ref="EF6:EN6" si="14">IF(EF7="",NA(),EF7)</f>
        <v>-</v>
      </c>
      <c r="EG6" s="21" t="str">
        <f t="shared" si="14"/>
        <v>-</v>
      </c>
      <c r="EH6" s="20">
        <f t="shared" si="14"/>
        <v>0</v>
      </c>
      <c r="EI6" s="20">
        <f t="shared" si="14"/>
        <v>0</v>
      </c>
      <c r="EJ6" s="21" t="str">
        <f t="shared" si="14"/>
        <v>-</v>
      </c>
      <c r="EK6" s="21" t="str">
        <f t="shared" si="14"/>
        <v>-</v>
      </c>
      <c r="EL6" s="21" t="str">
        <f t="shared" si="14"/>
        <v>-</v>
      </c>
      <c r="EM6" s="21">
        <f t="shared" si="14"/>
        <v>0.15</v>
      </c>
      <c r="EN6" s="21">
        <f t="shared" si="14"/>
        <v>0.17</v>
      </c>
      <c r="EO6" s="20" t="str">
        <f>IF(EO7="","",IF(EO7="-","【-】","【"&amp;SUBSTITUTE(TEXT(EO7,"#,##0.00"),"-","△")&amp;"】"))</f>
        <v>【0.24】</v>
      </c>
    </row>
    <row r="7" spans="1:148" s="22" customFormat="1" x14ac:dyDescent="0.15">
      <c r="A7" s="14"/>
      <c r="B7" s="23">
        <v>2021</v>
      </c>
      <c r="C7" s="23">
        <v>252026</v>
      </c>
      <c r="D7" s="23">
        <v>46</v>
      </c>
      <c r="E7" s="23">
        <v>17</v>
      </c>
      <c r="F7" s="23">
        <v>1</v>
      </c>
      <c r="G7" s="23">
        <v>0</v>
      </c>
      <c r="H7" s="23" t="s">
        <v>96</v>
      </c>
      <c r="I7" s="23" t="s">
        <v>97</v>
      </c>
      <c r="J7" s="23" t="s">
        <v>98</v>
      </c>
      <c r="K7" s="23" t="s">
        <v>99</v>
      </c>
      <c r="L7" s="23" t="s">
        <v>100</v>
      </c>
      <c r="M7" s="23" t="s">
        <v>101</v>
      </c>
      <c r="N7" s="24" t="s">
        <v>102</v>
      </c>
      <c r="O7" s="24">
        <v>50.05</v>
      </c>
      <c r="P7" s="24">
        <v>79.31</v>
      </c>
      <c r="Q7" s="24">
        <v>82.57</v>
      </c>
      <c r="R7" s="24">
        <v>2948</v>
      </c>
      <c r="S7" s="24">
        <v>111807</v>
      </c>
      <c r="T7" s="24">
        <v>196.87</v>
      </c>
      <c r="U7" s="24">
        <v>567.91999999999996</v>
      </c>
      <c r="V7" s="24">
        <v>88417</v>
      </c>
      <c r="W7" s="24">
        <v>20.190000000000001</v>
      </c>
      <c r="X7" s="24">
        <v>4379.25</v>
      </c>
      <c r="Y7" s="24" t="s">
        <v>102</v>
      </c>
      <c r="Z7" s="24" t="s">
        <v>102</v>
      </c>
      <c r="AA7" s="24" t="s">
        <v>102</v>
      </c>
      <c r="AB7" s="24">
        <v>121.7</v>
      </c>
      <c r="AC7" s="24">
        <v>118.88</v>
      </c>
      <c r="AD7" s="24" t="s">
        <v>102</v>
      </c>
      <c r="AE7" s="24" t="s">
        <v>102</v>
      </c>
      <c r="AF7" s="24" t="s">
        <v>102</v>
      </c>
      <c r="AG7" s="24">
        <v>109.91</v>
      </c>
      <c r="AH7" s="24">
        <v>108.04</v>
      </c>
      <c r="AI7" s="24">
        <v>107.02</v>
      </c>
      <c r="AJ7" s="24" t="s">
        <v>102</v>
      </c>
      <c r="AK7" s="24" t="s">
        <v>102</v>
      </c>
      <c r="AL7" s="24" t="s">
        <v>102</v>
      </c>
      <c r="AM7" s="24">
        <v>0</v>
      </c>
      <c r="AN7" s="24">
        <v>0</v>
      </c>
      <c r="AO7" s="24" t="s">
        <v>102</v>
      </c>
      <c r="AP7" s="24" t="s">
        <v>102</v>
      </c>
      <c r="AQ7" s="24" t="s">
        <v>102</v>
      </c>
      <c r="AR7" s="24">
        <v>9.42</v>
      </c>
      <c r="AS7" s="24">
        <v>4.49</v>
      </c>
      <c r="AT7" s="24">
        <v>3.09</v>
      </c>
      <c r="AU7" s="24" t="s">
        <v>102</v>
      </c>
      <c r="AV7" s="24" t="s">
        <v>102</v>
      </c>
      <c r="AW7" s="24" t="s">
        <v>102</v>
      </c>
      <c r="AX7" s="24">
        <v>22.52</v>
      </c>
      <c r="AY7" s="24">
        <v>32.61</v>
      </c>
      <c r="AZ7" s="24" t="s">
        <v>102</v>
      </c>
      <c r="BA7" s="24" t="s">
        <v>102</v>
      </c>
      <c r="BB7" s="24" t="s">
        <v>102</v>
      </c>
      <c r="BC7" s="24">
        <v>47.61</v>
      </c>
      <c r="BD7" s="24">
        <v>68.53</v>
      </c>
      <c r="BE7" s="24">
        <v>71.39</v>
      </c>
      <c r="BF7" s="24" t="s">
        <v>102</v>
      </c>
      <c r="BG7" s="24" t="s">
        <v>102</v>
      </c>
      <c r="BH7" s="24" t="s">
        <v>102</v>
      </c>
      <c r="BI7" s="24">
        <v>1924.3</v>
      </c>
      <c r="BJ7" s="24">
        <v>1586.85</v>
      </c>
      <c r="BK7" s="24" t="s">
        <v>102</v>
      </c>
      <c r="BL7" s="24" t="s">
        <v>102</v>
      </c>
      <c r="BM7" s="24" t="s">
        <v>102</v>
      </c>
      <c r="BN7" s="24">
        <v>1092.22</v>
      </c>
      <c r="BO7" s="24">
        <v>825.1</v>
      </c>
      <c r="BP7" s="24">
        <v>669.12</v>
      </c>
      <c r="BQ7" s="24" t="s">
        <v>102</v>
      </c>
      <c r="BR7" s="24" t="s">
        <v>102</v>
      </c>
      <c r="BS7" s="24" t="s">
        <v>102</v>
      </c>
      <c r="BT7" s="24">
        <v>101.61</v>
      </c>
      <c r="BU7" s="24">
        <v>72.78</v>
      </c>
      <c r="BV7" s="24" t="s">
        <v>102</v>
      </c>
      <c r="BW7" s="24" t="s">
        <v>102</v>
      </c>
      <c r="BX7" s="24" t="s">
        <v>102</v>
      </c>
      <c r="BY7" s="24">
        <v>97.53</v>
      </c>
      <c r="BZ7" s="24">
        <v>97.07</v>
      </c>
      <c r="CA7" s="24">
        <v>99.73</v>
      </c>
      <c r="CB7" s="24" t="s">
        <v>102</v>
      </c>
      <c r="CC7" s="24" t="s">
        <v>102</v>
      </c>
      <c r="CD7" s="24" t="s">
        <v>102</v>
      </c>
      <c r="CE7" s="24">
        <v>147.68</v>
      </c>
      <c r="CF7" s="24">
        <v>206.21</v>
      </c>
      <c r="CG7" s="24" t="s">
        <v>102</v>
      </c>
      <c r="CH7" s="24" t="s">
        <v>102</v>
      </c>
      <c r="CI7" s="24" t="s">
        <v>102</v>
      </c>
      <c r="CJ7" s="24">
        <v>155.83000000000001</v>
      </c>
      <c r="CK7" s="24">
        <v>157.81</v>
      </c>
      <c r="CL7" s="24">
        <v>134.97999999999999</v>
      </c>
      <c r="CM7" s="24" t="s">
        <v>102</v>
      </c>
      <c r="CN7" s="24" t="s">
        <v>102</v>
      </c>
      <c r="CO7" s="24" t="s">
        <v>102</v>
      </c>
      <c r="CP7" s="24" t="s">
        <v>102</v>
      </c>
      <c r="CQ7" s="24" t="s">
        <v>102</v>
      </c>
      <c r="CR7" s="24" t="s">
        <v>102</v>
      </c>
      <c r="CS7" s="24" t="s">
        <v>102</v>
      </c>
      <c r="CT7" s="24" t="s">
        <v>102</v>
      </c>
      <c r="CU7" s="24">
        <v>61.51</v>
      </c>
      <c r="CV7" s="24">
        <v>64.92</v>
      </c>
      <c r="CW7" s="24">
        <v>59.99</v>
      </c>
      <c r="CX7" s="24" t="s">
        <v>102</v>
      </c>
      <c r="CY7" s="24" t="s">
        <v>102</v>
      </c>
      <c r="CZ7" s="24" t="s">
        <v>102</v>
      </c>
      <c r="DA7" s="24">
        <v>91.18</v>
      </c>
      <c r="DB7" s="24">
        <v>91.16</v>
      </c>
      <c r="DC7" s="24" t="s">
        <v>102</v>
      </c>
      <c r="DD7" s="24" t="s">
        <v>102</v>
      </c>
      <c r="DE7" s="24" t="s">
        <v>102</v>
      </c>
      <c r="DF7" s="24">
        <v>85.82</v>
      </c>
      <c r="DG7" s="24">
        <v>92.88</v>
      </c>
      <c r="DH7" s="24">
        <v>95.72</v>
      </c>
      <c r="DI7" s="24" t="s">
        <v>102</v>
      </c>
      <c r="DJ7" s="24" t="s">
        <v>102</v>
      </c>
      <c r="DK7" s="24" t="s">
        <v>102</v>
      </c>
      <c r="DL7" s="24">
        <v>3.12</v>
      </c>
      <c r="DM7" s="24">
        <v>6.15</v>
      </c>
      <c r="DN7" s="24" t="s">
        <v>102</v>
      </c>
      <c r="DO7" s="24" t="s">
        <v>102</v>
      </c>
      <c r="DP7" s="24" t="s">
        <v>102</v>
      </c>
      <c r="DQ7" s="24">
        <v>15.29</v>
      </c>
      <c r="DR7" s="24">
        <v>25.66</v>
      </c>
      <c r="DS7" s="24">
        <v>38.17</v>
      </c>
      <c r="DT7" s="24" t="s">
        <v>102</v>
      </c>
      <c r="DU7" s="24" t="s">
        <v>102</v>
      </c>
      <c r="DV7" s="24" t="s">
        <v>102</v>
      </c>
      <c r="DW7" s="24">
        <v>0</v>
      </c>
      <c r="DX7" s="24">
        <v>0</v>
      </c>
      <c r="DY7" s="24" t="s">
        <v>102</v>
      </c>
      <c r="DZ7" s="24" t="s">
        <v>102</v>
      </c>
      <c r="EA7" s="24" t="s">
        <v>102</v>
      </c>
      <c r="EB7" s="24">
        <v>0.11</v>
      </c>
      <c r="EC7" s="24">
        <v>1.61</v>
      </c>
      <c r="ED7" s="24">
        <v>6.54</v>
      </c>
      <c r="EE7" s="24" t="s">
        <v>102</v>
      </c>
      <c r="EF7" s="24" t="s">
        <v>102</v>
      </c>
      <c r="EG7" s="24" t="s">
        <v>102</v>
      </c>
      <c r="EH7" s="24">
        <v>0</v>
      </c>
      <c r="EI7" s="24">
        <v>0</v>
      </c>
      <c r="EJ7" s="24" t="s">
        <v>102</v>
      </c>
      <c r="EK7" s="24" t="s">
        <v>102</v>
      </c>
      <c r="EL7" s="24" t="s">
        <v>102</v>
      </c>
      <c r="EM7" s="24">
        <v>0.15</v>
      </c>
      <c r="EN7" s="24">
        <v>0.17</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111</v>
      </c>
      <c r="D13" t="s">
        <v>112</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野口 紀行</cp:lastModifiedBy>
  <dcterms:created xsi:type="dcterms:W3CDTF">2022-12-01T01:19:49Z</dcterms:created>
  <dcterms:modified xsi:type="dcterms:W3CDTF">2023-01-18T10:31:56Z</dcterms:modified>
  <cp:category/>
</cp:coreProperties>
</file>