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30\★財政係\2023(令和5)年度\090調査・照会・通知（係全般）\籠原\R6.2.7〆公営企業に係る経営比較分析表（令和４年度決算）の分析等について\"/>
    </mc:Choice>
  </mc:AlternateContent>
  <xr:revisionPtr revIDLastSave="0" documentId="13_ncr:1_{E5687C4B-873B-4D94-B489-121FF29E2F74}" xr6:coauthVersionLast="47" xr6:coauthVersionMax="47" xr10:uidLastSave="{00000000-0000-0000-0000-000000000000}"/>
  <workbookProtection workbookAlgorithmName="SHA-512" workbookHashValue="YgVLIT7TbUD3PAzANHQqkpfAxQgbnCK777mSW7i8ckO9bUTBoqzI8stTnccCa3QR32DfHGn5yR6OOoXW3j12VA==" workbookSaltValue="lO7wAYfdCIQZuxG/E6+UbA==" workbookSpinCount="100000" lockStructure="1"/>
  <bookViews>
    <workbookView xWindow="-120" yWindow="-120" windowWidth="29040" windowHeight="15840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E86" i="4"/>
  <c r="AT10" i="4"/>
  <c r="AL10" i="4"/>
  <c r="I10" i="4"/>
  <c r="AL8" i="4"/>
  <c r="P8" i="4"/>
  <c r="I8" i="4"/>
</calcChain>
</file>

<file path=xl/sharedStrings.xml><?xml version="1.0" encoding="utf-8"?>
<sst xmlns="http://schemas.openxmlformats.org/spreadsheetml/2006/main" count="236" uniqueCount="120">
  <si>
    <t>経営比較分析表（令和4年度決算）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</si>
  <si>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</si>
  <si>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</si>
  <si>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</si>
  <si>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</si>
  <si>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</si>
  <si>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</si>
  <si>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</si>
  <si>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</si>
  <si>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</si>
  <si>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</si>
  <si>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</si>
  <si>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</si>
  <si>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</si>
  <si>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</si>
  <si>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</si>
  <si>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</si>
  <si>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</si>
  <si>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</si>
  <si>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</si>
  <si>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</si>
  <si>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</si>
  <si>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</si>
  <si>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</si>
  <si>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</si>
  <si>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</si>
  <si>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</si>
  <si>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</si>
  <si>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</si>
  <si>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</si>
  <si>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</si>
  <si>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</si>
  <si>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</si>
  <si>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</si>
  <si>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</si>
  <si>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</si>
  <si>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</si>
  <si>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</si>
  <si>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</si>
  <si>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</si>
  <si>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</si>
  <si>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</si>
  <si>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</si>
  <si>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</si>
  <si>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</si>
  <si>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</si>
  <si>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</si>
  <si>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</si>
  <si>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</si>
  <si>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</si>
  <si>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</si>
  <si>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</si>
  <si>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</si>
  <si>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</si>
  <si>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</si>
  <si>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</si>
  <si>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</si>
  <si>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</si>
  <si>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</si>
  <si>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</si>
  <si>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</si>
  <si>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</si>
  <si>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</si>
  <si>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</si>
  <si>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</si>
  <si>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</si>
  <si>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</si>
  <si>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</si>
  <si>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</si>
  <si>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</si>
  <si>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</si>
  <si>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</si>
  <si>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</si>
  <si>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</si>
  <si>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</si>
  <si>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</si>
  <si>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</si>
  <si>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</si>
  <si>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</si>
  <si>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</si>
  <si>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</si>
  <si>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</si>
  <si>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</si>
  <si>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</si>
  <si>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</si>
  <si>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</si>
  <si>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</si>
  <si>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</si>
  <si>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</si>
  <si>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</si>
  <si>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</si>
  <si>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</si>
  <si>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</si>
  <si>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</si>
  <si>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</si>
  <si>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</si>
  <si>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</si>
  <si>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</si>
  <si>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栗東市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</si>
  <si>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</si>
  <si>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</si>
  <si>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</si>
  <si>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</si>
  <si>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</si>
  <si>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</si>
  <si>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</si>
  <si>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</si>
  <si>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</si>
  <si>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</si>
  <si>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</si>
  <si>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</si>
  <si>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</si>
  <si>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</si>
  <si>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</si>
  <si>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</si>
  <si>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</si>
  <si>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</si>
  <si>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本市農業集落排水事業については、観音寺地区・浅柄野地区の２地区で事業を進めています。①収益的収支比率は１００％前後で推移しており、単年度収支は赤字となっております。
　また、⑤経費回収率、⑥汚水処理原価、⑦施設利用率については、使用料を公共下水道と同一料金で設定していることや、市街化調整区域での事業で受益者についても、少数に限定されていることから、類似団体平均値と大きく差があり、使用料以外の収入で経費を賄っている状態であると考えられます。
　⑧水洗化率については、全国平均を上回っており、受益者の理解と協力により、高い水洗化率となっております。</t>
    <phoneticPr fontId="4"/>
  </si>
  <si>
    <t>　当処理区域の２地区は、市街化を抑制すべき市街化調整区域であるため、使用者数の増減は少なく推移し、浅柄野地区においては、公共下水道への接続を令和６年４月１日に予定しており、合理的な事業運営を図ります。</t>
    <rPh sb="79" eb="81">
      <t>ヨテイ</t>
    </rPh>
    <phoneticPr fontId="4"/>
  </si>
  <si>
    <t>　本事業の供用開始は観音寺地区が平成１３年から、浅柄野地区では平成１０年からであり、管渠更新の必要な時期に達しておりません。今後、老朽化の状況に合わせて計画を策定し、更新整備を進めます。
　また、浅柄野地区においては、公共下水道への接続を令和６年４月１日に予定しております。</t>
    <rPh sb="98" eb="103">
      <t>アサガラノチク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</si>
</sst>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D-4B97-87C0-D81A46198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0.01</c:v>
                </c:pt>
                <c:pt idx="1">
                  <c:v>0.02</c:v>
                </c:pt>
                <c:pt idx="2">
                  <c:v>0.25</c:v>
                </c:pt>
                <c:pt idx="3">
                  <c:v>0.05</c:v>
                </c:pt>
                <c:pt idx="4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0D-4B97-87C0-D81A46198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17.760000000000002</c:v>
                </c:pt>
                <c:pt idx="1">
                  <c:v>17.11</c:v>
                </c:pt>
                <c:pt idx="2">
                  <c:v>16.45</c:v>
                </c:pt>
                <c:pt idx="3">
                  <c:v>14.47</c:v>
                </c:pt>
                <c:pt idx="4">
                  <c:v>15.13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F-49B5-9D82-3831777D9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50.68</c:v>
                </c:pt>
                <c:pt idx="1">
                  <c:v>50.14</c:v>
                </c:pt>
                <c:pt idx="2">
                  <c:v>54.83</c:v>
                </c:pt>
                <c:pt idx="3">
                  <c:v>66.53</c:v>
                </c:pt>
                <c:pt idx="4">
                  <c:v>52.35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F-49B5-9D82-3831777D9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97.8</c:v>
                </c:pt>
                <c:pt idx="1">
                  <c:v>97.77</c:v>
                </c:pt>
                <c:pt idx="2">
                  <c:v>97.74</c:v>
                </c:pt>
                <c:pt idx="3">
                  <c:v>98.27</c:v>
                </c:pt>
                <c:pt idx="4">
                  <c:v>98.13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D-4DBA-BDBD-7EEDBF07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84.86</c:v>
                </c:pt>
                <c:pt idx="1">
                  <c:v>84.98</c:v>
                </c:pt>
                <c:pt idx="2">
                  <c:v>84.7</c:v>
                </c:pt>
                <c:pt idx="3">
                  <c:v>84.67</c:v>
                </c:pt>
                <c:pt idx="4">
                  <c:v>84.39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D-4DBA-BDBD-7EEDBF070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94.54</c:v>
                </c:pt>
                <c:pt idx="1">
                  <c:v>102.83</c:v>
                </c:pt>
                <c:pt idx="2">
                  <c:v>101.59</c:v>
                </c:pt>
                <c:pt idx="3">
                  <c:v>99.41</c:v>
                </c:pt>
                <c:pt idx="4">
                  <c:v>96.51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C3-4B59-ACCA-F4624D2DF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3-4B59-ACCA-F4624D2DF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0-4C69-BFAD-FDE51F85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0-4C69-BFAD-FDE51F856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AB-44E8-B709-EB6DEFB2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AB-44E8-B709-EB6DEFB28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01-47CE-8F36-34C4FDC5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01-47CE-8F36-34C4FDC5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F-400F-8A2B-C8852EF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F-400F-8A2B-C8852EF01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75.67</c:v>
                </c:pt>
                <c:pt idx="1">
                  <c:v>68.34</c:v>
                </c:pt>
                <c:pt idx="2">
                  <c:v>63.02</c:v>
                </c:pt>
                <c:pt idx="3">
                  <c:v>58.38</c:v>
                </c:pt>
                <c:pt idx="4">
                  <c:v>47.06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8-4FB6-80C1-44342D2AD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789.46</c:v>
                </c:pt>
                <c:pt idx="1">
                  <c:v>826.83</c:v>
                </c:pt>
                <c:pt idx="2">
                  <c:v>867.83</c:v>
                </c:pt>
                <c:pt idx="3">
                  <c:v>791.76</c:v>
                </c:pt>
                <c:pt idx="4">
                  <c:v>900.82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8-4FB6-80C1-44342D2AD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14.86</c:v>
                </c:pt>
                <c:pt idx="1">
                  <c:v>17.059999999999999</c:v>
                </c:pt>
                <c:pt idx="2">
                  <c:v>16.11</c:v>
                </c:pt>
                <c:pt idx="3">
                  <c:v>16.420000000000002</c:v>
                </c:pt>
                <c:pt idx="4">
                  <c:v>12.91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51-4D40-9118-BD4C5DA13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57.77</c:v>
                </c:pt>
                <c:pt idx="1">
                  <c:v>57.31</c:v>
                </c:pt>
                <c:pt idx="2">
                  <c:v>57.08</c:v>
                </c:pt>
                <c:pt idx="3">
                  <c:v>56.26</c:v>
                </c:pt>
                <c:pt idx="4">
                  <c:v>52.94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51-4D40-9118-BD4C5DA13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942.05</c:v>
                </c:pt>
                <c:pt idx="1">
                  <c:v>823.45</c:v>
                </c:pt>
                <c:pt idx="2">
                  <c:v>836.17</c:v>
                </c:pt>
                <c:pt idx="3">
                  <c:v>851.63</c:v>
                </c:pt>
                <c:pt idx="4">
                  <c:v>1074.56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4A-431D-A245-D6EC18CCF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274.35000000000002</c:v>
                </c:pt>
                <c:pt idx="1">
                  <c:v>273.52</c:v>
                </c:pt>
                <c:pt idx="2">
                  <c:v>274.99</c:v>
                </c:pt>
                <c:pt idx="3">
                  <c:v>282.08999999999997</c:v>
                </c:pt>
                <c:pt idx="4">
                  <c:v>303.27999999999997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4A-431D-A245-D6EC18CCF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【809.19】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【87.30】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【52.55】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【273.68】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【57.02】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topLeftCell="S1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</row>
    <row r="3" spans="1:78" ht="9.75" customHeight="1" x14ac:dyDescent="0.15">
      <c r="A3" s="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</row>
    <row r="4" spans="1:78" ht="9.75" customHeight="1" x14ac:dyDescent="0.15">
      <c r="A4" s="2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30" t="str">
        <f>データ!H6</f>
        <v>滋賀県　栗東市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31" t="s">
        <v>1</v>
      </c>
      <c r="C7" s="31"/>
      <c r="D7" s="31"/>
      <c r="E7" s="31"/>
      <c r="F7" s="31"/>
      <c r="G7" s="31"/>
      <c r="H7" s="31"/>
      <c r="I7" s="31" t="s">
        <v>2</v>
      </c>
      <c r="J7" s="31"/>
      <c r="K7" s="31"/>
      <c r="L7" s="31"/>
      <c r="M7" s="31"/>
      <c r="N7" s="31"/>
      <c r="O7" s="31"/>
      <c r="P7" s="31" t="s">
        <v>3</v>
      </c>
      <c r="Q7" s="31"/>
      <c r="R7" s="31"/>
      <c r="S7" s="31"/>
      <c r="T7" s="31"/>
      <c r="U7" s="31"/>
      <c r="V7" s="31"/>
      <c r="W7" s="31" t="s">
        <v>4</v>
      </c>
      <c r="X7" s="31"/>
      <c r="Y7" s="31"/>
      <c r="Z7" s="31"/>
      <c r="AA7" s="31"/>
      <c r="AB7" s="31"/>
      <c r="AC7" s="31"/>
      <c r="AD7" s="31" t="s">
        <v>5</v>
      </c>
      <c r="AE7" s="31"/>
      <c r="AF7" s="31"/>
      <c r="AG7" s="31"/>
      <c r="AH7" s="31"/>
      <c r="AI7" s="31"/>
      <c r="AJ7" s="31"/>
      <c r="AK7" s="3"/>
      <c r="AL7" s="31" t="s">
        <v>6</v>
      </c>
      <c r="AM7" s="31"/>
      <c r="AN7" s="31"/>
      <c r="AO7" s="31"/>
      <c r="AP7" s="31"/>
      <c r="AQ7" s="31"/>
      <c r="AR7" s="31"/>
      <c r="AS7" s="31"/>
      <c r="AT7" s="31" t="s">
        <v>7</v>
      </c>
      <c r="AU7" s="31"/>
      <c r="AV7" s="31"/>
      <c r="AW7" s="31"/>
      <c r="AX7" s="31"/>
      <c r="AY7" s="31"/>
      <c r="AZ7" s="31"/>
      <c r="BA7" s="31"/>
      <c r="BB7" s="31" t="s">
        <v>8</v>
      </c>
      <c r="BC7" s="31"/>
      <c r="BD7" s="31"/>
      <c r="BE7" s="31"/>
      <c r="BF7" s="31"/>
      <c r="BG7" s="31"/>
      <c r="BH7" s="31"/>
      <c r="BI7" s="31"/>
      <c r="BJ7" s="3"/>
      <c r="BK7" s="3"/>
      <c r="BL7" s="32" t="s">
        <v>9</v>
      </c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4"/>
    </row>
    <row r="8" spans="1:78" ht="18.75" customHeight="1" x14ac:dyDescent="0.15">
      <c r="A8" s="2"/>
      <c r="B8" s="40" t="str">
        <f>データ!I6</f>
        <v>法非適用</v>
      </c>
      <c r="C8" s="40"/>
      <c r="D8" s="40"/>
      <c r="E8" s="40"/>
      <c r="F8" s="40"/>
      <c r="G8" s="40"/>
      <c r="H8" s="40"/>
      <c r="I8" s="40" t="str">
        <f>データ!J6</f>
        <v>下水道事業</v>
      </c>
      <c r="J8" s="40"/>
      <c r="K8" s="40"/>
      <c r="L8" s="40"/>
      <c r="M8" s="40"/>
      <c r="N8" s="40"/>
      <c r="O8" s="40"/>
      <c r="P8" s="40" t="str">
        <f>データ!K6</f>
        <v>農業集落排水</v>
      </c>
      <c r="Q8" s="40"/>
      <c r="R8" s="40"/>
      <c r="S8" s="40"/>
      <c r="T8" s="40"/>
      <c r="U8" s="40"/>
      <c r="V8" s="40"/>
      <c r="W8" s="40" t="str">
        <f>データ!L6</f>
        <v>F2</v>
      </c>
      <c r="X8" s="40"/>
      <c r="Y8" s="40"/>
      <c r="Z8" s="40"/>
      <c r="AA8" s="40"/>
      <c r="AB8" s="40"/>
      <c r="AC8" s="40"/>
      <c r="AD8" s="41" t="str">
        <f>データ!$M$6</f>
        <v>非設置</v>
      </c>
      <c r="AE8" s="41"/>
      <c r="AF8" s="41"/>
      <c r="AG8" s="41"/>
      <c r="AH8" s="41"/>
      <c r="AI8" s="41"/>
      <c r="AJ8" s="41"/>
      <c r="AK8" s="3"/>
      <c r="AL8" s="42">
        <f>データ!S6</f>
        <v>70578</v>
      </c>
      <c r="AM8" s="42"/>
      <c r="AN8" s="42"/>
      <c r="AO8" s="42"/>
      <c r="AP8" s="42"/>
      <c r="AQ8" s="42"/>
      <c r="AR8" s="42"/>
      <c r="AS8" s="42"/>
      <c r="AT8" s="35">
        <f>データ!T6</f>
        <v>52.69</v>
      </c>
      <c r="AU8" s="35"/>
      <c r="AV8" s="35"/>
      <c r="AW8" s="35"/>
      <c r="AX8" s="35"/>
      <c r="AY8" s="35"/>
      <c r="AZ8" s="35"/>
      <c r="BA8" s="35"/>
      <c r="BB8" s="35">
        <f>データ!U6</f>
        <v>1339.5</v>
      </c>
      <c r="BC8" s="35"/>
      <c r="BD8" s="35"/>
      <c r="BE8" s="35"/>
      <c r="BF8" s="35"/>
      <c r="BG8" s="35"/>
      <c r="BH8" s="35"/>
      <c r="BI8" s="35"/>
      <c r="BJ8" s="3"/>
      <c r="BK8" s="3"/>
      <c r="BL8" s="36" t="s">
        <v>10</v>
      </c>
      <c r="BM8" s="37"/>
      <c r="BN8" s="38" t="s">
        <v>11</v>
      </c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9"/>
    </row>
    <row r="9" spans="1:78" ht="18.75" customHeight="1" x14ac:dyDescent="0.15">
      <c r="A9" s="2"/>
      <c r="B9" s="31" t="s">
        <v>12</v>
      </c>
      <c r="C9" s="31"/>
      <c r="D9" s="31"/>
      <c r="E9" s="31"/>
      <c r="F9" s="31"/>
      <c r="G9" s="31"/>
      <c r="H9" s="31"/>
      <c r="I9" s="31" t="s">
        <v>13</v>
      </c>
      <c r="J9" s="31"/>
      <c r="K9" s="31"/>
      <c r="L9" s="31"/>
      <c r="M9" s="31"/>
      <c r="N9" s="31"/>
      <c r="O9" s="31"/>
      <c r="P9" s="31" t="s">
        <v>14</v>
      </c>
      <c r="Q9" s="31"/>
      <c r="R9" s="31"/>
      <c r="S9" s="31"/>
      <c r="T9" s="31"/>
      <c r="U9" s="31"/>
      <c r="V9" s="31"/>
      <c r="W9" s="31" t="s">
        <v>15</v>
      </c>
      <c r="X9" s="31"/>
      <c r="Y9" s="31"/>
      <c r="Z9" s="31"/>
      <c r="AA9" s="31"/>
      <c r="AB9" s="31"/>
      <c r="AC9" s="31"/>
      <c r="AD9" s="31" t="s">
        <v>16</v>
      </c>
      <c r="AE9" s="31"/>
      <c r="AF9" s="31"/>
      <c r="AG9" s="31"/>
      <c r="AH9" s="31"/>
      <c r="AI9" s="31"/>
      <c r="AJ9" s="31"/>
      <c r="AK9" s="3"/>
      <c r="AL9" s="31" t="s">
        <v>17</v>
      </c>
      <c r="AM9" s="31"/>
      <c r="AN9" s="31"/>
      <c r="AO9" s="31"/>
      <c r="AP9" s="31"/>
      <c r="AQ9" s="31"/>
      <c r="AR9" s="31"/>
      <c r="AS9" s="31"/>
      <c r="AT9" s="31" t="s">
        <v>18</v>
      </c>
      <c r="AU9" s="31"/>
      <c r="AV9" s="31"/>
      <c r="AW9" s="31"/>
      <c r="AX9" s="31"/>
      <c r="AY9" s="31"/>
      <c r="AZ9" s="31"/>
      <c r="BA9" s="31"/>
      <c r="BB9" s="31" t="s">
        <v>19</v>
      </c>
      <c r="BC9" s="31"/>
      <c r="BD9" s="31"/>
      <c r="BE9" s="31"/>
      <c r="BF9" s="31"/>
      <c r="BG9" s="31"/>
      <c r="BH9" s="31"/>
      <c r="BI9" s="31"/>
      <c r="BJ9" s="3"/>
      <c r="BK9" s="3"/>
      <c r="BL9" s="43" t="s">
        <v>20</v>
      </c>
      <c r="BM9" s="44"/>
      <c r="BN9" s="51" t="s">
        <v>21</v>
      </c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2"/>
    </row>
    <row r="10" spans="1:78" ht="18.75" customHeight="1" x14ac:dyDescent="0.15">
      <c r="A10" s="2"/>
      <c r="B10" s="35" t="str">
        <f>データ!N6</f>
        <v>-</v>
      </c>
      <c r="C10" s="35"/>
      <c r="D10" s="35"/>
      <c r="E10" s="35"/>
      <c r="F10" s="35"/>
      <c r="G10" s="35"/>
      <c r="H10" s="35"/>
      <c r="I10" s="35" t="str">
        <f>データ!O6</f>
        <v>該当数値なし</v>
      </c>
      <c r="J10" s="35"/>
      <c r="K10" s="35"/>
      <c r="L10" s="35"/>
      <c r="M10" s="35"/>
      <c r="N10" s="35"/>
      <c r="O10" s="35"/>
      <c r="P10" s="35">
        <f>データ!P6</f>
        <v>0.23</v>
      </c>
      <c r="Q10" s="35"/>
      <c r="R10" s="35"/>
      <c r="S10" s="35"/>
      <c r="T10" s="35"/>
      <c r="U10" s="35"/>
      <c r="V10" s="35"/>
      <c r="W10" s="35">
        <f>データ!Q6</f>
        <v>100</v>
      </c>
      <c r="X10" s="35"/>
      <c r="Y10" s="35"/>
      <c r="Z10" s="35"/>
      <c r="AA10" s="35"/>
      <c r="AB10" s="35"/>
      <c r="AC10" s="35"/>
      <c r="AD10" s="42">
        <f>データ!R6</f>
        <v>2510</v>
      </c>
      <c r="AE10" s="42"/>
      <c r="AF10" s="42"/>
      <c r="AG10" s="42"/>
      <c r="AH10" s="42"/>
      <c r="AI10" s="42"/>
      <c r="AJ10" s="42"/>
      <c r="AK10" s="2"/>
      <c r="AL10" s="42">
        <f>データ!V6</f>
        <v>160</v>
      </c>
      <c r="AM10" s="42"/>
      <c r="AN10" s="42"/>
      <c r="AO10" s="42"/>
      <c r="AP10" s="42"/>
      <c r="AQ10" s="42"/>
      <c r="AR10" s="42"/>
      <c r="AS10" s="42"/>
      <c r="AT10" s="35">
        <f>データ!W6</f>
        <v>0.26</v>
      </c>
      <c r="AU10" s="35"/>
      <c r="AV10" s="35"/>
      <c r="AW10" s="35"/>
      <c r="AX10" s="35"/>
      <c r="AY10" s="35"/>
      <c r="AZ10" s="35"/>
      <c r="BA10" s="35"/>
      <c r="BB10" s="35">
        <f>データ!X6</f>
        <v>615.38</v>
      </c>
      <c r="BC10" s="35"/>
      <c r="BD10" s="35"/>
      <c r="BE10" s="35"/>
      <c r="BF10" s="35"/>
      <c r="BG10" s="35"/>
      <c r="BH10" s="35"/>
      <c r="BI10" s="35"/>
      <c r="BJ10" s="2"/>
      <c r="BK10" s="2"/>
      <c r="BL10" s="53" t="s">
        <v>22</v>
      </c>
      <c r="BM10" s="54"/>
      <c r="BN10" s="55" t="s">
        <v>23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24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25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26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15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65" t="s">
        <v>117</v>
      </c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7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65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7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65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7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65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7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65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7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65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7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65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7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65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7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65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7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65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7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65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7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65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7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65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7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65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7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65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7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65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7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65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7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65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7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65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7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65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7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65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7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65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7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65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7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65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7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65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7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65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7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65"/>
      <c r="BM42" s="66"/>
      <c r="BN42" s="66"/>
      <c r="BO42" s="66"/>
      <c r="BP42" s="66"/>
      <c r="BQ42" s="66"/>
      <c r="BR42" s="66"/>
      <c r="BS42" s="66"/>
      <c r="BT42" s="66"/>
      <c r="BU42" s="66"/>
      <c r="BV42" s="66"/>
      <c r="BW42" s="66"/>
      <c r="BX42" s="66"/>
      <c r="BY42" s="66"/>
      <c r="BZ42" s="67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65"/>
      <c r="BM43" s="66"/>
      <c r="BN43" s="66"/>
      <c r="BO43" s="66"/>
      <c r="BP43" s="66"/>
      <c r="BQ43" s="66"/>
      <c r="BR43" s="66"/>
      <c r="BS43" s="66"/>
      <c r="BT43" s="66"/>
      <c r="BU43" s="66"/>
      <c r="BV43" s="66"/>
      <c r="BW43" s="66"/>
      <c r="BX43" s="66"/>
      <c r="BY43" s="66"/>
      <c r="BZ43" s="67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68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70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45" t="s">
        <v>27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65" t="s">
        <v>119</v>
      </c>
      <c r="BM47" s="66"/>
      <c r="BN47" s="66"/>
      <c r="BO47" s="66"/>
      <c r="BP47" s="66"/>
      <c r="BQ47" s="66"/>
      <c r="BR47" s="66"/>
      <c r="BS47" s="66"/>
      <c r="BT47" s="66"/>
      <c r="BU47" s="66"/>
      <c r="BV47" s="66"/>
      <c r="BW47" s="66"/>
      <c r="BX47" s="66"/>
      <c r="BY47" s="66"/>
      <c r="BZ47" s="67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65"/>
      <c r="BM48" s="66"/>
      <c r="BN48" s="66"/>
      <c r="BO48" s="66"/>
      <c r="BP48" s="66"/>
      <c r="BQ48" s="66"/>
      <c r="BR48" s="66"/>
      <c r="BS48" s="66"/>
      <c r="BT48" s="66"/>
      <c r="BU48" s="66"/>
      <c r="BV48" s="66"/>
      <c r="BW48" s="66"/>
      <c r="BX48" s="66"/>
      <c r="BY48" s="66"/>
      <c r="BZ48" s="67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65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7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65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7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65"/>
      <c r="BM51" s="66"/>
      <c r="BN51" s="66"/>
      <c r="BO51" s="66"/>
      <c r="BP51" s="66"/>
      <c r="BQ51" s="66"/>
      <c r="BR51" s="66"/>
      <c r="BS51" s="66"/>
      <c r="BT51" s="66"/>
      <c r="BU51" s="66"/>
      <c r="BV51" s="66"/>
      <c r="BW51" s="66"/>
      <c r="BX51" s="66"/>
      <c r="BY51" s="66"/>
      <c r="BZ51" s="67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65"/>
      <c r="BM52" s="66"/>
      <c r="BN52" s="66"/>
      <c r="BO52" s="66"/>
      <c r="BP52" s="66"/>
      <c r="BQ52" s="66"/>
      <c r="BR52" s="66"/>
      <c r="BS52" s="66"/>
      <c r="BT52" s="66"/>
      <c r="BU52" s="66"/>
      <c r="BV52" s="66"/>
      <c r="BW52" s="66"/>
      <c r="BX52" s="66"/>
      <c r="BY52" s="66"/>
      <c r="BZ52" s="67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65"/>
      <c r="BM53" s="66"/>
      <c r="BN53" s="66"/>
      <c r="BO53" s="66"/>
      <c r="BP53" s="66"/>
      <c r="BQ53" s="66"/>
      <c r="BR53" s="66"/>
      <c r="BS53" s="66"/>
      <c r="BT53" s="66"/>
      <c r="BU53" s="66"/>
      <c r="BV53" s="66"/>
      <c r="BW53" s="66"/>
      <c r="BX53" s="66"/>
      <c r="BY53" s="66"/>
      <c r="BZ53" s="67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65"/>
      <c r="BM54" s="66"/>
      <c r="BN54" s="66"/>
      <c r="BO54" s="66"/>
      <c r="BP54" s="66"/>
      <c r="BQ54" s="66"/>
      <c r="BR54" s="66"/>
      <c r="BS54" s="66"/>
      <c r="BT54" s="66"/>
      <c r="BU54" s="66"/>
      <c r="BV54" s="66"/>
      <c r="BW54" s="66"/>
      <c r="BX54" s="66"/>
      <c r="BY54" s="66"/>
      <c r="BZ54" s="67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65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7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65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7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65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7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65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7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65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7"/>
    </row>
    <row r="60" spans="1:78" ht="13.5" customHeight="1" x14ac:dyDescent="0.15">
      <c r="A60" s="2"/>
      <c r="B60" s="62" t="s">
        <v>28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65"/>
      <c r="BM60" s="66"/>
      <c r="BN60" s="66"/>
      <c r="BO60" s="66"/>
      <c r="BP60" s="66"/>
      <c r="BQ60" s="66"/>
      <c r="BR60" s="66"/>
      <c r="BS60" s="66"/>
      <c r="BT60" s="66"/>
      <c r="BU60" s="66"/>
      <c r="BV60" s="66"/>
      <c r="BW60" s="66"/>
      <c r="BX60" s="66"/>
      <c r="BY60" s="66"/>
      <c r="BZ60" s="67"/>
    </row>
    <row r="61" spans="1:78" ht="13.5" customHeight="1" x14ac:dyDescent="0.15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65"/>
      <c r="BM61" s="66"/>
      <c r="BN61" s="66"/>
      <c r="BO61" s="66"/>
      <c r="BP61" s="66"/>
      <c r="BQ61" s="66"/>
      <c r="BR61" s="66"/>
      <c r="BS61" s="66"/>
      <c r="BT61" s="66"/>
      <c r="BU61" s="66"/>
      <c r="BV61" s="66"/>
      <c r="BW61" s="66"/>
      <c r="BX61" s="66"/>
      <c r="BY61" s="66"/>
      <c r="BZ61" s="67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65"/>
      <c r="BM62" s="66"/>
      <c r="BN62" s="66"/>
      <c r="BO62" s="66"/>
      <c r="BP62" s="66"/>
      <c r="BQ62" s="66"/>
      <c r="BR62" s="66"/>
      <c r="BS62" s="66"/>
      <c r="BT62" s="66"/>
      <c r="BU62" s="66"/>
      <c r="BV62" s="66"/>
      <c r="BW62" s="66"/>
      <c r="BX62" s="66"/>
      <c r="BY62" s="66"/>
      <c r="BZ62" s="67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68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70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45" t="s">
        <v>29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65" t="s">
        <v>118</v>
      </c>
      <c r="BM66" s="66"/>
      <c r="BN66" s="66"/>
      <c r="BO66" s="66"/>
      <c r="BP66" s="66"/>
      <c r="BQ66" s="66"/>
      <c r="BR66" s="66"/>
      <c r="BS66" s="66"/>
      <c r="BT66" s="66"/>
      <c r="BU66" s="66"/>
      <c r="BV66" s="66"/>
      <c r="BW66" s="66"/>
      <c r="BX66" s="66"/>
      <c r="BY66" s="66"/>
      <c r="BZ66" s="67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65"/>
      <c r="BM67" s="66"/>
      <c r="BN67" s="66"/>
      <c r="BO67" s="66"/>
      <c r="BP67" s="66"/>
      <c r="BQ67" s="66"/>
      <c r="BR67" s="66"/>
      <c r="BS67" s="66"/>
      <c r="BT67" s="66"/>
      <c r="BU67" s="66"/>
      <c r="BV67" s="66"/>
      <c r="BW67" s="66"/>
      <c r="BX67" s="66"/>
      <c r="BY67" s="66"/>
      <c r="BZ67" s="67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65"/>
      <c r="BM68" s="66"/>
      <c r="BN68" s="66"/>
      <c r="BO68" s="66"/>
      <c r="BP68" s="66"/>
      <c r="BQ68" s="66"/>
      <c r="BR68" s="66"/>
      <c r="BS68" s="66"/>
      <c r="BT68" s="66"/>
      <c r="BU68" s="66"/>
      <c r="BV68" s="66"/>
      <c r="BW68" s="66"/>
      <c r="BX68" s="66"/>
      <c r="BY68" s="66"/>
      <c r="BZ68" s="67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65"/>
      <c r="BM69" s="66"/>
      <c r="BN69" s="66"/>
      <c r="BO69" s="66"/>
      <c r="BP69" s="66"/>
      <c r="BQ69" s="66"/>
      <c r="BR69" s="66"/>
      <c r="BS69" s="66"/>
      <c r="BT69" s="66"/>
      <c r="BU69" s="66"/>
      <c r="BV69" s="66"/>
      <c r="BW69" s="66"/>
      <c r="BX69" s="66"/>
      <c r="BY69" s="66"/>
      <c r="BZ69" s="67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65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7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65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7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65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7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65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7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65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7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65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7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65"/>
      <c r="BM76" s="66"/>
      <c r="BN76" s="66"/>
      <c r="BO76" s="66"/>
      <c r="BP76" s="66"/>
      <c r="BQ76" s="66"/>
      <c r="BR76" s="66"/>
      <c r="BS76" s="66"/>
      <c r="BT76" s="66"/>
      <c r="BU76" s="66"/>
      <c r="BV76" s="66"/>
      <c r="BW76" s="66"/>
      <c r="BX76" s="66"/>
      <c r="BY76" s="66"/>
      <c r="BZ76" s="67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65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7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65"/>
      <c r="BM78" s="66"/>
      <c r="BN78" s="66"/>
      <c r="BO78" s="66"/>
      <c r="BP78" s="66"/>
      <c r="BQ78" s="66"/>
      <c r="BR78" s="66"/>
      <c r="BS78" s="66"/>
      <c r="BT78" s="66"/>
      <c r="BU78" s="66"/>
      <c r="BV78" s="66"/>
      <c r="BW78" s="66"/>
      <c r="BX78" s="66"/>
      <c r="BY78" s="66"/>
      <c r="BZ78" s="67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65"/>
      <c r="BM79" s="66"/>
      <c r="BN79" s="66"/>
      <c r="BO79" s="66"/>
      <c r="BP79" s="66"/>
      <c r="BQ79" s="66"/>
      <c r="BR79" s="66"/>
      <c r="BS79" s="66"/>
      <c r="BT79" s="66"/>
      <c r="BU79" s="66"/>
      <c r="BV79" s="66"/>
      <c r="BW79" s="66"/>
      <c r="BX79" s="66"/>
      <c r="BY79" s="66"/>
      <c r="BZ79" s="67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65"/>
      <c r="BM80" s="66"/>
      <c r="BN80" s="66"/>
      <c r="BO80" s="66"/>
      <c r="BP80" s="66"/>
      <c r="BQ80" s="66"/>
      <c r="BR80" s="66"/>
      <c r="BS80" s="66"/>
      <c r="BT80" s="66"/>
      <c r="BU80" s="66"/>
      <c r="BV80" s="66"/>
      <c r="BW80" s="66"/>
      <c r="BX80" s="66"/>
      <c r="BY80" s="66"/>
      <c r="BZ80" s="67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65"/>
      <c r="BM81" s="66"/>
      <c r="BN81" s="66"/>
      <c r="BO81" s="66"/>
      <c r="BP81" s="66"/>
      <c r="BQ81" s="66"/>
      <c r="BR81" s="66"/>
      <c r="BS81" s="66"/>
      <c r="BT81" s="66"/>
      <c r="BU81" s="66"/>
      <c r="BV81" s="66"/>
      <c r="BW81" s="66"/>
      <c r="BX81" s="66"/>
      <c r="BY81" s="66"/>
      <c r="BZ81" s="67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68"/>
      <c r="BM82" s="69"/>
      <c r="BN82" s="69"/>
      <c r="BO82" s="69"/>
      <c r="BP82" s="69"/>
      <c r="BQ82" s="69"/>
      <c r="BR82" s="69"/>
      <c r="BS82" s="69"/>
      <c r="BT82" s="69"/>
      <c r="BU82" s="69"/>
      <c r="BV82" s="69"/>
      <c r="BW82" s="69"/>
      <c r="BX82" s="69"/>
      <c r="BY82" s="69"/>
      <c r="BZ82" s="70"/>
    </row>
    <row r="83" spans="1:78" x14ac:dyDescent="0.15">
      <c r="C83" s="71" t="s">
        <v>30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【809.19】</v>
      </c>
      <c r="I86" s="12" t="str">
        <f>データ!CA6</f>
        <v>【57.02】</v>
      </c>
      <c r="J86" s="12" t="str">
        <f>データ!CL6</f>
        <v>【273.68】</v>
      </c>
      <c r="K86" s="12" t="str">
        <f>データ!CW6</f>
        <v>【52.55】</v>
      </c>
      <c r="L86" s="12" t="str">
        <f>データ!DH6</f>
        <v>【87.30】</v>
      </c>
      <c r="M86" s="12" t="s">
        <v>44</v>
      </c>
      <c r="N86" s="12" t="s">
        <v>44</v>
      </c>
      <c r="O86" s="12" t="str">
        <f>データ!EO6</f>
        <v>【0.02】</v>
      </c>
    </row>
  </sheetData>
  <sheetProtection algorithmName="SHA-512" hashValue="jtSut3qU/ZSP9R4lxAFigmlMc/k8G1ETa8FnerZ6ErKgob9Z1u1d8hv9zfYy29jTo3sKaRdClhQJFBBfcsoatQ==" saltValue="Tn1y+UhMjdrMUEABs6NUZQ==" spinCount="100000" sheet="1" objects="1" scenarios="1" formatCells="0" formatColumns="0" formatRows="0"/>
  <mergeCells count="51">
    <mergeCell ref="BL47:BZ63"/>
    <mergeCell ref="B60:BJ61"/>
    <mergeCell ref="BL64:BZ65"/>
    <mergeCell ref="BL66:BZ82"/>
    <mergeCell ref="C83:BJ83"/>
    <mergeCell ref="AL10:AS10"/>
    <mergeCell ref="AT10:BA10"/>
    <mergeCell ref="BB10:BI10"/>
    <mergeCell ref="BL10:BM10"/>
    <mergeCell ref="BN10:BY10"/>
    <mergeCell ref="AT9:BA9"/>
    <mergeCell ref="BB9:BI9"/>
    <mergeCell ref="BL9:BM9"/>
    <mergeCell ref="BL45:BZ46"/>
    <mergeCell ref="BN9:BY9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I9:O9"/>
    <mergeCell ref="P9:V9"/>
    <mergeCell ref="W9:AC9"/>
    <mergeCell ref="AD9:AJ9"/>
    <mergeCell ref="AL8:AS8"/>
    <mergeCell ref="AL9:AS9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3" t="s">
        <v>54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55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56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58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59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60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61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62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63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64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65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66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67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68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2022</v>
      </c>
      <c r="C6" s="19">
        <f t="shared" ref="C6:X6" si="3">C7</f>
        <v>252085</v>
      </c>
      <c r="D6" s="19">
        <f t="shared" si="3"/>
        <v>47</v>
      </c>
      <c r="E6" s="19">
        <f t="shared" si="3"/>
        <v>17</v>
      </c>
      <c r="F6" s="19">
        <f t="shared" si="3"/>
        <v>5</v>
      </c>
      <c r="G6" s="19">
        <f t="shared" si="3"/>
        <v>0</v>
      </c>
      <c r="H6" s="19" t="str">
        <f t="shared" si="3"/>
        <v>滋賀県　栗東市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農業集落排水</v>
      </c>
      <c r="L6" s="19" t="str">
        <f t="shared" si="3"/>
        <v>F2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0.23</v>
      </c>
      <c r="Q6" s="20">
        <f t="shared" si="3"/>
        <v>100</v>
      </c>
      <c r="R6" s="20">
        <f t="shared" si="3"/>
        <v>2510</v>
      </c>
      <c r="S6" s="20">
        <f t="shared" si="3"/>
        <v>70578</v>
      </c>
      <c r="T6" s="20">
        <f t="shared" si="3"/>
        <v>52.69</v>
      </c>
      <c r="U6" s="20">
        <f t="shared" si="3"/>
        <v>1339.5</v>
      </c>
      <c r="V6" s="20">
        <f t="shared" si="3"/>
        <v>160</v>
      </c>
      <c r="W6" s="20">
        <f t="shared" si="3"/>
        <v>0.26</v>
      </c>
      <c r="X6" s="20">
        <f t="shared" si="3"/>
        <v>615.38</v>
      </c>
      <c r="Y6" s="21">
        <f>IF(Y7="",NA(),Y7)</f>
        <v>94.54</v>
      </c>
      <c r="Z6" s="21">
        <f t="shared" ref="Z6:AH6" si="4">IF(Z7="",NA(),Z7)</f>
        <v>102.83</v>
      </c>
      <c r="AA6" s="21">
        <f t="shared" si="4"/>
        <v>101.59</v>
      </c>
      <c r="AB6" s="21">
        <f t="shared" si="4"/>
        <v>99.41</v>
      </c>
      <c r="AC6" s="21">
        <f t="shared" si="4"/>
        <v>96.51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75.67</v>
      </c>
      <c r="BG6" s="21">
        <f t="shared" ref="BG6:BO6" si="7">IF(BG7="",NA(),BG7)</f>
        <v>68.34</v>
      </c>
      <c r="BH6" s="21">
        <f t="shared" si="7"/>
        <v>63.02</v>
      </c>
      <c r="BI6" s="21">
        <f t="shared" si="7"/>
        <v>58.38</v>
      </c>
      <c r="BJ6" s="21">
        <f t="shared" si="7"/>
        <v>47.06</v>
      </c>
      <c r="BK6" s="21">
        <f t="shared" si="7"/>
        <v>789.46</v>
      </c>
      <c r="BL6" s="21">
        <f t="shared" si="7"/>
        <v>826.83</v>
      </c>
      <c r="BM6" s="21">
        <f t="shared" si="7"/>
        <v>867.83</v>
      </c>
      <c r="BN6" s="21">
        <f t="shared" si="7"/>
        <v>791.76</v>
      </c>
      <c r="BO6" s="21">
        <f t="shared" si="7"/>
        <v>900.82</v>
      </c>
      <c r="BP6" s="20" t="str">
        <f>IF(BP7="","",IF(BP7="-","【-】","【"&amp;SUBSTITUTE(TEXT(BP7,"#,##0.00"),"-","△")&amp;"】"))</f>
        <v>【809.19】</v>
      </c>
      <c r="BQ6" s="21">
        <f>IF(BQ7="",NA(),BQ7)</f>
        <v>14.86</v>
      </c>
      <c r="BR6" s="21">
        <f t="shared" ref="BR6:BZ6" si="8">IF(BR7="",NA(),BR7)</f>
        <v>17.059999999999999</v>
      </c>
      <c r="BS6" s="21">
        <f t="shared" si="8"/>
        <v>16.11</v>
      </c>
      <c r="BT6" s="21">
        <f t="shared" si="8"/>
        <v>16.420000000000002</v>
      </c>
      <c r="BU6" s="21">
        <f t="shared" si="8"/>
        <v>12.91</v>
      </c>
      <c r="BV6" s="21">
        <f t="shared" si="8"/>
        <v>57.77</v>
      </c>
      <c r="BW6" s="21">
        <f t="shared" si="8"/>
        <v>57.31</v>
      </c>
      <c r="BX6" s="21">
        <f t="shared" si="8"/>
        <v>57.08</v>
      </c>
      <c r="BY6" s="21">
        <f t="shared" si="8"/>
        <v>56.26</v>
      </c>
      <c r="BZ6" s="21">
        <f t="shared" si="8"/>
        <v>52.94</v>
      </c>
      <c r="CA6" s="20" t="str">
        <f>IF(CA7="","",IF(CA7="-","【-】","【"&amp;SUBSTITUTE(TEXT(CA7,"#,##0.00"),"-","△")&amp;"】"))</f>
        <v>【57.02】</v>
      </c>
      <c r="CB6" s="21">
        <f>IF(CB7="",NA(),CB7)</f>
        <v>942.05</v>
      </c>
      <c r="CC6" s="21">
        <f t="shared" ref="CC6:CK6" si="9">IF(CC7="",NA(),CC7)</f>
        <v>823.45</v>
      </c>
      <c r="CD6" s="21">
        <f t="shared" si="9"/>
        <v>836.17</v>
      </c>
      <c r="CE6" s="21">
        <f t="shared" si="9"/>
        <v>851.63</v>
      </c>
      <c r="CF6" s="21">
        <f t="shared" si="9"/>
        <v>1074.56</v>
      </c>
      <c r="CG6" s="21">
        <f t="shared" si="9"/>
        <v>274.35000000000002</v>
      </c>
      <c r="CH6" s="21">
        <f t="shared" si="9"/>
        <v>273.52</v>
      </c>
      <c r="CI6" s="21">
        <f t="shared" si="9"/>
        <v>274.99</v>
      </c>
      <c r="CJ6" s="21">
        <f t="shared" si="9"/>
        <v>282.08999999999997</v>
      </c>
      <c r="CK6" s="21">
        <f t="shared" si="9"/>
        <v>303.27999999999997</v>
      </c>
      <c r="CL6" s="20" t="str">
        <f>IF(CL7="","",IF(CL7="-","【-】","【"&amp;SUBSTITUTE(TEXT(CL7,"#,##0.00"),"-","△")&amp;"】"))</f>
        <v>【273.68】</v>
      </c>
      <c r="CM6" s="21">
        <f>IF(CM7="",NA(),CM7)</f>
        <v>17.760000000000002</v>
      </c>
      <c r="CN6" s="21">
        <f t="shared" ref="CN6:CV6" si="10">IF(CN7="",NA(),CN7)</f>
        <v>17.11</v>
      </c>
      <c r="CO6" s="21">
        <f t="shared" si="10"/>
        <v>16.45</v>
      </c>
      <c r="CP6" s="21">
        <f t="shared" si="10"/>
        <v>14.47</v>
      </c>
      <c r="CQ6" s="21">
        <f t="shared" si="10"/>
        <v>15.13</v>
      </c>
      <c r="CR6" s="21">
        <f t="shared" si="10"/>
        <v>50.68</v>
      </c>
      <c r="CS6" s="21">
        <f t="shared" si="10"/>
        <v>50.14</v>
      </c>
      <c r="CT6" s="21">
        <f t="shared" si="10"/>
        <v>54.83</v>
      </c>
      <c r="CU6" s="21">
        <f t="shared" si="10"/>
        <v>66.53</v>
      </c>
      <c r="CV6" s="21">
        <f t="shared" si="10"/>
        <v>52.35</v>
      </c>
      <c r="CW6" s="20" t="str">
        <f>IF(CW7="","",IF(CW7="-","【-】","【"&amp;SUBSTITUTE(TEXT(CW7,"#,##0.00"),"-","△")&amp;"】"))</f>
        <v>【52.55】</v>
      </c>
      <c r="CX6" s="21">
        <f>IF(CX7="",NA(),CX7)</f>
        <v>97.8</v>
      </c>
      <c r="CY6" s="21">
        <f t="shared" ref="CY6:DG6" si="11">IF(CY7="",NA(),CY7)</f>
        <v>97.77</v>
      </c>
      <c r="CZ6" s="21">
        <f t="shared" si="11"/>
        <v>97.74</v>
      </c>
      <c r="DA6" s="21">
        <f t="shared" si="11"/>
        <v>98.27</v>
      </c>
      <c r="DB6" s="21">
        <f t="shared" si="11"/>
        <v>98.13</v>
      </c>
      <c r="DC6" s="21">
        <f t="shared" si="11"/>
        <v>84.86</v>
      </c>
      <c r="DD6" s="21">
        <f t="shared" si="11"/>
        <v>84.98</v>
      </c>
      <c r="DE6" s="21">
        <f t="shared" si="11"/>
        <v>84.7</v>
      </c>
      <c r="DF6" s="21">
        <f t="shared" si="11"/>
        <v>84.67</v>
      </c>
      <c r="DG6" s="21">
        <f t="shared" si="11"/>
        <v>84.39</v>
      </c>
      <c r="DH6" s="20" t="str">
        <f>IF(DH7="","",IF(DH7="-","【-】","【"&amp;SUBSTITUTE(TEXT(DH7,"#,##0.00"),"-","△")&amp;"】"))</f>
        <v>【87.30】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1">
        <f t="shared" si="14"/>
        <v>0.01</v>
      </c>
      <c r="EK6" s="21">
        <f t="shared" si="14"/>
        <v>0.02</v>
      </c>
      <c r="EL6" s="21">
        <f t="shared" si="14"/>
        <v>0.25</v>
      </c>
      <c r="EM6" s="21">
        <f t="shared" si="14"/>
        <v>0.05</v>
      </c>
      <c r="EN6" s="21">
        <f t="shared" si="14"/>
        <v>0.03</v>
      </c>
      <c r="EO6" s="20" t="str">
        <f>IF(EO7="","",IF(EO7="-","【-】","【"&amp;SUBSTITUTE(TEXT(EO7,"#,##0.00"),"-","△")&amp;"】"))</f>
        <v>【0.02】</v>
      </c>
    </row>
    <row r="7" spans="1:145" s="22" customFormat="1" x14ac:dyDescent="0.15">
      <c r="A7" s="14"/>
      <c r="B7" s="23">
        <v>2022</v>
      </c>
      <c r="C7" s="23">
        <v>252085</v>
      </c>
      <c r="D7" s="23">
        <v>47</v>
      </c>
      <c r="E7" s="23">
        <v>17</v>
      </c>
      <c r="F7" s="23">
        <v>5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0.23</v>
      </c>
      <c r="Q7" s="24">
        <v>100</v>
      </c>
      <c r="R7" s="24">
        <v>2510</v>
      </c>
      <c r="S7" s="24">
        <v>70578</v>
      </c>
      <c r="T7" s="24">
        <v>52.69</v>
      </c>
      <c r="U7" s="24">
        <v>1339.5</v>
      </c>
      <c r="V7" s="24">
        <v>160</v>
      </c>
      <c r="W7" s="24">
        <v>0.26</v>
      </c>
      <c r="X7" s="24">
        <v>615.38</v>
      </c>
      <c r="Y7" s="24">
        <v>94.54</v>
      </c>
      <c r="Z7" s="24">
        <v>102.83</v>
      </c>
      <c r="AA7" s="24">
        <v>101.59</v>
      </c>
      <c r="AB7" s="24">
        <v>99.41</v>
      </c>
      <c r="AC7" s="24">
        <v>96.51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75.67</v>
      </c>
      <c r="BG7" s="24">
        <v>68.34</v>
      </c>
      <c r="BH7" s="24">
        <v>63.02</v>
      </c>
      <c r="BI7" s="24">
        <v>58.38</v>
      </c>
      <c r="BJ7" s="24">
        <v>47.06</v>
      </c>
      <c r="BK7" s="24">
        <v>789.46</v>
      </c>
      <c r="BL7" s="24">
        <v>826.83</v>
      </c>
      <c r="BM7" s="24">
        <v>867.83</v>
      </c>
      <c r="BN7" s="24">
        <v>791.76</v>
      </c>
      <c r="BO7" s="24">
        <v>900.82</v>
      </c>
      <c r="BP7" s="24">
        <v>809.19</v>
      </c>
      <c r="BQ7" s="24">
        <v>14.86</v>
      </c>
      <c r="BR7" s="24">
        <v>17.059999999999999</v>
      </c>
      <c r="BS7" s="24">
        <v>16.11</v>
      </c>
      <c r="BT7" s="24">
        <v>16.420000000000002</v>
      </c>
      <c r="BU7" s="24">
        <v>12.91</v>
      </c>
      <c r="BV7" s="24">
        <v>57.77</v>
      </c>
      <c r="BW7" s="24">
        <v>57.31</v>
      </c>
      <c r="BX7" s="24">
        <v>57.08</v>
      </c>
      <c r="BY7" s="24">
        <v>56.26</v>
      </c>
      <c r="BZ7" s="24">
        <v>52.94</v>
      </c>
      <c r="CA7" s="24">
        <v>57.02</v>
      </c>
      <c r="CB7" s="24">
        <v>942.05</v>
      </c>
      <c r="CC7" s="24">
        <v>823.45</v>
      </c>
      <c r="CD7" s="24">
        <v>836.17</v>
      </c>
      <c r="CE7" s="24">
        <v>851.63</v>
      </c>
      <c r="CF7" s="24">
        <v>1074.56</v>
      </c>
      <c r="CG7" s="24">
        <v>274.35000000000002</v>
      </c>
      <c r="CH7" s="24">
        <v>273.52</v>
      </c>
      <c r="CI7" s="24">
        <v>274.99</v>
      </c>
      <c r="CJ7" s="24">
        <v>282.08999999999997</v>
      </c>
      <c r="CK7" s="24">
        <v>303.27999999999997</v>
      </c>
      <c r="CL7" s="24">
        <v>273.68</v>
      </c>
      <c r="CM7" s="24">
        <v>17.760000000000002</v>
      </c>
      <c r="CN7" s="24">
        <v>17.11</v>
      </c>
      <c r="CO7" s="24">
        <v>16.45</v>
      </c>
      <c r="CP7" s="24">
        <v>14.47</v>
      </c>
      <c r="CQ7" s="24">
        <v>15.13</v>
      </c>
      <c r="CR7" s="24">
        <v>50.68</v>
      </c>
      <c r="CS7" s="24">
        <v>50.14</v>
      </c>
      <c r="CT7" s="24">
        <v>54.83</v>
      </c>
      <c r="CU7" s="24">
        <v>66.53</v>
      </c>
      <c r="CV7" s="24">
        <v>52.35</v>
      </c>
      <c r="CW7" s="24">
        <v>52.55</v>
      </c>
      <c r="CX7" s="24">
        <v>97.8</v>
      </c>
      <c r="CY7" s="24">
        <v>97.77</v>
      </c>
      <c r="CZ7" s="24">
        <v>97.74</v>
      </c>
      <c r="DA7" s="24">
        <v>98.27</v>
      </c>
      <c r="DB7" s="24">
        <v>98.13</v>
      </c>
      <c r="DC7" s="24">
        <v>84.86</v>
      </c>
      <c r="DD7" s="24">
        <v>84.98</v>
      </c>
      <c r="DE7" s="24">
        <v>84.7</v>
      </c>
      <c r="DF7" s="24">
        <v>84.67</v>
      </c>
      <c r="DG7" s="24">
        <v>84.39</v>
      </c>
      <c r="DH7" s="24">
        <v>87.3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0.01</v>
      </c>
      <c r="EK7" s="24">
        <v>0.02</v>
      </c>
      <c r="EL7" s="24">
        <v>0.25</v>
      </c>
      <c r="EM7" s="24">
        <v>0.05</v>
      </c>
      <c r="EN7" s="24">
        <v>0.03</v>
      </c>
      <c r="EO7" s="24">
        <v>0.02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 t="shared" ref="B10:C10" si="15">DATEVALUE($B7+12-B11&amp;"/1/"&amp;B12)</f>
        <v>47484</v>
      </c>
      <c r="C10" s="28">
        <f t="shared" si="15"/>
        <v>47849</v>
      </c>
      <c r="D10" s="28">
        <f>DATEVALUE($B7+12-D11&amp;"/1/"&amp;D12)</f>
        <v>48215</v>
      </c>
      <c r="E10" s="28">
        <f>DATEVALUE($B7+12-E11&amp;"/1/"&amp;E12)</f>
        <v>48582</v>
      </c>
      <c r="F10" s="28">
        <f>DATEVALUE($B7+12-F11&amp;"/1/"&amp;F12)</f>
        <v>48948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114</v>
      </c>
      <c r="E13" t="s">
        <v>115</v>
      </c>
      <c r="F13" t="s">
        <v>114</v>
      </c>
      <c r="G13" t="s">
        <v>116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籠原　汐美</cp:lastModifiedBy>
  <cp:lastPrinted>2024-02-06T02:38:06Z</cp:lastPrinted>
  <dcterms:created xsi:type="dcterms:W3CDTF">2023-12-12T02:54:47Z</dcterms:created>
  <dcterms:modified xsi:type="dcterms:W3CDTF">2024-02-06T02:38:07Z</dcterms:modified>
  <cp:category/>
</cp:coreProperties>
</file>