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水道事業\"/>
    </mc:Choice>
  </mc:AlternateContent>
  <xr:revisionPtr revIDLastSave="0" documentId="13_ncr:1_{1941FF1E-DE7D-4AD3-A6E3-AB6C2FCE0D0C}" xr6:coauthVersionLast="47" xr6:coauthVersionMax="47" xr10:uidLastSave="{00000000-0000-0000-0000-000000000000}"/>
  <workbookProtection workbookAlgorithmName="SHA-512" workbookHashValue="9lOmJGzIuh3WJWU/Sd58dijrBA2OXGGA7gerbN6tTvP/MQ9HPeZm/s/2zRxPnCN+jQ/MLGIkjdM5Af5Kr/YmPg==" workbookSaltValue="Q3crcj6ryZruJAcnKsyTag==" workbookSpinCount="100000" lockStructure="1"/>
  <bookViews>
    <workbookView xWindow="-120" yWindow="-120" windowWidth="29040" windowHeight="1584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R6" i="5"/>
  <c r="AL8" i="4" s="1"/>
  <c r="Q6" i="5"/>
  <c r="W10" i="4" s="1"/>
  <c r="P6" i="5"/>
  <c r="P10" i="4" s="1"/>
  <c r="O6" i="5"/>
  <c r="I10" i="4" s="1"/>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E85" i="4"/>
  <c r="AL10" i="4"/>
  <c r="BB8" i="4"/>
  <c r="AT8" i="4"/>
  <c r="AD8" i="4"/>
  <c r="W8" i="4"/>
  <c r="P8" i="4"/>
  <c r="I8" i="4"/>
  <c r="B8" i="4"/>
</calcChain>
</file>

<file path=xl/sharedStrings.xml><?xml version="1.0" encoding="utf-8"?>
<sst xmlns="http://schemas.openxmlformats.org/spreadsheetml/2006/main" count="233" uniqueCount="116">
  <si>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</si>
  <si>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</si>
  <si>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</si>
  <si>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</si>
  <si>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</si>
  <si>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</si>
  <si>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</si>
  <si>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</si>
  <si>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</si>
  <si>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</si>
  <si>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</si>
  <si>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</si>
  <si>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</si>
  <si>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</si>
  <si>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</si>
  <si>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</si>
  <si>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</si>
  <si>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</si>
  <si>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</si>
  <si>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</si>
  <si>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</si>
  <si>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</si>
  <si>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</si>
  <si>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</si>
  <si>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</si>
  <si>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</si>
  <si>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</si>
  <si>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</si>
  <si>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</si>
  <si>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</si>
  <si>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</si>
  <si>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</si>
  <si>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</si>
  <si>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</si>
  <si>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</si>
  <si>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</si>
  <si>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</si>
  <si>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</si>
  <si>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</si>
  <si>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</si>
  <si>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</si>
  <si>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</si>
  <si>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</si>
  <si>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</si>
  <si>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</si>
  <si>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</si>
  <si>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</si>
  <si>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</si>
  <si>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</si>
  <si>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</si>
  <si>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</si>
  <si>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</si>
  <si>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</si>
  <si>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</si>
  <si>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</si>
  <si>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</si>
  <si>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</si>
  <si>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</si>
  <si>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</si>
  <si>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</si>
  <si>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</si>
  <si>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</si>
  <si>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</si>
  <si>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</si>
  <si>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</si>
  <si>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</si>
  <si>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</si>
  <si>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</si>
  <si>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</si>
  <si>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</si>
  <si>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</si>
  <si>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</si>
  <si>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</si>
  <si>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</si>
  <si>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</si>
  <si>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</si>
  <si>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</si>
  <si>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</si>
  <si>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</si>
  <si>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</si>
  <si>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</si>
  <si>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</si>
  <si>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</si>
  <si>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</si>
  <si>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</si>
  <si>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</si>
  <si>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</si>
  <si>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</si>
  <si>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</si>
  <si>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</si>
  <si>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</si>
  <si>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</si>
  <si>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</si>
  <si>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</si>
  <si>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</si>
  <si>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</si>
  <si>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</si>
  <si>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</si>
  <si>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</si>
  <si>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</si>
  <si>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</si>
  <si>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</si>
  <si>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</si>
  <si>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</si>
  <si>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</si>
  <si>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</si>
  <si>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</si>
  <si>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</si>
  <si>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</si>
  <si>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</si>
  <si>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</si>
  <si>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</si>
  <si>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</si>
  <si>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町内唯一の浄水場であることから、簡易水道施設以外で大規模な漏水事故等有事の際における活用も考慮しつつ、次回更新時には既存施設の規模の適正化等を考慮した整備方針も検討する必要があります。
　また、令和５年度から公営企業会計を適用し、水道事業会計に統合することから一体で適正な運営に努めていきます。</t>
    <phoneticPr fontId="4"/>
  </si>
  <si>
    <t>供給開始時に併せて管路の布設替えをしていることから、法定耐用年数の40年で更新するとしても20年の猶予があり、当面の間は更新の予定はありません。</t>
    <phoneticPr fontId="4"/>
  </si>
  <si>
    <t>平子・熊野簡易水道事業は、給水戸数が少なく料金収入が少ないため、①収益的収支比率については、100%を大きく下回っており、一般会計からの繰入に大きく頼らざるを得ない状況となっています。平成30年度は、大規模な機器修繕工事等を行い、歳出に対する一般会計からの繰入金が多くなったため、比率が一時的に増加しました。
　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とりわけ、令和４年度に⑥給水原価が著しく高額となっている理由は、令和５年度から公営企業会計を適用し、水道事業会計に統合することから、会計統合のための支援業務等を発注したことによります。
　簡易水道単体で見ると、地方債償還は令和１３年度で終了予定で、それ以降については「⑤料金回収率」が37％程度、「⑥給水原価」も650円程度となり、類似団体と同水準になる見込みですが、令和５年度より水道事業に統合されたことから事業の枠組みが変わり「⑤料金回収率」や「⑥給水原価」についても水道事業全体で捉えていくこととなります。これにより簡易水道部分における状況が見えにくくならないよう注視しながら把握を行い、給水収益の減少や、修繕、更新といった新たな支出も発生するため、引き続き経営改善のための取り組みが必要となります。
 「⑦施設利用率」については、類似団体との差異も小さく、また大規模漏水事故等有事の際の活用も踏まえると概ね適正であると判断できます。また、「⑧有収率」については類似団体と同水準以上であることから、適正な管理ができていると判断しています。</t>
    <rPh sb="276" eb="278">
      <t>レイワ</t>
    </rPh>
    <rPh sb="279" eb="281">
      <t>ネンド</t>
    </rPh>
    <rPh sb="283" eb="285">
      <t>キュウスイ</t>
    </rPh>
    <rPh sb="285" eb="287">
      <t>ゲンカ</t>
    </rPh>
    <rPh sb="288" eb="289">
      <t>イチジル</t>
    </rPh>
    <rPh sb="291" eb="293">
      <t>コウガク</t>
    </rPh>
    <rPh sb="299" eb="301">
      <t>リユウ</t>
    </rPh>
    <rPh sb="337" eb="339">
      <t>カイケイ</t>
    </rPh>
    <rPh sb="339" eb="341">
      <t>トウゴウ</t>
    </rPh>
    <rPh sb="345" eb="347">
      <t>シエン</t>
    </rPh>
    <rPh sb="347" eb="349">
      <t>ギョウム</t>
    </rPh>
    <rPh sb="349" eb="350">
      <t>トウ</t>
    </rPh>
    <rPh sb="351" eb="353">
      <t>ハッチュウ</t>
    </rPh>
    <rPh sb="365" eb="367">
      <t>カンイ</t>
    </rPh>
    <rPh sb="367" eb="369">
      <t>スイドウ</t>
    </rPh>
    <rPh sb="369" eb="371">
      <t>タンタイ</t>
    </rPh>
    <rPh sb="372" eb="373">
      <t>ミ</t>
    </rPh>
    <rPh sb="455" eb="457">
      <t>レイワ</t>
    </rPh>
    <rPh sb="458" eb="460">
      <t>ネンド</t>
    </rPh>
    <rPh sb="462" eb="464">
      <t>スイドウ</t>
    </rPh>
    <rPh sb="464" eb="466">
      <t>ジギョウ</t>
    </rPh>
    <rPh sb="467" eb="469">
      <t>トウゴウ</t>
    </rPh>
    <rPh sb="488" eb="490">
      <t>リョウキン</t>
    </rPh>
    <rPh sb="490" eb="492">
      <t>カイシュウ</t>
    </rPh>
    <rPh sb="492" eb="493">
      <t>リツ</t>
    </rPh>
    <rPh sb="497" eb="499">
      <t>キュウスイ</t>
    </rPh>
    <rPh sb="499" eb="501">
      <t>ゲンカ</t>
    </rPh>
    <rPh sb="507" eb="509">
      <t>スイドウ</t>
    </rPh>
    <rPh sb="509" eb="511">
      <t>ジギョウ</t>
    </rPh>
    <rPh sb="511" eb="513">
      <t>ゼンタイ</t>
    </rPh>
    <rPh sb="514" eb="515">
      <t>トラ</t>
    </rPh>
    <rPh sb="532" eb="534">
      <t>カンイ</t>
    </rPh>
    <rPh sb="534" eb="536">
      <t>スイドウ</t>
    </rPh>
    <rPh sb="536" eb="538">
      <t>ブブン</t>
    </rPh>
    <rPh sb="542" eb="544">
      <t>ジョウキョウ</t>
    </rPh>
    <rPh sb="545" eb="546">
      <t>ミ</t>
    </rPh>
    <rPh sb="556" eb="558">
      <t>チュウシ</t>
    </rPh>
    <rPh sb="562" eb="564">
      <t>ハアク</t>
    </rPh>
    <rPh sb="565" eb="56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</si>
</sst>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F20-4316-ADCA-785BFAD35153}"/>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0.62</c:v>
                </c:pt>
                <c:pt idx="1">
                  <c:v>0.39</c:v>
                </c:pt>
                <c:pt idx="2">
                  <c:v>0.61</c:v>
                </c:pt>
                <c:pt idx="3">
                  <c:v>0.4</c:v>
                </c:pt>
                <c:pt idx="4">
                  <c:v>0.59</c:v>
                </c:pt>
              </c:numCache>
            </c:numRef>
          </c:val>
          <c:smooth val="0"/>
          <c:extLst>
            <c:ext xmlns:c16="http://schemas.microsoft.com/office/drawing/2014/chart" uri="{C3380CC4-5D6E-409C-BE32-E72D297353CC}">
              <c16:uniqueId val="{00000001-6F20-4316-ADCA-785BFAD35153}"/>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43.47</c:v>
                </c:pt>
                <c:pt idx="1">
                  <c:v>50.22</c:v>
                </c:pt>
                <c:pt idx="2">
                  <c:v>45.72</c:v>
                </c:pt>
                <c:pt idx="3">
                  <c:v>55.92</c:v>
                </c:pt>
                <c:pt idx="4">
                  <c:v>55.33</c:v>
                </c:pt>
              </c:numCache>
            </c:numRef>
          </c:val>
          <c:extLst>
            <c:ext xmlns:c16="http://schemas.microsoft.com/office/drawing/2014/chart" uri="{C3380CC4-5D6E-409C-BE32-E72D297353CC}">
              <c16:uniqueId val="{00000000-5FDE-45EB-836F-A099E445426D}"/>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48.26</c:v>
                </c:pt>
                <c:pt idx="1">
                  <c:v>48.01</c:v>
                </c:pt>
                <c:pt idx="2">
                  <c:v>49.08</c:v>
                </c:pt>
                <c:pt idx="3">
                  <c:v>51.46</c:v>
                </c:pt>
                <c:pt idx="4">
                  <c:v>51.84</c:v>
                </c:pt>
              </c:numCache>
            </c:numRef>
          </c:val>
          <c:smooth val="0"/>
          <c:extLst>
            <c:ext xmlns:c16="http://schemas.microsoft.com/office/drawing/2014/chart" uri="{C3380CC4-5D6E-409C-BE32-E72D297353CC}">
              <c16:uniqueId val="{00000001-5FDE-45EB-836F-A099E445426D}"/>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97.22</c:v>
                </c:pt>
                <c:pt idx="1">
                  <c:v>80.67</c:v>
                </c:pt>
                <c:pt idx="2">
                  <c:v>81.2</c:v>
                </c:pt>
                <c:pt idx="3">
                  <c:v>77.459999999999994</c:v>
                </c:pt>
                <c:pt idx="4">
                  <c:v>76.8</c:v>
                </c:pt>
              </c:numCache>
            </c:numRef>
          </c:val>
          <c:extLst>
            <c:ext xmlns:c16="http://schemas.microsoft.com/office/drawing/2014/chart" uri="{C3380CC4-5D6E-409C-BE32-E72D297353CC}">
              <c16:uniqueId val="{00000000-2D15-405E-A0B1-F0FD2BD6A35B}"/>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72.72</c:v>
                </c:pt>
                <c:pt idx="1">
                  <c:v>72.75</c:v>
                </c:pt>
                <c:pt idx="2">
                  <c:v>71.27</c:v>
                </c:pt>
                <c:pt idx="3">
                  <c:v>68.58</c:v>
                </c:pt>
                <c:pt idx="4">
                  <c:v>67.94</c:v>
                </c:pt>
              </c:numCache>
            </c:numRef>
          </c:val>
          <c:smooth val="0"/>
          <c:extLst>
            <c:ext xmlns:c16="http://schemas.microsoft.com/office/drawing/2014/chart" uri="{C3380CC4-5D6E-409C-BE32-E72D297353CC}">
              <c16:uniqueId val="{00000001-2D15-405E-A0B1-F0FD2BD6A35B}"/>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231.97</c:v>
                </c:pt>
                <c:pt idx="1">
                  <c:v>75.36</c:v>
                </c:pt>
                <c:pt idx="2">
                  <c:v>73.400000000000006</c:v>
                </c:pt>
                <c:pt idx="3">
                  <c:v>70.77</c:v>
                </c:pt>
                <c:pt idx="4">
                  <c:v>57.54</c:v>
                </c:pt>
              </c:numCache>
            </c:numRef>
          </c:val>
          <c:extLst>
            <c:ext xmlns:c16="http://schemas.microsoft.com/office/drawing/2014/chart" uri="{C3380CC4-5D6E-409C-BE32-E72D297353CC}">
              <c16:uniqueId val="{00000000-9614-4A62-8B00-23B3F5000851}"/>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73.25</c:v>
                </c:pt>
                <c:pt idx="1">
                  <c:v>75.06</c:v>
                </c:pt>
                <c:pt idx="2">
                  <c:v>73.22</c:v>
                </c:pt>
                <c:pt idx="3">
                  <c:v>69.05</c:v>
                </c:pt>
                <c:pt idx="4">
                  <c:v>67.02</c:v>
                </c:pt>
              </c:numCache>
            </c:numRef>
          </c:val>
          <c:smooth val="0"/>
          <c:extLst>
            <c:ext xmlns:c16="http://schemas.microsoft.com/office/drawing/2014/chart" uri="{C3380CC4-5D6E-409C-BE32-E72D297353CC}">
              <c16:uniqueId val="{00000001-9614-4A62-8B00-23B3F5000851}"/>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638-4400-B919-54296C0C5288}"/>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38-4400-B919-54296C0C5288}"/>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CB8-4382-A1DB-C8A6A4286890}"/>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CB8-4382-A1DB-C8A6A4286890}"/>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51D-49E2-BCB6-08CF98D3AA59}"/>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1D-49E2-BCB6-08CF98D3AA59}"/>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EA6-4CE2-BC5D-31A72AE2496C}"/>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EA6-4CE2-BC5D-31A72AE2496C}"/>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4152.0600000000004</c:v>
                </c:pt>
                <c:pt idx="1">
                  <c:v>3900.94</c:v>
                </c:pt>
                <c:pt idx="2">
                  <c:v>4782.88</c:v>
                </c:pt>
                <c:pt idx="3">
                  <c:v>3213.52</c:v>
                </c:pt>
                <c:pt idx="4">
                  <c:v>3470.92</c:v>
                </c:pt>
              </c:numCache>
            </c:numRef>
          </c:val>
          <c:extLst>
            <c:ext xmlns:c16="http://schemas.microsoft.com/office/drawing/2014/chart" uri="{C3380CC4-5D6E-409C-BE32-E72D297353CC}">
              <c16:uniqueId val="{00000000-913F-40E7-88D4-502BCA34F3CE}"/>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1274.21</c:v>
                </c:pt>
                <c:pt idx="1">
                  <c:v>1183.92</c:v>
                </c:pt>
                <c:pt idx="2">
                  <c:v>1128.72</c:v>
                </c:pt>
                <c:pt idx="3">
                  <c:v>1125.25</c:v>
                </c:pt>
                <c:pt idx="4">
                  <c:v>1157.05</c:v>
                </c:pt>
              </c:numCache>
            </c:numRef>
          </c:val>
          <c:smooth val="0"/>
          <c:extLst>
            <c:ext xmlns:c16="http://schemas.microsoft.com/office/drawing/2014/chart" uri="{C3380CC4-5D6E-409C-BE32-E72D297353CC}">
              <c16:uniqueId val="{00000001-913F-40E7-88D4-502BCA34F3CE}"/>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16.920000000000002</c:v>
                </c:pt>
                <c:pt idx="1">
                  <c:v>15.9</c:v>
                </c:pt>
                <c:pt idx="2">
                  <c:v>12.79</c:v>
                </c:pt>
                <c:pt idx="3">
                  <c:v>18.53</c:v>
                </c:pt>
                <c:pt idx="4">
                  <c:v>7.91</c:v>
                </c:pt>
              </c:numCache>
            </c:numRef>
          </c:val>
          <c:extLst>
            <c:ext xmlns:c16="http://schemas.microsoft.com/office/drawing/2014/chart" uri="{C3380CC4-5D6E-409C-BE32-E72D297353CC}">
              <c16:uniqueId val="{00000000-3ACE-407D-AAB1-48C79E95DC58}"/>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41.25</c:v>
                </c:pt>
                <c:pt idx="1">
                  <c:v>42.5</c:v>
                </c:pt>
                <c:pt idx="2">
                  <c:v>41.84</c:v>
                </c:pt>
                <c:pt idx="3">
                  <c:v>41.44</c:v>
                </c:pt>
                <c:pt idx="4">
                  <c:v>37.65</c:v>
                </c:pt>
              </c:numCache>
            </c:numRef>
          </c:val>
          <c:smooth val="0"/>
          <c:extLst>
            <c:ext xmlns:c16="http://schemas.microsoft.com/office/drawing/2014/chart" uri="{C3380CC4-5D6E-409C-BE32-E72D297353CC}">
              <c16:uniqueId val="{00000001-3ACE-407D-AAB1-48C79E95DC58}"/>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1474.98</c:v>
                </c:pt>
                <c:pt idx="1">
                  <c:v>1609.75</c:v>
                </c:pt>
                <c:pt idx="2">
                  <c:v>1641.14</c:v>
                </c:pt>
                <c:pt idx="3">
                  <c:v>1314.56</c:v>
                </c:pt>
                <c:pt idx="4">
                  <c:v>3325.67</c:v>
                </c:pt>
              </c:numCache>
            </c:numRef>
          </c:val>
          <c:extLst>
            <c:ext xmlns:c16="http://schemas.microsoft.com/office/drawing/2014/chart" uri="{C3380CC4-5D6E-409C-BE32-E72D297353CC}">
              <c16:uniqueId val="{00000000-614D-4D3F-89EA-08607A65F835}"/>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383.25</c:v>
                </c:pt>
                <c:pt idx="1">
                  <c:v>377.72</c:v>
                </c:pt>
                <c:pt idx="2">
                  <c:v>390.47</c:v>
                </c:pt>
                <c:pt idx="3">
                  <c:v>403.61</c:v>
                </c:pt>
                <c:pt idx="4">
                  <c:v>442.82</c:v>
                </c:pt>
              </c:numCache>
            </c:numRef>
          </c:val>
          <c:smooth val="0"/>
          <c:extLst>
            <c:ext xmlns:c16="http://schemas.microsoft.com/office/drawing/2014/chart" uri="{C3380CC4-5D6E-409C-BE32-E72D297353CC}">
              <c16:uniqueId val="{00000001-614D-4D3F-89EA-08607A65F835}"/>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日野町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2" t="s">
        <v>1</v>
      </c>
      <c r="C7" s="32"/>
      <c r="D7" s="32"/>
      <c r="E7" s="32"/>
      <c r="F7" s="32"/>
      <c r="G7" s="32"/>
      <c r="H7" s="32"/>
      <c r="I7" s="32" t="s">
        <v>2</v>
      </c>
      <c r="J7" s="32"/>
      <c r="K7" s="32"/>
      <c r="L7" s="32"/>
      <c r="M7" s="32"/>
      <c r="N7" s="32"/>
      <c r="O7" s="32"/>
      <c r="P7" s="32" t="s">
        <v>3</v>
      </c>
      <c r="Q7" s="32"/>
      <c r="R7" s="32"/>
      <c r="S7" s="32"/>
      <c r="T7" s="32"/>
      <c r="U7" s="32"/>
      <c r="V7" s="32"/>
      <c r="W7" s="32" t="s">
        <v>4</v>
      </c>
      <c r="X7" s="32"/>
      <c r="Y7" s="32"/>
      <c r="Z7" s="32"/>
      <c r="AA7" s="32"/>
      <c r="AB7" s="32"/>
      <c r="AC7" s="32"/>
      <c r="AD7" s="32" t="s">
        <v>5</v>
      </c>
      <c r="AE7" s="32"/>
      <c r="AF7" s="32"/>
      <c r="AG7" s="32"/>
      <c r="AH7" s="32"/>
      <c r="AI7" s="32"/>
      <c r="AJ7" s="32"/>
      <c r="AK7" s="2"/>
      <c r="AL7" s="32" t="s">
        <v>6</v>
      </c>
      <c r="AM7" s="32"/>
      <c r="AN7" s="32"/>
      <c r="AO7" s="32"/>
      <c r="AP7" s="32"/>
      <c r="AQ7" s="32"/>
      <c r="AR7" s="32"/>
      <c r="AS7" s="32"/>
      <c r="AT7" s="32" t="s">
        <v>7</v>
      </c>
      <c r="AU7" s="32"/>
      <c r="AV7" s="32"/>
      <c r="AW7" s="32"/>
      <c r="AX7" s="32"/>
      <c r="AY7" s="32"/>
      <c r="AZ7" s="32"/>
      <c r="BA7" s="32"/>
      <c r="BB7" s="32" t="s">
        <v>8</v>
      </c>
      <c r="BC7" s="32"/>
      <c r="BD7" s="32"/>
      <c r="BE7" s="32"/>
      <c r="BF7" s="32"/>
      <c r="BG7" s="32"/>
      <c r="BH7" s="32"/>
      <c r="BI7" s="32"/>
      <c r="BJ7" s="3"/>
      <c r="BK7" s="3"/>
      <c r="BL7" s="33" t="s">
        <v>9</v>
      </c>
      <c r="BM7" s="34"/>
      <c r="BN7" s="34"/>
      <c r="BO7" s="34"/>
      <c r="BP7" s="34"/>
      <c r="BQ7" s="34"/>
      <c r="BR7" s="34"/>
      <c r="BS7" s="34"/>
      <c r="BT7" s="34"/>
      <c r="BU7" s="34"/>
      <c r="BV7" s="34"/>
      <c r="BW7" s="34"/>
      <c r="BX7" s="34"/>
      <c r="BY7" s="35"/>
    </row>
    <row r="8" spans="1:78" ht="18.75" customHeight="1" x14ac:dyDescent="0.15">
      <c r="A8" s="2"/>
      <c r="B8" s="36" t="str">
        <f>データ!$I$6</f>
        <v>法非適用</v>
      </c>
      <c r="C8" s="36"/>
      <c r="D8" s="36"/>
      <c r="E8" s="36"/>
      <c r="F8" s="36"/>
      <c r="G8" s="36"/>
      <c r="H8" s="36"/>
      <c r="I8" s="36" t="str">
        <f>データ!$J$6</f>
        <v>水道事業</v>
      </c>
      <c r="J8" s="36"/>
      <c r="K8" s="36"/>
      <c r="L8" s="36"/>
      <c r="M8" s="36"/>
      <c r="N8" s="36"/>
      <c r="O8" s="36"/>
      <c r="P8" s="36" t="str">
        <f>データ!$K$6</f>
        <v>簡易水道事業</v>
      </c>
      <c r="Q8" s="36"/>
      <c r="R8" s="36"/>
      <c r="S8" s="36"/>
      <c r="T8" s="36"/>
      <c r="U8" s="36"/>
      <c r="V8" s="36"/>
      <c r="W8" s="36" t="str">
        <f>データ!$L$6</f>
        <v>D4</v>
      </c>
      <c r="X8" s="36"/>
      <c r="Y8" s="36"/>
      <c r="Z8" s="36"/>
      <c r="AA8" s="36"/>
      <c r="AB8" s="36"/>
      <c r="AC8" s="36"/>
      <c r="AD8" s="36" t="str">
        <f>データ!$M$6</f>
        <v>非設置</v>
      </c>
      <c r="AE8" s="36"/>
      <c r="AF8" s="36"/>
      <c r="AG8" s="36"/>
      <c r="AH8" s="36"/>
      <c r="AI8" s="36"/>
      <c r="AJ8" s="36"/>
      <c r="AK8" s="2"/>
      <c r="AL8" s="37">
        <f>データ!$R$6</f>
        <v>20987</v>
      </c>
      <c r="AM8" s="37"/>
      <c r="AN8" s="37"/>
      <c r="AO8" s="37"/>
      <c r="AP8" s="37"/>
      <c r="AQ8" s="37"/>
      <c r="AR8" s="37"/>
      <c r="AS8" s="37"/>
      <c r="AT8" s="38">
        <f>データ!$S$6</f>
        <v>117.6</v>
      </c>
      <c r="AU8" s="38"/>
      <c r="AV8" s="38"/>
      <c r="AW8" s="38"/>
      <c r="AX8" s="38"/>
      <c r="AY8" s="38"/>
      <c r="AZ8" s="38"/>
      <c r="BA8" s="38"/>
      <c r="BB8" s="38">
        <f>データ!$T$6</f>
        <v>178.46</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2" t="s">
        <v>12</v>
      </c>
      <c r="C9" s="32"/>
      <c r="D9" s="32"/>
      <c r="E9" s="32"/>
      <c r="F9" s="32"/>
      <c r="G9" s="32"/>
      <c r="H9" s="32"/>
      <c r="I9" s="32" t="s">
        <v>13</v>
      </c>
      <c r="J9" s="32"/>
      <c r="K9" s="32"/>
      <c r="L9" s="32"/>
      <c r="M9" s="32"/>
      <c r="N9" s="32"/>
      <c r="O9" s="32"/>
      <c r="P9" s="32" t="s">
        <v>14</v>
      </c>
      <c r="Q9" s="32"/>
      <c r="R9" s="32"/>
      <c r="S9" s="32"/>
      <c r="T9" s="32"/>
      <c r="U9" s="32"/>
      <c r="V9" s="32"/>
      <c r="W9" s="32" t="s">
        <v>15</v>
      </c>
      <c r="X9" s="32"/>
      <c r="Y9" s="32"/>
      <c r="Z9" s="32"/>
      <c r="AA9" s="32"/>
      <c r="AB9" s="32"/>
      <c r="AC9" s="32"/>
      <c r="AD9" s="2"/>
      <c r="AE9" s="2"/>
      <c r="AF9" s="2"/>
      <c r="AG9" s="2"/>
      <c r="AH9" s="3"/>
      <c r="AI9" s="2"/>
      <c r="AJ9" s="2"/>
      <c r="AK9" s="2"/>
      <c r="AL9" s="32" t="s">
        <v>16</v>
      </c>
      <c r="AM9" s="32"/>
      <c r="AN9" s="32"/>
      <c r="AO9" s="32"/>
      <c r="AP9" s="32"/>
      <c r="AQ9" s="32"/>
      <c r="AR9" s="32"/>
      <c r="AS9" s="32"/>
      <c r="AT9" s="32" t="s">
        <v>17</v>
      </c>
      <c r="AU9" s="32"/>
      <c r="AV9" s="32"/>
      <c r="AW9" s="32"/>
      <c r="AX9" s="32"/>
      <c r="AY9" s="32"/>
      <c r="AZ9" s="32"/>
      <c r="BA9" s="32"/>
      <c r="BB9" s="32" t="s">
        <v>18</v>
      </c>
      <c r="BC9" s="32"/>
      <c r="BD9" s="32"/>
      <c r="BE9" s="32"/>
      <c r="BF9" s="32"/>
      <c r="BG9" s="32"/>
      <c r="BH9" s="32"/>
      <c r="BI9" s="32"/>
      <c r="BJ9" s="3"/>
      <c r="BK9" s="3"/>
      <c r="BL9" s="43" t="s">
        <v>19</v>
      </c>
      <c r="BM9" s="44"/>
      <c r="BN9" s="45" t="s">
        <v>20</v>
      </c>
      <c r="BO9" s="45"/>
      <c r="BP9" s="45"/>
      <c r="BQ9" s="45"/>
      <c r="BR9" s="45"/>
      <c r="BS9" s="45"/>
      <c r="BT9" s="45"/>
      <c r="BU9" s="45"/>
      <c r="BV9" s="45"/>
      <c r="BW9" s="45"/>
      <c r="BX9" s="45"/>
      <c r="BY9" s="46"/>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0.27</v>
      </c>
      <c r="Q10" s="38"/>
      <c r="R10" s="38"/>
      <c r="S10" s="38"/>
      <c r="T10" s="38"/>
      <c r="U10" s="38"/>
      <c r="V10" s="38"/>
      <c r="W10" s="37">
        <f>データ!$Q$6</f>
        <v>4290</v>
      </c>
      <c r="X10" s="37"/>
      <c r="Y10" s="37"/>
      <c r="Z10" s="37"/>
      <c r="AA10" s="37"/>
      <c r="AB10" s="37"/>
      <c r="AC10" s="37"/>
      <c r="AD10" s="2"/>
      <c r="AE10" s="2"/>
      <c r="AF10" s="2"/>
      <c r="AG10" s="2"/>
      <c r="AH10" s="2"/>
      <c r="AI10" s="2"/>
      <c r="AJ10" s="2"/>
      <c r="AK10" s="2"/>
      <c r="AL10" s="37">
        <f>データ!$U$6</f>
        <v>57</v>
      </c>
      <c r="AM10" s="37"/>
      <c r="AN10" s="37"/>
      <c r="AO10" s="37"/>
      <c r="AP10" s="37"/>
      <c r="AQ10" s="37"/>
      <c r="AR10" s="37"/>
      <c r="AS10" s="37"/>
      <c r="AT10" s="38">
        <f>データ!$V$6</f>
        <v>1.73</v>
      </c>
      <c r="AU10" s="38"/>
      <c r="AV10" s="38"/>
      <c r="AW10" s="38"/>
      <c r="AX10" s="38"/>
      <c r="AY10" s="38"/>
      <c r="AZ10" s="38"/>
      <c r="BA10" s="38"/>
      <c r="BB10" s="38">
        <f>データ!$W$6</f>
        <v>32.950000000000003</v>
      </c>
      <c r="BC10" s="38"/>
      <c r="BD10" s="38"/>
      <c r="BE10" s="38"/>
      <c r="BF10" s="38"/>
      <c r="BG10" s="38"/>
      <c r="BH10" s="38"/>
      <c r="BI10" s="38"/>
      <c r="BJ10" s="2"/>
      <c r="BK10" s="2"/>
      <c r="BL10" s="53" t="s">
        <v>21</v>
      </c>
      <c r="BM10" s="54"/>
      <c r="BN10" s="55" t="s">
        <v>22</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25</v>
      </c>
      <c r="BM14" s="66"/>
      <c r="BN14" s="66"/>
      <c r="BO14" s="66"/>
      <c r="BP14" s="66"/>
      <c r="BQ14" s="66"/>
      <c r="BR14" s="66"/>
      <c r="BS14" s="66"/>
      <c r="BT14" s="66"/>
      <c r="BU14" s="66"/>
      <c r="BV14" s="66"/>
      <c r="BW14" s="66"/>
      <c r="BX14" s="66"/>
      <c r="BY14" s="66"/>
      <c r="BZ14" s="6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26</v>
      </c>
      <c r="BM45" s="66"/>
      <c r="BN45" s="66"/>
      <c r="BO45" s="66"/>
      <c r="BP45" s="66"/>
      <c r="BQ45" s="66"/>
      <c r="BR45" s="66"/>
      <c r="BS45" s="66"/>
      <c r="BT45" s="66"/>
      <c r="BU45" s="66"/>
      <c r="BV45" s="66"/>
      <c r="BW45" s="66"/>
      <c r="BX45" s="66"/>
      <c r="BY45" s="66"/>
      <c r="BZ45" s="6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114</v>
      </c>
      <c r="BM47" s="48"/>
      <c r="BN47" s="48"/>
      <c r="BO47" s="48"/>
      <c r="BP47" s="48"/>
      <c r="BQ47" s="48"/>
      <c r="BR47" s="48"/>
      <c r="BS47" s="48"/>
      <c r="BT47" s="48"/>
      <c r="BU47" s="48"/>
      <c r="BV47" s="48"/>
      <c r="BW47" s="48"/>
      <c r="BX47" s="48"/>
      <c r="BY47" s="48"/>
      <c r="BZ47" s="4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28</v>
      </c>
      <c r="BM64" s="66"/>
      <c r="BN64" s="66"/>
      <c r="BO64" s="66"/>
      <c r="BP64" s="66"/>
      <c r="BQ64" s="66"/>
      <c r="BR64" s="66"/>
      <c r="BS64" s="66"/>
      <c r="BT64" s="66"/>
      <c r="BU64" s="66"/>
      <c r="BV64" s="66"/>
      <c r="BW64" s="66"/>
      <c r="BX64" s="66"/>
      <c r="BY64" s="66"/>
      <c r="BZ64" s="6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113</v>
      </c>
      <c r="BM66" s="48"/>
      <c r="BN66" s="48"/>
      <c r="BO66" s="48"/>
      <c r="BP66" s="48"/>
      <c r="BQ66" s="48"/>
      <c r="BR66" s="48"/>
      <c r="BS66" s="48"/>
      <c r="BT66" s="48"/>
      <c r="BU66" s="48"/>
      <c r="BV66" s="48"/>
      <c r="BW66" s="48"/>
      <c r="BX66" s="48"/>
      <c r="BY66" s="48"/>
      <c r="BZ66" s="4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41</v>
      </c>
      <c r="H85" s="13" t="str">
        <f>データ!BO6</f>
        <v>【982.48】</v>
      </c>
      <c r="I85" s="13" t="str">
        <f>データ!BZ6</f>
        <v>【50.61】</v>
      </c>
      <c r="J85" s="13" t="str">
        <f>データ!CK6</f>
        <v>【320.83】</v>
      </c>
      <c r="K85" s="13" t="str">
        <f>データ!CV6</f>
        <v>【56.15】</v>
      </c>
      <c r="L85" s="13" t="str">
        <f>データ!DG6</f>
        <v>【70.01】</v>
      </c>
      <c r="M85" s="13" t="s">
        <v>41</v>
      </c>
      <c r="N85" s="13" t="s">
        <v>41</v>
      </c>
      <c r="O85" s="13" t="str">
        <f>データ!EN6</f>
        <v>【0.52】</v>
      </c>
    </row>
  </sheetData>
  <sheetProtection algorithmName="SHA-512" hashValue="dswTJC/oEGJMkuJxEPGoCHYPF6NmHQ7wW9IVWyo9a+04dL3FUnGCZNnk7ZHGFD64100IttkPTG/q3DjEMwW8Jw==" saltValue="ZRo5FAj55M1P+XNO6wUwF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42</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43</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44</v>
      </c>
      <c r="B3" s="16" t="s">
        <v>45</v>
      </c>
      <c r="C3" s="16" t="s">
        <v>46</v>
      </c>
      <c r="D3" s="16" t="s">
        <v>47</v>
      </c>
      <c r="E3" s="16" t="s">
        <v>48</v>
      </c>
      <c r="F3" s="16" t="s">
        <v>49</v>
      </c>
      <c r="G3" s="16" t="s">
        <v>50</v>
      </c>
      <c r="H3" s="72" t="s">
        <v>51</v>
      </c>
      <c r="I3" s="73"/>
      <c r="J3" s="73"/>
      <c r="K3" s="73"/>
      <c r="L3" s="73"/>
      <c r="M3" s="73"/>
      <c r="N3" s="73"/>
      <c r="O3" s="73"/>
      <c r="P3" s="73"/>
      <c r="Q3" s="73"/>
      <c r="R3" s="73"/>
      <c r="S3" s="73"/>
      <c r="T3" s="73"/>
      <c r="U3" s="73"/>
      <c r="V3" s="73"/>
      <c r="W3" s="74"/>
      <c r="X3" s="78" t="s">
        <v>52</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53</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54</v>
      </c>
      <c r="B4" s="17"/>
      <c r="C4" s="17"/>
      <c r="D4" s="17"/>
      <c r="E4" s="17"/>
      <c r="F4" s="17"/>
      <c r="G4" s="17"/>
      <c r="H4" s="75"/>
      <c r="I4" s="76"/>
      <c r="J4" s="76"/>
      <c r="K4" s="76"/>
      <c r="L4" s="76"/>
      <c r="M4" s="76"/>
      <c r="N4" s="76"/>
      <c r="O4" s="76"/>
      <c r="P4" s="76"/>
      <c r="Q4" s="76"/>
      <c r="R4" s="76"/>
      <c r="S4" s="76"/>
      <c r="T4" s="76"/>
      <c r="U4" s="76"/>
      <c r="V4" s="76"/>
      <c r="W4" s="77"/>
      <c r="X4" s="71" t="s">
        <v>55</v>
      </c>
      <c r="Y4" s="71"/>
      <c r="Z4" s="71"/>
      <c r="AA4" s="71"/>
      <c r="AB4" s="71"/>
      <c r="AC4" s="71"/>
      <c r="AD4" s="71"/>
      <c r="AE4" s="71"/>
      <c r="AF4" s="71"/>
      <c r="AG4" s="71"/>
      <c r="AH4" s="71"/>
      <c r="AI4" s="71" t="s">
        <v>56</v>
      </c>
      <c r="AJ4" s="71"/>
      <c r="AK4" s="71"/>
      <c r="AL4" s="71"/>
      <c r="AM4" s="71"/>
      <c r="AN4" s="71"/>
      <c r="AO4" s="71"/>
      <c r="AP4" s="71"/>
      <c r="AQ4" s="71"/>
      <c r="AR4" s="71"/>
      <c r="AS4" s="71"/>
      <c r="AT4" s="71" t="s">
        <v>57</v>
      </c>
      <c r="AU4" s="71"/>
      <c r="AV4" s="71"/>
      <c r="AW4" s="71"/>
      <c r="AX4" s="71"/>
      <c r="AY4" s="71"/>
      <c r="AZ4" s="71"/>
      <c r="BA4" s="71"/>
      <c r="BB4" s="71"/>
      <c r="BC4" s="71"/>
      <c r="BD4" s="71"/>
      <c r="BE4" s="71" t="s">
        <v>58</v>
      </c>
      <c r="BF4" s="71"/>
      <c r="BG4" s="71"/>
      <c r="BH4" s="71"/>
      <c r="BI4" s="71"/>
      <c r="BJ4" s="71"/>
      <c r="BK4" s="71"/>
      <c r="BL4" s="71"/>
      <c r="BM4" s="71"/>
      <c r="BN4" s="71"/>
      <c r="BO4" s="71"/>
      <c r="BP4" s="71" t="s">
        <v>59</v>
      </c>
      <c r="BQ4" s="71"/>
      <c r="BR4" s="71"/>
      <c r="BS4" s="71"/>
      <c r="BT4" s="71"/>
      <c r="BU4" s="71"/>
      <c r="BV4" s="71"/>
      <c r="BW4" s="71"/>
      <c r="BX4" s="71"/>
      <c r="BY4" s="71"/>
      <c r="BZ4" s="71"/>
      <c r="CA4" s="71" t="s">
        <v>60</v>
      </c>
      <c r="CB4" s="71"/>
      <c r="CC4" s="71"/>
      <c r="CD4" s="71"/>
      <c r="CE4" s="71"/>
      <c r="CF4" s="71"/>
      <c r="CG4" s="71"/>
      <c r="CH4" s="71"/>
      <c r="CI4" s="71"/>
      <c r="CJ4" s="71"/>
      <c r="CK4" s="71"/>
      <c r="CL4" s="71" t="s">
        <v>61</v>
      </c>
      <c r="CM4" s="71"/>
      <c r="CN4" s="71"/>
      <c r="CO4" s="71"/>
      <c r="CP4" s="71"/>
      <c r="CQ4" s="71"/>
      <c r="CR4" s="71"/>
      <c r="CS4" s="71"/>
      <c r="CT4" s="71"/>
      <c r="CU4" s="71"/>
      <c r="CV4" s="71"/>
      <c r="CW4" s="71" t="s">
        <v>62</v>
      </c>
      <c r="CX4" s="71"/>
      <c r="CY4" s="71"/>
      <c r="CZ4" s="71"/>
      <c r="DA4" s="71"/>
      <c r="DB4" s="71"/>
      <c r="DC4" s="71"/>
      <c r="DD4" s="71"/>
      <c r="DE4" s="71"/>
      <c r="DF4" s="71"/>
      <c r="DG4" s="71"/>
      <c r="DH4" s="71" t="s">
        <v>63</v>
      </c>
      <c r="DI4" s="71"/>
      <c r="DJ4" s="71"/>
      <c r="DK4" s="71"/>
      <c r="DL4" s="71"/>
      <c r="DM4" s="71"/>
      <c r="DN4" s="71"/>
      <c r="DO4" s="71"/>
      <c r="DP4" s="71"/>
      <c r="DQ4" s="71"/>
      <c r="DR4" s="71"/>
      <c r="DS4" s="71" t="s">
        <v>64</v>
      </c>
      <c r="DT4" s="71"/>
      <c r="DU4" s="71"/>
      <c r="DV4" s="71"/>
      <c r="DW4" s="71"/>
      <c r="DX4" s="71"/>
      <c r="DY4" s="71"/>
      <c r="DZ4" s="71"/>
      <c r="EA4" s="71"/>
      <c r="EB4" s="71"/>
      <c r="EC4" s="71"/>
      <c r="ED4" s="71" t="s">
        <v>65</v>
      </c>
      <c r="EE4" s="71"/>
      <c r="EF4" s="71"/>
      <c r="EG4" s="71"/>
      <c r="EH4" s="71"/>
      <c r="EI4" s="71"/>
      <c r="EJ4" s="71"/>
      <c r="EK4" s="71"/>
      <c r="EL4" s="71"/>
      <c r="EM4" s="71"/>
      <c r="EN4" s="71"/>
    </row>
    <row r="5" spans="1:144" x14ac:dyDescent="0.15">
      <c r="A5" s="15" t="s">
        <v>66</v>
      </c>
      <c r="B5" s="18"/>
      <c r="C5" s="18"/>
      <c r="D5" s="18"/>
      <c r="E5" s="18"/>
      <c r="F5" s="18"/>
      <c r="G5" s="18"/>
      <c r="H5" s="19" t="s">
        <v>67</v>
      </c>
      <c r="I5" s="19" t="s">
        <v>68</v>
      </c>
      <c r="J5" s="19" t="s">
        <v>69</v>
      </c>
      <c r="K5" s="19" t="s">
        <v>70</v>
      </c>
      <c r="L5" s="19" t="s">
        <v>71</v>
      </c>
      <c r="M5" s="19" t="s">
        <v>72</v>
      </c>
      <c r="N5" s="19" t="s">
        <v>73</v>
      </c>
      <c r="O5" s="19" t="s">
        <v>74</v>
      </c>
      <c r="P5" s="19" t="s">
        <v>75</v>
      </c>
      <c r="Q5" s="19" t="s">
        <v>76</v>
      </c>
      <c r="R5" s="19" t="s">
        <v>77</v>
      </c>
      <c r="S5" s="19" t="s">
        <v>78</v>
      </c>
      <c r="T5" s="19" t="s">
        <v>79</v>
      </c>
      <c r="U5" s="19" t="s">
        <v>80</v>
      </c>
      <c r="V5" s="19" t="s">
        <v>81</v>
      </c>
      <c r="W5" s="19" t="s">
        <v>82</v>
      </c>
      <c r="X5" s="19" t="s">
        <v>83</v>
      </c>
      <c r="Y5" s="19" t="s">
        <v>84</v>
      </c>
      <c r="Z5" s="19" t="s">
        <v>85</v>
      </c>
      <c r="AA5" s="19" t="s">
        <v>86</v>
      </c>
      <c r="AB5" s="19" t="s">
        <v>87</v>
      </c>
      <c r="AC5" s="19" t="s">
        <v>88</v>
      </c>
      <c r="AD5" s="19" t="s">
        <v>89</v>
      </c>
      <c r="AE5" s="19" t="s">
        <v>90</v>
      </c>
      <c r="AF5" s="19" t="s">
        <v>91</v>
      </c>
      <c r="AG5" s="19" t="s">
        <v>92</v>
      </c>
      <c r="AH5" s="19" t="s">
        <v>29</v>
      </c>
      <c r="AI5" s="19" t="s">
        <v>83</v>
      </c>
      <c r="AJ5" s="19" t="s">
        <v>84</v>
      </c>
      <c r="AK5" s="19" t="s">
        <v>85</v>
      </c>
      <c r="AL5" s="19" t="s">
        <v>86</v>
      </c>
      <c r="AM5" s="19" t="s">
        <v>87</v>
      </c>
      <c r="AN5" s="19" t="s">
        <v>88</v>
      </c>
      <c r="AO5" s="19" t="s">
        <v>89</v>
      </c>
      <c r="AP5" s="19" t="s">
        <v>90</v>
      </c>
      <c r="AQ5" s="19" t="s">
        <v>91</v>
      </c>
      <c r="AR5" s="19" t="s">
        <v>92</v>
      </c>
      <c r="AS5" s="19" t="s">
        <v>93</v>
      </c>
      <c r="AT5" s="19" t="s">
        <v>83</v>
      </c>
      <c r="AU5" s="19" t="s">
        <v>84</v>
      </c>
      <c r="AV5" s="19" t="s">
        <v>85</v>
      </c>
      <c r="AW5" s="19" t="s">
        <v>86</v>
      </c>
      <c r="AX5" s="19" t="s">
        <v>87</v>
      </c>
      <c r="AY5" s="19" t="s">
        <v>88</v>
      </c>
      <c r="AZ5" s="19" t="s">
        <v>89</v>
      </c>
      <c r="BA5" s="19" t="s">
        <v>90</v>
      </c>
      <c r="BB5" s="19" t="s">
        <v>91</v>
      </c>
      <c r="BC5" s="19" t="s">
        <v>92</v>
      </c>
      <c r="BD5" s="19" t="s">
        <v>93</v>
      </c>
      <c r="BE5" s="19" t="s">
        <v>83</v>
      </c>
      <c r="BF5" s="19" t="s">
        <v>84</v>
      </c>
      <c r="BG5" s="19" t="s">
        <v>85</v>
      </c>
      <c r="BH5" s="19" t="s">
        <v>86</v>
      </c>
      <c r="BI5" s="19" t="s">
        <v>87</v>
      </c>
      <c r="BJ5" s="19" t="s">
        <v>88</v>
      </c>
      <c r="BK5" s="19" t="s">
        <v>89</v>
      </c>
      <c r="BL5" s="19" t="s">
        <v>90</v>
      </c>
      <c r="BM5" s="19" t="s">
        <v>91</v>
      </c>
      <c r="BN5" s="19" t="s">
        <v>92</v>
      </c>
      <c r="BO5" s="19" t="s">
        <v>93</v>
      </c>
      <c r="BP5" s="19" t="s">
        <v>83</v>
      </c>
      <c r="BQ5" s="19" t="s">
        <v>84</v>
      </c>
      <c r="BR5" s="19" t="s">
        <v>85</v>
      </c>
      <c r="BS5" s="19" t="s">
        <v>86</v>
      </c>
      <c r="BT5" s="19" t="s">
        <v>87</v>
      </c>
      <c r="BU5" s="19" t="s">
        <v>88</v>
      </c>
      <c r="BV5" s="19" t="s">
        <v>89</v>
      </c>
      <c r="BW5" s="19" t="s">
        <v>90</v>
      </c>
      <c r="BX5" s="19" t="s">
        <v>91</v>
      </c>
      <c r="BY5" s="19" t="s">
        <v>92</v>
      </c>
      <c r="BZ5" s="19" t="s">
        <v>93</v>
      </c>
      <c r="CA5" s="19" t="s">
        <v>83</v>
      </c>
      <c r="CB5" s="19" t="s">
        <v>84</v>
      </c>
      <c r="CC5" s="19" t="s">
        <v>85</v>
      </c>
      <c r="CD5" s="19" t="s">
        <v>86</v>
      </c>
      <c r="CE5" s="19" t="s">
        <v>87</v>
      </c>
      <c r="CF5" s="19" t="s">
        <v>88</v>
      </c>
      <c r="CG5" s="19" t="s">
        <v>89</v>
      </c>
      <c r="CH5" s="19" t="s">
        <v>90</v>
      </c>
      <c r="CI5" s="19" t="s">
        <v>91</v>
      </c>
      <c r="CJ5" s="19" t="s">
        <v>92</v>
      </c>
      <c r="CK5" s="19" t="s">
        <v>93</v>
      </c>
      <c r="CL5" s="19" t="s">
        <v>83</v>
      </c>
      <c r="CM5" s="19" t="s">
        <v>84</v>
      </c>
      <c r="CN5" s="19" t="s">
        <v>85</v>
      </c>
      <c r="CO5" s="19" t="s">
        <v>86</v>
      </c>
      <c r="CP5" s="19" t="s">
        <v>87</v>
      </c>
      <c r="CQ5" s="19" t="s">
        <v>88</v>
      </c>
      <c r="CR5" s="19" t="s">
        <v>89</v>
      </c>
      <c r="CS5" s="19" t="s">
        <v>90</v>
      </c>
      <c r="CT5" s="19" t="s">
        <v>91</v>
      </c>
      <c r="CU5" s="19" t="s">
        <v>92</v>
      </c>
      <c r="CV5" s="19" t="s">
        <v>93</v>
      </c>
      <c r="CW5" s="19" t="s">
        <v>83</v>
      </c>
      <c r="CX5" s="19" t="s">
        <v>84</v>
      </c>
      <c r="CY5" s="19" t="s">
        <v>85</v>
      </c>
      <c r="CZ5" s="19" t="s">
        <v>86</v>
      </c>
      <c r="DA5" s="19" t="s">
        <v>87</v>
      </c>
      <c r="DB5" s="19" t="s">
        <v>88</v>
      </c>
      <c r="DC5" s="19" t="s">
        <v>89</v>
      </c>
      <c r="DD5" s="19" t="s">
        <v>90</v>
      </c>
      <c r="DE5" s="19" t="s">
        <v>91</v>
      </c>
      <c r="DF5" s="19" t="s">
        <v>92</v>
      </c>
      <c r="DG5" s="19" t="s">
        <v>93</v>
      </c>
      <c r="DH5" s="19" t="s">
        <v>83</v>
      </c>
      <c r="DI5" s="19" t="s">
        <v>84</v>
      </c>
      <c r="DJ5" s="19" t="s">
        <v>85</v>
      </c>
      <c r="DK5" s="19" t="s">
        <v>86</v>
      </c>
      <c r="DL5" s="19" t="s">
        <v>87</v>
      </c>
      <c r="DM5" s="19" t="s">
        <v>88</v>
      </c>
      <c r="DN5" s="19" t="s">
        <v>89</v>
      </c>
      <c r="DO5" s="19" t="s">
        <v>90</v>
      </c>
      <c r="DP5" s="19" t="s">
        <v>91</v>
      </c>
      <c r="DQ5" s="19" t="s">
        <v>92</v>
      </c>
      <c r="DR5" s="19" t="s">
        <v>93</v>
      </c>
      <c r="DS5" s="19" t="s">
        <v>83</v>
      </c>
      <c r="DT5" s="19" t="s">
        <v>84</v>
      </c>
      <c r="DU5" s="19" t="s">
        <v>85</v>
      </c>
      <c r="DV5" s="19" t="s">
        <v>86</v>
      </c>
      <c r="DW5" s="19" t="s">
        <v>87</v>
      </c>
      <c r="DX5" s="19" t="s">
        <v>88</v>
      </c>
      <c r="DY5" s="19" t="s">
        <v>89</v>
      </c>
      <c r="DZ5" s="19" t="s">
        <v>90</v>
      </c>
      <c r="EA5" s="19" t="s">
        <v>91</v>
      </c>
      <c r="EB5" s="19" t="s">
        <v>92</v>
      </c>
      <c r="EC5" s="19" t="s">
        <v>93</v>
      </c>
      <c r="ED5" s="19" t="s">
        <v>83</v>
      </c>
      <c r="EE5" s="19" t="s">
        <v>84</v>
      </c>
      <c r="EF5" s="19" t="s">
        <v>85</v>
      </c>
      <c r="EG5" s="19" t="s">
        <v>86</v>
      </c>
      <c r="EH5" s="19" t="s">
        <v>87</v>
      </c>
      <c r="EI5" s="19" t="s">
        <v>88</v>
      </c>
      <c r="EJ5" s="19" t="s">
        <v>89</v>
      </c>
      <c r="EK5" s="19" t="s">
        <v>90</v>
      </c>
      <c r="EL5" s="19" t="s">
        <v>91</v>
      </c>
      <c r="EM5" s="19" t="s">
        <v>92</v>
      </c>
      <c r="EN5" s="19" t="s">
        <v>93</v>
      </c>
    </row>
    <row r="6" spans="1:144" s="23" customFormat="1" x14ac:dyDescent="0.15">
      <c r="A6" s="15" t="s">
        <v>94</v>
      </c>
      <c r="B6" s="20">
        <f>B7</f>
        <v>2022</v>
      </c>
      <c r="C6" s="20">
        <f t="shared" ref="C6:W6" si="3">C7</f>
        <v>253839</v>
      </c>
      <c r="D6" s="20">
        <f t="shared" si="3"/>
        <v>47</v>
      </c>
      <c r="E6" s="20">
        <f t="shared" si="3"/>
        <v>1</v>
      </c>
      <c r="F6" s="20">
        <f t="shared" si="3"/>
        <v>0</v>
      </c>
      <c r="G6" s="20">
        <f t="shared" si="3"/>
        <v>0</v>
      </c>
      <c r="H6" s="20" t="str">
        <f t="shared" si="3"/>
        <v>滋賀県　日野町</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0.27</v>
      </c>
      <c r="Q6" s="21">
        <f t="shared" si="3"/>
        <v>4290</v>
      </c>
      <c r="R6" s="21">
        <f t="shared" si="3"/>
        <v>20987</v>
      </c>
      <c r="S6" s="21">
        <f t="shared" si="3"/>
        <v>117.6</v>
      </c>
      <c r="T6" s="21">
        <f t="shared" si="3"/>
        <v>178.46</v>
      </c>
      <c r="U6" s="21">
        <f t="shared" si="3"/>
        <v>57</v>
      </c>
      <c r="V6" s="21">
        <f t="shared" si="3"/>
        <v>1.73</v>
      </c>
      <c r="W6" s="21">
        <f t="shared" si="3"/>
        <v>32.950000000000003</v>
      </c>
      <c r="X6" s="22">
        <f>IF(X7="",NA(),X7)</f>
        <v>231.97</v>
      </c>
      <c r="Y6" s="22">
        <f t="shared" ref="Y6:AG6" si="4">IF(Y7="",NA(),Y7)</f>
        <v>75.36</v>
      </c>
      <c r="Z6" s="22">
        <f t="shared" si="4"/>
        <v>73.400000000000006</v>
      </c>
      <c r="AA6" s="22">
        <f t="shared" si="4"/>
        <v>70.77</v>
      </c>
      <c r="AB6" s="22">
        <f t="shared" si="4"/>
        <v>57.54</v>
      </c>
      <c r="AC6" s="22">
        <f t="shared" si="4"/>
        <v>73.25</v>
      </c>
      <c r="AD6" s="22">
        <f t="shared" si="4"/>
        <v>75.06</v>
      </c>
      <c r="AE6" s="22">
        <f t="shared" si="4"/>
        <v>73.22</v>
      </c>
      <c r="AF6" s="22">
        <f t="shared" si="4"/>
        <v>69.05</v>
      </c>
      <c r="AG6" s="22">
        <f t="shared" si="4"/>
        <v>67.02</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4152.0600000000004</v>
      </c>
      <c r="BF6" s="22">
        <f t="shared" ref="BF6:BN6" si="7">IF(BF7="",NA(),BF7)</f>
        <v>3900.94</v>
      </c>
      <c r="BG6" s="22">
        <f t="shared" si="7"/>
        <v>4782.88</v>
      </c>
      <c r="BH6" s="22">
        <f t="shared" si="7"/>
        <v>3213.52</v>
      </c>
      <c r="BI6" s="22">
        <f t="shared" si="7"/>
        <v>3470.92</v>
      </c>
      <c r="BJ6" s="22">
        <f t="shared" si="7"/>
        <v>1274.21</v>
      </c>
      <c r="BK6" s="22">
        <f t="shared" si="7"/>
        <v>1183.92</v>
      </c>
      <c r="BL6" s="22">
        <f t="shared" si="7"/>
        <v>1128.72</v>
      </c>
      <c r="BM6" s="22">
        <f t="shared" si="7"/>
        <v>1125.25</v>
      </c>
      <c r="BN6" s="22">
        <f t="shared" si="7"/>
        <v>1157.05</v>
      </c>
      <c r="BO6" s="21" t="str">
        <f>IF(BO7="","",IF(BO7="-","【-】","【"&amp;SUBSTITUTE(TEXT(BO7,"#,##0.00"),"-","△")&amp;"】"))</f>
        <v>【982.48】</v>
      </c>
      <c r="BP6" s="22">
        <f>IF(BP7="",NA(),BP7)</f>
        <v>16.920000000000002</v>
      </c>
      <c r="BQ6" s="22">
        <f t="shared" ref="BQ6:BY6" si="8">IF(BQ7="",NA(),BQ7)</f>
        <v>15.9</v>
      </c>
      <c r="BR6" s="22">
        <f t="shared" si="8"/>
        <v>12.79</v>
      </c>
      <c r="BS6" s="22">
        <f t="shared" si="8"/>
        <v>18.53</v>
      </c>
      <c r="BT6" s="22">
        <f t="shared" si="8"/>
        <v>7.91</v>
      </c>
      <c r="BU6" s="22">
        <f t="shared" si="8"/>
        <v>41.25</v>
      </c>
      <c r="BV6" s="22">
        <f t="shared" si="8"/>
        <v>42.5</v>
      </c>
      <c r="BW6" s="22">
        <f t="shared" si="8"/>
        <v>41.84</v>
      </c>
      <c r="BX6" s="22">
        <f t="shared" si="8"/>
        <v>41.44</v>
      </c>
      <c r="BY6" s="22">
        <f t="shared" si="8"/>
        <v>37.65</v>
      </c>
      <c r="BZ6" s="21" t="str">
        <f>IF(BZ7="","",IF(BZ7="-","【-】","【"&amp;SUBSTITUTE(TEXT(BZ7,"#,##0.00"),"-","△")&amp;"】"))</f>
        <v>【50.61】</v>
      </c>
      <c r="CA6" s="22">
        <f>IF(CA7="",NA(),CA7)</f>
        <v>1474.98</v>
      </c>
      <c r="CB6" s="22">
        <f t="shared" ref="CB6:CJ6" si="9">IF(CB7="",NA(),CB7)</f>
        <v>1609.75</v>
      </c>
      <c r="CC6" s="22">
        <f t="shared" si="9"/>
        <v>1641.14</v>
      </c>
      <c r="CD6" s="22">
        <f t="shared" si="9"/>
        <v>1314.56</v>
      </c>
      <c r="CE6" s="22">
        <f t="shared" si="9"/>
        <v>3325.67</v>
      </c>
      <c r="CF6" s="22">
        <f t="shared" si="9"/>
        <v>383.25</v>
      </c>
      <c r="CG6" s="22">
        <f t="shared" si="9"/>
        <v>377.72</v>
      </c>
      <c r="CH6" s="22">
        <f t="shared" si="9"/>
        <v>390.47</v>
      </c>
      <c r="CI6" s="22">
        <f t="shared" si="9"/>
        <v>403.61</v>
      </c>
      <c r="CJ6" s="22">
        <f t="shared" si="9"/>
        <v>442.82</v>
      </c>
      <c r="CK6" s="21" t="str">
        <f>IF(CK7="","",IF(CK7="-","【-】","【"&amp;SUBSTITUTE(TEXT(CK7,"#,##0.00"),"-","△")&amp;"】"))</f>
        <v>【320.83】</v>
      </c>
      <c r="CL6" s="22">
        <f>IF(CL7="",NA(),CL7)</f>
        <v>43.47</v>
      </c>
      <c r="CM6" s="22">
        <f t="shared" ref="CM6:CU6" si="10">IF(CM7="",NA(),CM7)</f>
        <v>50.22</v>
      </c>
      <c r="CN6" s="22">
        <f t="shared" si="10"/>
        <v>45.72</v>
      </c>
      <c r="CO6" s="22">
        <f t="shared" si="10"/>
        <v>55.92</v>
      </c>
      <c r="CP6" s="22">
        <f t="shared" si="10"/>
        <v>55.33</v>
      </c>
      <c r="CQ6" s="22">
        <f t="shared" si="10"/>
        <v>48.26</v>
      </c>
      <c r="CR6" s="22">
        <f t="shared" si="10"/>
        <v>48.01</v>
      </c>
      <c r="CS6" s="22">
        <f t="shared" si="10"/>
        <v>49.08</v>
      </c>
      <c r="CT6" s="22">
        <f t="shared" si="10"/>
        <v>51.46</v>
      </c>
      <c r="CU6" s="22">
        <f t="shared" si="10"/>
        <v>51.84</v>
      </c>
      <c r="CV6" s="21" t="str">
        <f>IF(CV7="","",IF(CV7="-","【-】","【"&amp;SUBSTITUTE(TEXT(CV7,"#,##0.00"),"-","△")&amp;"】"))</f>
        <v>【56.15】</v>
      </c>
      <c r="CW6" s="22">
        <f>IF(CW7="",NA(),CW7)</f>
        <v>97.22</v>
      </c>
      <c r="CX6" s="22">
        <f t="shared" ref="CX6:DF6" si="11">IF(CX7="",NA(),CX7)</f>
        <v>80.67</v>
      </c>
      <c r="CY6" s="22">
        <f t="shared" si="11"/>
        <v>81.2</v>
      </c>
      <c r="CZ6" s="22">
        <f t="shared" si="11"/>
        <v>77.459999999999994</v>
      </c>
      <c r="DA6" s="22">
        <f t="shared" si="11"/>
        <v>76.8</v>
      </c>
      <c r="DB6" s="22">
        <f t="shared" si="11"/>
        <v>72.72</v>
      </c>
      <c r="DC6" s="22">
        <f t="shared" si="11"/>
        <v>72.75</v>
      </c>
      <c r="DD6" s="22">
        <f t="shared" si="11"/>
        <v>71.27</v>
      </c>
      <c r="DE6" s="22">
        <f t="shared" si="11"/>
        <v>68.58</v>
      </c>
      <c r="DF6" s="22">
        <f t="shared" si="11"/>
        <v>67.94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0.62</v>
      </c>
      <c r="EJ6" s="22">
        <f t="shared" si="14"/>
        <v>0.39</v>
      </c>
      <c r="EK6" s="22">
        <f t="shared" si="14"/>
        <v>0.61</v>
      </c>
      <c r="EL6" s="22">
        <f t="shared" si="14"/>
        <v>0.4</v>
      </c>
      <c r="EM6" s="22">
        <f t="shared" si="14"/>
        <v>0.59</v>
      </c>
      <c r="EN6" s="21" t="str">
        <f>IF(EN7="","",IF(EN7="-","【-】","【"&amp;SUBSTITUTE(TEXT(EN7,"#,##0.00"),"-","△")&amp;"】"))</f>
        <v>【0.52】</v>
      </c>
    </row>
    <row r="7" spans="1:144" s="23" customFormat="1" x14ac:dyDescent="0.15">
      <c r="A7" s="15"/>
      <c r="B7" s="24">
        <v>2022</v>
      </c>
      <c r="C7" s="24">
        <v>253839</v>
      </c>
      <c r="D7" s="24">
        <v>47</v>
      </c>
      <c r="E7" s="24">
        <v>1</v>
      </c>
      <c r="F7" s="24">
        <v>0</v>
      </c>
      <c r="G7" s="24">
        <v>0</v>
      </c>
      <c r="H7" s="24" t="s">
        <v>95</v>
      </c>
      <c r="I7" s="24" t="s">
        <v>96</v>
      </c>
      <c r="J7" s="24" t="s">
        <v>97</v>
      </c>
      <c r="K7" s="24" t="s">
        <v>98</v>
      </c>
      <c r="L7" s="24" t="s">
        <v>99</v>
      </c>
      <c r="M7" s="24" t="s">
        <v>100</v>
      </c>
      <c r="N7" s="25" t="s">
        <v>101</v>
      </c>
      <c r="O7" s="25" t="s">
        <v>102</v>
      </c>
      <c r="P7" s="25">
        <v>0.27</v>
      </c>
      <c r="Q7" s="25">
        <v>4290</v>
      </c>
      <c r="R7" s="25">
        <v>20987</v>
      </c>
      <c r="S7" s="25">
        <v>117.6</v>
      </c>
      <c r="T7" s="25">
        <v>178.46</v>
      </c>
      <c r="U7" s="25">
        <v>57</v>
      </c>
      <c r="V7" s="25">
        <v>1.73</v>
      </c>
      <c r="W7" s="25">
        <v>32.950000000000003</v>
      </c>
      <c r="X7" s="25">
        <v>231.97</v>
      </c>
      <c r="Y7" s="25">
        <v>75.36</v>
      </c>
      <c r="Z7" s="25">
        <v>73.400000000000006</v>
      </c>
      <c r="AA7" s="25">
        <v>70.77</v>
      </c>
      <c r="AB7" s="25">
        <v>57.54</v>
      </c>
      <c r="AC7" s="25">
        <v>73.25</v>
      </c>
      <c r="AD7" s="25">
        <v>75.06</v>
      </c>
      <c r="AE7" s="25">
        <v>73.22</v>
      </c>
      <c r="AF7" s="25">
        <v>69.05</v>
      </c>
      <c r="AG7" s="25">
        <v>67.02</v>
      </c>
      <c r="AH7" s="25">
        <v>73</v>
      </c>
      <c r="AI7" s="25"/>
      <c r="AJ7" s="25"/>
      <c r="AK7" s="25"/>
      <c r="AL7" s="25"/>
      <c r="AM7" s="25"/>
      <c r="AN7" s="25"/>
      <c r="AO7" s="25"/>
      <c r="AP7" s="25"/>
      <c r="AQ7" s="25"/>
      <c r="AR7" s="25"/>
      <c r="AS7" s="25"/>
      <c r="AT7" s="25"/>
      <c r="AU7" s="25"/>
      <c r="AV7" s="25"/>
      <c r="AW7" s="25"/>
      <c r="AX7" s="25"/>
      <c r="AY7" s="25"/>
      <c r="AZ7" s="25"/>
      <c r="BA7" s="25"/>
      <c r="BB7" s="25"/>
      <c r="BC7" s="25"/>
      <c r="BD7" s="25"/>
      <c r="BE7" s="25">
        <v>4152.0600000000004</v>
      </c>
      <c r="BF7" s="25">
        <v>3900.94</v>
      </c>
      <c r="BG7" s="25">
        <v>4782.88</v>
      </c>
      <c r="BH7" s="25">
        <v>3213.52</v>
      </c>
      <c r="BI7" s="25">
        <v>3470.92</v>
      </c>
      <c r="BJ7" s="25">
        <v>1274.21</v>
      </c>
      <c r="BK7" s="25">
        <v>1183.92</v>
      </c>
      <c r="BL7" s="25">
        <v>1128.72</v>
      </c>
      <c r="BM7" s="25">
        <v>1125.25</v>
      </c>
      <c r="BN7" s="25">
        <v>1157.05</v>
      </c>
      <c r="BO7" s="25">
        <v>982.48</v>
      </c>
      <c r="BP7" s="25">
        <v>16.920000000000002</v>
      </c>
      <c r="BQ7" s="25">
        <v>15.9</v>
      </c>
      <c r="BR7" s="25">
        <v>12.79</v>
      </c>
      <c r="BS7" s="25">
        <v>18.53</v>
      </c>
      <c r="BT7" s="25">
        <v>7.91</v>
      </c>
      <c r="BU7" s="25">
        <v>41.25</v>
      </c>
      <c r="BV7" s="25">
        <v>42.5</v>
      </c>
      <c r="BW7" s="25">
        <v>41.84</v>
      </c>
      <c r="BX7" s="25">
        <v>41.44</v>
      </c>
      <c r="BY7" s="25">
        <v>37.65</v>
      </c>
      <c r="BZ7" s="25">
        <v>50.61</v>
      </c>
      <c r="CA7" s="25">
        <v>1474.98</v>
      </c>
      <c r="CB7" s="25">
        <v>1609.75</v>
      </c>
      <c r="CC7" s="25">
        <v>1641.14</v>
      </c>
      <c r="CD7" s="25">
        <v>1314.56</v>
      </c>
      <c r="CE7" s="25">
        <v>3325.67</v>
      </c>
      <c r="CF7" s="25">
        <v>383.25</v>
      </c>
      <c r="CG7" s="25">
        <v>377.72</v>
      </c>
      <c r="CH7" s="25">
        <v>390.47</v>
      </c>
      <c r="CI7" s="25">
        <v>403.61</v>
      </c>
      <c r="CJ7" s="25">
        <v>442.82</v>
      </c>
      <c r="CK7" s="25">
        <v>320.83</v>
      </c>
      <c r="CL7" s="25">
        <v>43.47</v>
      </c>
      <c r="CM7" s="25">
        <v>50.22</v>
      </c>
      <c r="CN7" s="25">
        <v>45.72</v>
      </c>
      <c r="CO7" s="25">
        <v>55.92</v>
      </c>
      <c r="CP7" s="25">
        <v>55.33</v>
      </c>
      <c r="CQ7" s="25">
        <v>48.26</v>
      </c>
      <c r="CR7" s="25">
        <v>48.01</v>
      </c>
      <c r="CS7" s="25">
        <v>49.08</v>
      </c>
      <c r="CT7" s="25">
        <v>51.46</v>
      </c>
      <c r="CU7" s="25">
        <v>51.84</v>
      </c>
      <c r="CV7" s="25">
        <v>56.15</v>
      </c>
      <c r="CW7" s="25">
        <v>97.22</v>
      </c>
      <c r="CX7" s="25">
        <v>80.67</v>
      </c>
      <c r="CY7" s="25">
        <v>81.2</v>
      </c>
      <c r="CZ7" s="25">
        <v>77.459999999999994</v>
      </c>
      <c r="DA7" s="25">
        <v>76.8</v>
      </c>
      <c r="DB7" s="25">
        <v>72.72</v>
      </c>
      <c r="DC7" s="25">
        <v>72.75</v>
      </c>
      <c r="DD7" s="25">
        <v>71.27</v>
      </c>
      <c r="DE7" s="25">
        <v>68.58</v>
      </c>
      <c r="DF7" s="25">
        <v>67.94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0.62</v>
      </c>
      <c r="EJ7" s="25">
        <v>0.39</v>
      </c>
      <c r="EK7" s="25">
        <v>0.61</v>
      </c>
      <c r="EL7" s="25">
        <v>0.4</v>
      </c>
      <c r="EM7" s="25">
        <v>0.59</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103</v>
      </c>
      <c r="C9" s="27" t="s">
        <v>104</v>
      </c>
      <c r="D9" s="27" t="s">
        <v>105</v>
      </c>
      <c r="E9" s="27" t="s">
        <v>106</v>
      </c>
      <c r="F9" s="27" t="s">
        <v>107</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45</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108</v>
      </c>
    </row>
    <row r="12" spans="1:144" x14ac:dyDescent="0.15">
      <c r="B12">
        <v>1</v>
      </c>
      <c r="C12">
        <v>1</v>
      </c>
      <c r="D12">
        <v>2</v>
      </c>
      <c r="E12">
        <v>3</v>
      </c>
      <c r="F12">
        <v>4</v>
      </c>
      <c r="G12" t="s">
        <v>109</v>
      </c>
    </row>
    <row r="13" spans="1:144" x14ac:dyDescent="0.15">
      <c r="B13" t="s">
        <v>110</v>
      </c>
      <c r="C13" t="s">
        <v>111</v>
      </c>
      <c r="D13" t="s">
        <v>111</v>
      </c>
      <c r="E13" t="s">
        <v>111</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八木　宏樹</cp:lastModifiedBy>
  <cp:lastPrinted>2024-02-15T13:07:13Z</cp:lastPrinted>
  <dcterms:created xsi:type="dcterms:W3CDTF">2023-12-05T01:06:24Z</dcterms:created>
  <dcterms:modified xsi:type="dcterms:W3CDTF">2024-02-22T00:16:36Z</dcterms:modified>
  <cp:category/>
</cp:coreProperties>
</file>