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R５.2.7〆切　公営企業に係る経営比較分析表（令和４年度決算）の分析等について\"/>
    </mc:Choice>
  </mc:AlternateContent>
  <xr:revisionPtr revIDLastSave="0" documentId="8_{4CEABCC6-70A3-49ED-958E-30462F525CD4}" xr6:coauthVersionLast="47" xr6:coauthVersionMax="47" xr10:uidLastSave="{00000000-0000-0000-0000-000000000000}"/>
  <workbookProtection workbookAlgorithmName="SHA-512" workbookHashValue="vcSEZWvReIDzu75LpGPS5lVujfYcT5lUrC9kXzHcR+WjVQqPP1oLdwkm9pcCkKd+HNB3HbaNVLOh7tvZgPPShA==" workbookSaltValue="rdfX2ONznUoU4aIjaz8QbQ=="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R6" i="5"/>
  <c r="AD10" i="4" s="1"/>
  <c r="Q6" i="5"/>
  <c r="W10" i="4" s="1"/>
  <c r="P6" i="5"/>
  <c r="P10" i="4" s="1"/>
  <c r="O6" i="5"/>
  <c r="N6" i="5"/>
  <c r="M6" i="5"/>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H85" i="4"/>
  <c r="F85" i="4"/>
  <c r="E85" i="4"/>
  <c r="AT10" i="4"/>
  <c r="I10" i="4"/>
  <c r="B10" i="4"/>
  <c r="BB8" i="4"/>
  <c r="AL8" i="4"/>
  <c r="AD8" i="4"/>
  <c r="P8"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<sst xmlns="http://schemas.openxmlformats.org/spreadsheetml/2006/main" count="278" uniqueCount="116">
  <si>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</si>
  <si>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</si>
  <si>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</si>
  <si>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</si>
  <si>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</si>
  <si>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</si>
  <si>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</si>
  <si>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</si>
  <si>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</si>
  <si>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</si>
  <si>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</si>
  <si>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</si>
  <si>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</si>
  <si>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</si>
  <si>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</si>
  <si>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</si>
  <si>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</si>
  <si>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</si>
  <si>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</si>
  <si>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</si>
  <si>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</si>
  <si>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</si>
  <si>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</si>
  <si>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</si>
  <si>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</si>
  <si>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</si>
  <si>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</si>
  <si>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</si>
  <si>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</si>
  <si>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</si>
  <si>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</si>
  <si>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</si>
  <si>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</si>
  <si>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</si>
  <si>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</si>
  <si>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</si>
  <si>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</si>
  <si>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</si>
  <si>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</si>
  <si>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</si>
  <si>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</si>
  <si>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</si>
  <si>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</si>
  <si>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</si>
  <si>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</si>
  <si>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</si>
  <si>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</si>
  <si>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</si>
  <si>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</si>
  <si>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</si>
  <si>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</si>
  <si>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</si>
  <si>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</si>
  <si>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</si>
  <si>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</si>
  <si>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</si>
  <si>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</si>
  <si>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</si>
  <si>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</si>
  <si>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</si>
  <si>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</si>
  <si>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</si>
  <si>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</si>
  <si>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</si>
  <si>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</si>
  <si>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</si>
  <si>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</si>
  <si>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</si>
  <si>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</si>
  <si>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</si>
  <si>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</si>
  <si>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</si>
  <si>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</si>
  <si>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</si>
  <si>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</si>
  <si>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</si>
  <si>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</si>
  <si>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</si>
  <si>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</si>
  <si>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</si>
  <si>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</si>
  <si>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</si>
  <si>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</si>
  <si>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</si>
  <si>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</si>
  <si>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</si>
  <si>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</si>
  <si>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</si>
  <si>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</si>
  <si>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</si>
  <si>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</si>
  <si>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</si>
  <si>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</si>
  <si>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</si>
  <si>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</si>
  <si>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</si>
  <si>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</si>
  <si>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</si>
  <si>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</si>
  <si>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</si>
  <si>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</si>
  <si>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</si>
  <si>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</si>
  <si>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</si>
  <si>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</si>
  <si>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</si>
  <si>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</si>
  <si>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</si>
  <si>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</si>
  <si>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</si>
  <si>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</si>
  <si>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</si>
  <si>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</si>
  <si>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⑤経費回収率は100％となっております。今後も100％を上回るよう引き続き汚水処理費の削減および適正な使用料収入の確保を図っていきます。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</si>
  <si>
    <t>平成７年の供用開始から26年が経過していますが、耐用年数を経過した管渠はありません。
　①有形固定資産減価償却率は、令和２年度からの３年分の減価償却費で算定されています。早期に法適用をしている団体が平均値を押し上げていることから、平均値より低い値となっています。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計画的な更新を行っていきます。</t>
  </si>
  <si>
    <t>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現在の経営状況については、初期投資に係る企業債の償還額が多額で厳しい資金状況にあり、経費回収率も100％ですが、一般会計からの繰入金で賄っている状況です。
　このため、経営戦略の見直しを行い、経営基盤の強化を図っていくとともに、料金改定も検討しつつ、経営状況の改善を図ります。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</si>
</sst>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0C0-42A7-B45B-139362AFDFD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0.39</c:v>
                </c:pt>
                <c:pt idx="3">
                  <c:v>0.1</c:v>
                </c:pt>
                <c:pt idx="4">
                  <c:v>0.08</c:v>
                </c:pt>
              </c:numCache>
            </c:numRef>
          </c:val>
          <c:smooth val="0"/>
          <c:extLst>
            <c:ext xmlns:c16="http://schemas.microsoft.com/office/drawing/2014/chart" uri="{C3380CC4-5D6E-409C-BE32-E72D297353CC}">
              <c16:uniqueId val="{00000001-B0C0-42A7-B45B-139362AFDFD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10-4DD6-A795-E413480619A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42.4</c:v>
                </c:pt>
                <c:pt idx="3">
                  <c:v>42.28</c:v>
                </c:pt>
                <c:pt idx="4">
                  <c:v>41.06</c:v>
                </c:pt>
              </c:numCache>
            </c:numRef>
          </c:val>
          <c:smooth val="0"/>
          <c:extLst>
            <c:ext xmlns:c16="http://schemas.microsoft.com/office/drawing/2014/chart" uri="{C3380CC4-5D6E-409C-BE32-E72D297353CC}">
              <c16:uniqueId val="{00000001-0E10-4DD6-A795-E413480619A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92.7</c:v>
                </c:pt>
                <c:pt idx="3">
                  <c:v>88.87</c:v>
                </c:pt>
                <c:pt idx="4">
                  <c:v>89.48</c:v>
                </c:pt>
              </c:numCache>
            </c:numRef>
          </c:val>
          <c:extLst>
            <c:ext xmlns:c16="http://schemas.microsoft.com/office/drawing/2014/chart" uri="{C3380CC4-5D6E-409C-BE32-E72D297353CC}">
              <c16:uniqueId val="{00000000-DAEF-4793-B86B-B215E2DFA04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84.19</c:v>
                </c:pt>
                <c:pt idx="3">
                  <c:v>84.34</c:v>
                </c:pt>
                <c:pt idx="4">
                  <c:v>84.34</c:v>
                </c:pt>
              </c:numCache>
            </c:numRef>
          </c:val>
          <c:smooth val="0"/>
          <c:extLst>
            <c:ext xmlns:c16="http://schemas.microsoft.com/office/drawing/2014/chart" uri="{C3380CC4-5D6E-409C-BE32-E72D297353CC}">
              <c16:uniqueId val="{00000001-DAEF-4793-B86B-B215E2DFA04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97.83</c:v>
                </c:pt>
                <c:pt idx="3">
                  <c:v>101.36</c:v>
                </c:pt>
                <c:pt idx="4">
                  <c:v>103.06</c:v>
                </c:pt>
              </c:numCache>
            </c:numRef>
          </c:val>
          <c:extLst>
            <c:ext xmlns:c16="http://schemas.microsoft.com/office/drawing/2014/chart" uri="{C3380CC4-5D6E-409C-BE32-E72D297353CC}">
              <c16:uniqueId val="{00000000-C9A8-4ADA-BAD9-0AF78F911B2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105.78</c:v>
                </c:pt>
                <c:pt idx="3">
                  <c:v>106.09</c:v>
                </c:pt>
                <c:pt idx="4">
                  <c:v>106.44</c:v>
                </c:pt>
              </c:numCache>
            </c:numRef>
          </c:val>
          <c:smooth val="0"/>
          <c:extLst>
            <c:ext xmlns:c16="http://schemas.microsoft.com/office/drawing/2014/chart" uri="{C3380CC4-5D6E-409C-BE32-E72D297353CC}">
              <c16:uniqueId val="{00000001-C9A8-4ADA-BAD9-0AF78F911B2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3.31</c:v>
                </c:pt>
                <c:pt idx="3">
                  <c:v>6.64</c:v>
                </c:pt>
                <c:pt idx="4">
                  <c:v>9.8699999999999992</c:v>
                </c:pt>
              </c:numCache>
            </c:numRef>
          </c:val>
          <c:extLst>
            <c:ext xmlns:c16="http://schemas.microsoft.com/office/drawing/2014/chart" uri="{C3380CC4-5D6E-409C-BE32-E72D297353CC}">
              <c16:uniqueId val="{00000000-DFA2-42AD-BFC8-E0073D30892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21.36</c:v>
                </c:pt>
                <c:pt idx="3">
                  <c:v>22.79</c:v>
                </c:pt>
                <c:pt idx="4">
                  <c:v>24.8</c:v>
                </c:pt>
              </c:numCache>
            </c:numRef>
          </c:val>
          <c:smooth val="0"/>
          <c:extLst>
            <c:ext xmlns:c16="http://schemas.microsoft.com/office/drawing/2014/chart" uri="{C3380CC4-5D6E-409C-BE32-E72D297353CC}">
              <c16:uniqueId val="{00000001-DFA2-42AD-BFC8-E0073D30892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FE3B-4A76-8BAE-8B8EC045006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0.02</c:v>
                </c:pt>
              </c:numCache>
            </c:numRef>
          </c:val>
          <c:smooth val="0"/>
          <c:extLst>
            <c:ext xmlns:c16="http://schemas.microsoft.com/office/drawing/2014/chart" uri="{C3380CC4-5D6E-409C-BE32-E72D297353CC}">
              <c16:uniqueId val="{00000001-FE3B-4A76-8BAE-8B8EC045006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8E7-459B-AF3A-021184A0966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63.96</c:v>
                </c:pt>
                <c:pt idx="3">
                  <c:v>69.42</c:v>
                </c:pt>
                <c:pt idx="4">
                  <c:v>72.86</c:v>
                </c:pt>
              </c:numCache>
            </c:numRef>
          </c:val>
          <c:smooth val="0"/>
          <c:extLst>
            <c:ext xmlns:c16="http://schemas.microsoft.com/office/drawing/2014/chart" uri="{C3380CC4-5D6E-409C-BE32-E72D297353CC}">
              <c16:uniqueId val="{00000001-18E7-459B-AF3A-021184A0966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27.43</c:v>
                </c:pt>
                <c:pt idx="3">
                  <c:v>26.77</c:v>
                </c:pt>
                <c:pt idx="4">
                  <c:v>30.55</c:v>
                </c:pt>
              </c:numCache>
            </c:numRef>
          </c:val>
          <c:extLst>
            <c:ext xmlns:c16="http://schemas.microsoft.com/office/drawing/2014/chart" uri="{C3380CC4-5D6E-409C-BE32-E72D297353CC}">
              <c16:uniqueId val="{00000000-51C0-4A75-AA7A-0990DFE7149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44.24</c:v>
                </c:pt>
                <c:pt idx="3">
                  <c:v>43.07</c:v>
                </c:pt>
                <c:pt idx="4">
                  <c:v>45.42</c:v>
                </c:pt>
              </c:numCache>
            </c:numRef>
          </c:val>
          <c:smooth val="0"/>
          <c:extLst>
            <c:ext xmlns:c16="http://schemas.microsoft.com/office/drawing/2014/chart" uri="{C3380CC4-5D6E-409C-BE32-E72D297353CC}">
              <c16:uniqueId val="{00000001-51C0-4A75-AA7A-0990DFE7149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718.66</c:v>
                </c:pt>
                <c:pt idx="3">
                  <c:v>628.67999999999995</c:v>
                </c:pt>
                <c:pt idx="4">
                  <c:v>511.03</c:v>
                </c:pt>
              </c:numCache>
            </c:numRef>
          </c:val>
          <c:extLst>
            <c:ext xmlns:c16="http://schemas.microsoft.com/office/drawing/2014/chart" uri="{C3380CC4-5D6E-409C-BE32-E72D297353CC}">
              <c16:uniqueId val="{00000000-A448-4DC3-BCCD-2D333CBED78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1258.43</c:v>
                </c:pt>
                <c:pt idx="3">
                  <c:v>1163.75</c:v>
                </c:pt>
                <c:pt idx="4">
                  <c:v>1195.47</c:v>
                </c:pt>
              </c:numCache>
            </c:numRef>
          </c:val>
          <c:smooth val="0"/>
          <c:extLst>
            <c:ext xmlns:c16="http://schemas.microsoft.com/office/drawing/2014/chart" uri="{C3380CC4-5D6E-409C-BE32-E72D297353CC}">
              <c16:uniqueId val="{00000001-A448-4DC3-BCCD-2D333CBED78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94.72</c:v>
                </c:pt>
                <c:pt idx="3">
                  <c:v>100</c:v>
                </c:pt>
                <c:pt idx="4">
                  <c:v>100</c:v>
                </c:pt>
              </c:numCache>
            </c:numRef>
          </c:val>
          <c:extLst>
            <c:ext xmlns:c16="http://schemas.microsoft.com/office/drawing/2014/chart" uri="{C3380CC4-5D6E-409C-BE32-E72D297353CC}">
              <c16:uniqueId val="{00000000-9698-4567-AAFD-FB4086D3E0D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73.36</c:v>
                </c:pt>
                <c:pt idx="3">
                  <c:v>72.599999999999994</c:v>
                </c:pt>
                <c:pt idx="4">
                  <c:v>69.430000000000007</c:v>
                </c:pt>
              </c:numCache>
            </c:numRef>
          </c:val>
          <c:smooth val="0"/>
          <c:extLst>
            <c:ext xmlns:c16="http://schemas.microsoft.com/office/drawing/2014/chart" uri="{C3380CC4-5D6E-409C-BE32-E72D297353CC}">
              <c16:uniqueId val="{00000001-9698-4567-AAFD-FB4086D3E0D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178.77</c:v>
                </c:pt>
                <c:pt idx="3">
                  <c:v>170.07</c:v>
                </c:pt>
                <c:pt idx="4">
                  <c:v>173.47</c:v>
                </c:pt>
              </c:numCache>
            </c:numRef>
          </c:val>
          <c:extLst>
            <c:ext xmlns:c16="http://schemas.microsoft.com/office/drawing/2014/chart" uri="{C3380CC4-5D6E-409C-BE32-E72D297353CC}">
              <c16:uniqueId val="{00000000-511B-4483-84A3-071D754782E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224.88</c:v>
                </c:pt>
                <c:pt idx="3">
                  <c:v>228.64</c:v>
                </c:pt>
                <c:pt idx="4">
                  <c:v>239.46</c:v>
                </c:pt>
              </c:numCache>
            </c:numRef>
          </c:val>
          <c:smooth val="0"/>
          <c:extLst>
            <c:ext xmlns:c16="http://schemas.microsoft.com/office/drawing/2014/chart" uri="{C3380CC4-5D6E-409C-BE32-E72D297353CC}">
              <c16:uniqueId val="{00000001-511B-4483-84A3-071D754782E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滋賀県　多賀町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特定環境保全公共下水道</v>
      </c>
      <c r="Q8" s="66"/>
      <c r="R8" s="66"/>
      <c r="S8" s="66"/>
      <c r="T8" s="66"/>
      <c r="U8" s="66"/>
      <c r="V8" s="66"/>
      <c r="W8" s="66" t="str">
        <f>データ!L6</f>
        <v>D2</v>
      </c>
      <c r="X8" s="66"/>
      <c r="Y8" s="66"/>
      <c r="Z8" s="66"/>
      <c r="AA8" s="66"/>
      <c r="AB8" s="66"/>
      <c r="AC8" s="66"/>
      <c r="AD8" s="67" t="str">
        <f>データ!$M$6</f>
        <v>非設置</v>
      </c>
      <c r="AE8" s="67"/>
      <c r="AF8" s="67"/>
      <c r="AG8" s="67"/>
      <c r="AH8" s="67"/>
      <c r="AI8" s="67"/>
      <c r="AJ8" s="67"/>
      <c r="AK8" s="3"/>
      <c r="AL8" s="55">
        <f>データ!S6</f>
        <v>7466</v>
      </c>
      <c r="AM8" s="55"/>
      <c r="AN8" s="55"/>
      <c r="AO8" s="55"/>
      <c r="AP8" s="55"/>
      <c r="AQ8" s="55"/>
      <c r="AR8" s="55"/>
      <c r="AS8" s="55"/>
      <c r="AT8" s="54">
        <f>データ!T6</f>
        <v>135.77000000000001</v>
      </c>
      <c r="AU8" s="54"/>
      <c r="AV8" s="54"/>
      <c r="AW8" s="54"/>
      <c r="AX8" s="54"/>
      <c r="AY8" s="54"/>
      <c r="AZ8" s="54"/>
      <c r="BA8" s="54"/>
      <c r="BB8" s="54">
        <f>データ!U6</f>
        <v>54.99</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f>データ!O6</f>
        <v>60.97</v>
      </c>
      <c r="J10" s="54"/>
      <c r="K10" s="54"/>
      <c r="L10" s="54"/>
      <c r="M10" s="54"/>
      <c r="N10" s="54"/>
      <c r="O10" s="54"/>
      <c r="P10" s="54">
        <f>データ!P6</f>
        <v>23.76</v>
      </c>
      <c r="Q10" s="54"/>
      <c r="R10" s="54"/>
      <c r="S10" s="54"/>
      <c r="T10" s="54"/>
      <c r="U10" s="54"/>
      <c r="V10" s="54"/>
      <c r="W10" s="54">
        <f>データ!Q6</f>
        <v>85.4</v>
      </c>
      <c r="X10" s="54"/>
      <c r="Y10" s="54"/>
      <c r="Z10" s="54"/>
      <c r="AA10" s="54"/>
      <c r="AB10" s="54"/>
      <c r="AC10" s="54"/>
      <c r="AD10" s="55">
        <f>データ!R6</f>
        <v>2750</v>
      </c>
      <c r="AE10" s="55"/>
      <c r="AF10" s="55"/>
      <c r="AG10" s="55"/>
      <c r="AH10" s="55"/>
      <c r="AI10" s="55"/>
      <c r="AJ10" s="55"/>
      <c r="AK10" s="2"/>
      <c r="AL10" s="55">
        <f>データ!V6</f>
        <v>1768</v>
      </c>
      <c r="AM10" s="55"/>
      <c r="AN10" s="55"/>
      <c r="AO10" s="55"/>
      <c r="AP10" s="55"/>
      <c r="AQ10" s="55"/>
      <c r="AR10" s="55"/>
      <c r="AS10" s="55"/>
      <c r="AT10" s="54">
        <f>データ!W6</f>
        <v>1.2</v>
      </c>
      <c r="AU10" s="54"/>
      <c r="AV10" s="54"/>
      <c r="AW10" s="54"/>
      <c r="AX10" s="54"/>
      <c r="AY10" s="54"/>
      <c r="AZ10" s="54"/>
      <c r="BA10" s="54"/>
      <c r="BB10" s="54">
        <f>データ!X6</f>
        <v>1473.33</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FNj2OegRhq+CoWhJ+yQQ/wNGEqTDDZ9qH3EiF5m92MuAvyEZyIrY1bCuAfE/Eymp04W3N4zd2ehoRbXXISH5Ug==" saltValue="F1rNkO+4563UaVJbjEOAI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254436</v>
      </c>
      <c r="D6" s="19">
        <f t="shared" si="3"/>
        <v>46</v>
      </c>
      <c r="E6" s="19">
        <f t="shared" si="3"/>
        <v>17</v>
      </c>
      <c r="F6" s="19">
        <f t="shared" si="3"/>
        <v>4</v>
      </c>
      <c r="G6" s="19">
        <f t="shared" si="3"/>
        <v>0</v>
      </c>
      <c r="H6" s="19" t="str">
        <f t="shared" si="3"/>
        <v>滋賀県　多賀町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60.97</v>
      </c>
      <c r="P6" s="20">
        <f t="shared" si="3"/>
        <v>23.76</v>
      </c>
      <c r="Q6" s="20">
        <f t="shared" si="3"/>
        <v>85.4</v>
      </c>
      <c r="R6" s="20">
        <f t="shared" si="3"/>
        <v>2750</v>
      </c>
      <c r="S6" s="20">
        <f t="shared" si="3"/>
        <v>7466</v>
      </c>
      <c r="T6" s="20">
        <f t="shared" si="3"/>
        <v>135.77000000000001</v>
      </c>
      <c r="U6" s="20">
        <f t="shared" si="3"/>
        <v>54.99</v>
      </c>
      <c r="V6" s="20">
        <f t="shared" si="3"/>
        <v>1768</v>
      </c>
      <c r="W6" s="20">
        <f t="shared" si="3"/>
        <v>1.2</v>
      </c>
      <c r="X6" s="20">
        <f t="shared" si="3"/>
        <v>1473.33</v>
      </c>
      <c r="Y6" s="21" t="str">
        <f>IF(Y7="",NA(),Y7)</f>
        <v>-</v>
      </c>
      <c r="Z6" s="21" t="str">
        <f t="shared" ref="Z6:AH6" si="4">IF(Z7="",NA(),Z7)</f>
        <v>-</v>
      </c>
      <c r="AA6" s="21">
        <f t="shared" si="4"/>
        <v>97.83</v>
      </c>
      <c r="AB6" s="21">
        <f t="shared" si="4"/>
        <v>101.36</v>
      </c>
      <c r="AC6" s="21">
        <f t="shared" si="4"/>
        <v>103.06</v>
      </c>
      <c r="AD6" s="21" t="str">
        <f t="shared" si="4"/>
        <v>-</v>
      </c>
      <c r="AE6" s="21" t="str">
        <f t="shared" si="4"/>
        <v>-</v>
      </c>
      <c r="AF6" s="21">
        <f t="shared" si="4"/>
        <v>105.78</v>
      </c>
      <c r="AG6" s="21">
        <f t="shared" si="4"/>
        <v>106.09</v>
      </c>
      <c r="AH6" s="21">
        <f t="shared" si="4"/>
        <v>106.44</v>
      </c>
      <c r="AI6" s="20" t="str">
        <f>IF(AI7="","",IF(AI7="-","【-】","【"&amp;SUBSTITUTE(TEXT(AI7,"#,##0.00"),"-","△")&amp;"】"))</f>
        <v>【104.54】</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63.96</v>
      </c>
      <c r="AR6" s="21">
        <f t="shared" si="5"/>
        <v>69.42</v>
      </c>
      <c r="AS6" s="21">
        <f t="shared" si="5"/>
        <v>72.86</v>
      </c>
      <c r="AT6" s="20" t="str">
        <f>IF(AT7="","",IF(AT7="-","【-】","【"&amp;SUBSTITUTE(TEXT(AT7,"#,##0.00"),"-","△")&amp;"】"))</f>
        <v>【65.93】</v>
      </c>
      <c r="AU6" s="21" t="str">
        <f>IF(AU7="",NA(),AU7)</f>
        <v>-</v>
      </c>
      <c r="AV6" s="21" t="str">
        <f t="shared" ref="AV6:BD6" si="6">IF(AV7="",NA(),AV7)</f>
        <v>-</v>
      </c>
      <c r="AW6" s="21">
        <f t="shared" si="6"/>
        <v>27.43</v>
      </c>
      <c r="AX6" s="21">
        <f t="shared" si="6"/>
        <v>26.77</v>
      </c>
      <c r="AY6" s="21">
        <f t="shared" si="6"/>
        <v>30.55</v>
      </c>
      <c r="AZ6" s="21" t="str">
        <f t="shared" si="6"/>
        <v>-</v>
      </c>
      <c r="BA6" s="21" t="str">
        <f t="shared" si="6"/>
        <v>-</v>
      </c>
      <c r="BB6" s="21">
        <f t="shared" si="6"/>
        <v>44.24</v>
      </c>
      <c r="BC6" s="21">
        <f t="shared" si="6"/>
        <v>43.07</v>
      </c>
      <c r="BD6" s="21">
        <f t="shared" si="6"/>
        <v>45.42</v>
      </c>
      <c r="BE6" s="20" t="str">
        <f>IF(BE7="","",IF(BE7="-","【-】","【"&amp;SUBSTITUTE(TEXT(BE7,"#,##0.00"),"-","△")&amp;"】"))</f>
        <v>【44.25】</v>
      </c>
      <c r="BF6" s="21" t="str">
        <f>IF(BF7="",NA(),BF7)</f>
        <v>-</v>
      </c>
      <c r="BG6" s="21" t="str">
        <f t="shared" ref="BG6:BO6" si="7">IF(BG7="",NA(),BG7)</f>
        <v>-</v>
      </c>
      <c r="BH6" s="21">
        <f t="shared" si="7"/>
        <v>718.66</v>
      </c>
      <c r="BI6" s="21">
        <f t="shared" si="7"/>
        <v>628.67999999999995</v>
      </c>
      <c r="BJ6" s="21">
        <f t="shared" si="7"/>
        <v>511.03</v>
      </c>
      <c r="BK6" s="21" t="str">
        <f t="shared" si="7"/>
        <v>-</v>
      </c>
      <c r="BL6" s="21" t="str">
        <f t="shared" si="7"/>
        <v>-</v>
      </c>
      <c r="BM6" s="21">
        <f t="shared" si="7"/>
        <v>1258.43</v>
      </c>
      <c r="BN6" s="21">
        <f t="shared" si="7"/>
        <v>1163.75</v>
      </c>
      <c r="BO6" s="21">
        <f t="shared" si="7"/>
        <v>1195.47</v>
      </c>
      <c r="BP6" s="20" t="str">
        <f>IF(BP7="","",IF(BP7="-","【-】","【"&amp;SUBSTITUTE(TEXT(BP7,"#,##0.00"),"-","△")&amp;"】"))</f>
        <v>【1,182.11】</v>
      </c>
      <c r="BQ6" s="21" t="str">
        <f>IF(BQ7="",NA(),BQ7)</f>
        <v>-</v>
      </c>
      <c r="BR6" s="21" t="str">
        <f t="shared" ref="BR6:BZ6" si="8">IF(BR7="",NA(),BR7)</f>
        <v>-</v>
      </c>
      <c r="BS6" s="21">
        <f t="shared" si="8"/>
        <v>94.72</v>
      </c>
      <c r="BT6" s="21">
        <f t="shared" si="8"/>
        <v>100</v>
      </c>
      <c r="BU6" s="21">
        <f t="shared" si="8"/>
        <v>100</v>
      </c>
      <c r="BV6" s="21" t="str">
        <f t="shared" si="8"/>
        <v>-</v>
      </c>
      <c r="BW6" s="21" t="str">
        <f t="shared" si="8"/>
        <v>-</v>
      </c>
      <c r="BX6" s="21">
        <f t="shared" si="8"/>
        <v>73.36</v>
      </c>
      <c r="BY6" s="21">
        <f t="shared" si="8"/>
        <v>72.599999999999994</v>
      </c>
      <c r="BZ6" s="21">
        <f t="shared" si="8"/>
        <v>69.430000000000007</v>
      </c>
      <c r="CA6" s="20" t="str">
        <f>IF(CA7="","",IF(CA7="-","【-】","【"&amp;SUBSTITUTE(TEXT(CA7,"#,##0.00"),"-","△")&amp;"】"))</f>
        <v>【73.78】</v>
      </c>
      <c r="CB6" s="21" t="str">
        <f>IF(CB7="",NA(),CB7)</f>
        <v>-</v>
      </c>
      <c r="CC6" s="21" t="str">
        <f t="shared" ref="CC6:CK6" si="9">IF(CC7="",NA(),CC7)</f>
        <v>-</v>
      </c>
      <c r="CD6" s="21">
        <f t="shared" si="9"/>
        <v>178.77</v>
      </c>
      <c r="CE6" s="21">
        <f t="shared" si="9"/>
        <v>170.07</v>
      </c>
      <c r="CF6" s="21">
        <f t="shared" si="9"/>
        <v>173.47</v>
      </c>
      <c r="CG6" s="21" t="str">
        <f t="shared" si="9"/>
        <v>-</v>
      </c>
      <c r="CH6" s="21" t="str">
        <f t="shared" si="9"/>
        <v>-</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42.4</v>
      </c>
      <c r="CU6" s="21">
        <f t="shared" si="10"/>
        <v>42.28</v>
      </c>
      <c r="CV6" s="21">
        <f t="shared" si="10"/>
        <v>41.06</v>
      </c>
      <c r="CW6" s="20" t="str">
        <f>IF(CW7="","",IF(CW7="-","【-】","【"&amp;SUBSTITUTE(TEXT(CW7,"#,##0.00"),"-","△")&amp;"】"))</f>
        <v>【42.22】</v>
      </c>
      <c r="CX6" s="21" t="str">
        <f>IF(CX7="",NA(),CX7)</f>
        <v>-</v>
      </c>
      <c r="CY6" s="21" t="str">
        <f t="shared" ref="CY6:DG6" si="11">IF(CY7="",NA(),CY7)</f>
        <v>-</v>
      </c>
      <c r="CZ6" s="21">
        <f t="shared" si="11"/>
        <v>92.7</v>
      </c>
      <c r="DA6" s="21">
        <f t="shared" si="11"/>
        <v>88.87</v>
      </c>
      <c r="DB6" s="21">
        <f t="shared" si="11"/>
        <v>89.48</v>
      </c>
      <c r="DC6" s="21" t="str">
        <f t="shared" si="11"/>
        <v>-</v>
      </c>
      <c r="DD6" s="21" t="str">
        <f t="shared" si="11"/>
        <v>-</v>
      </c>
      <c r="DE6" s="21">
        <f t="shared" si="11"/>
        <v>84.19</v>
      </c>
      <c r="DF6" s="21">
        <f t="shared" si="11"/>
        <v>84.34</v>
      </c>
      <c r="DG6" s="21">
        <f t="shared" si="11"/>
        <v>84.34</v>
      </c>
      <c r="DH6" s="20" t="str">
        <f>IF(DH7="","",IF(DH7="-","【-】","【"&amp;SUBSTITUTE(TEXT(DH7,"#,##0.00"),"-","△")&amp;"】"))</f>
        <v>【85.67】</v>
      </c>
      <c r="DI6" s="21" t="str">
        <f>IF(DI7="",NA(),DI7)</f>
        <v>-</v>
      </c>
      <c r="DJ6" s="21" t="str">
        <f t="shared" ref="DJ6:DR6" si="12">IF(DJ7="",NA(),DJ7)</f>
        <v>-</v>
      </c>
      <c r="DK6" s="21">
        <f t="shared" si="12"/>
        <v>3.31</v>
      </c>
      <c r="DL6" s="21">
        <f t="shared" si="12"/>
        <v>6.64</v>
      </c>
      <c r="DM6" s="21">
        <f t="shared" si="12"/>
        <v>9.8699999999999992</v>
      </c>
      <c r="DN6" s="21" t="str">
        <f t="shared" si="12"/>
        <v>-</v>
      </c>
      <c r="DO6" s="21" t="str">
        <f t="shared" si="12"/>
        <v>-</v>
      </c>
      <c r="DP6" s="21">
        <f t="shared" si="12"/>
        <v>21.36</v>
      </c>
      <c r="DQ6" s="21">
        <f t="shared" si="12"/>
        <v>22.79</v>
      </c>
      <c r="DR6" s="21">
        <f t="shared" si="12"/>
        <v>24.8</v>
      </c>
      <c r="DS6" s="20" t="str">
        <f>IF(DS7="","",IF(DS7="-","【-】","【"&amp;SUBSTITUTE(TEXT(DS7,"#,##0.00"),"-","△")&amp;"】"))</f>
        <v>【28.00】</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0.01</v>
      </c>
      <c r="EB6" s="21">
        <f t="shared" si="13"/>
        <v>0.01</v>
      </c>
      <c r="EC6" s="21">
        <f t="shared" si="13"/>
        <v>0.02</v>
      </c>
      <c r="ED6" s="20" t="str">
        <f>IF(ED7="","",IF(ED7="-","【-】","【"&amp;SUBSTITUTE(TEXT(ED7,"#,##0.00"),"-","△")&amp;"】"))</f>
        <v>【0.03】</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0.39</v>
      </c>
      <c r="EM6" s="21">
        <f t="shared" si="14"/>
        <v>0.1</v>
      </c>
      <c r="EN6" s="21">
        <f t="shared" si="14"/>
        <v>0.08</v>
      </c>
      <c r="EO6" s="20" t="str">
        <f>IF(EO7="","",IF(EO7="-","【-】","【"&amp;SUBSTITUTE(TEXT(EO7,"#,##0.00"),"-","△")&amp;"】"))</f>
        <v>【0.13】</v>
      </c>
    </row>
    <row r="7" spans="1:148" s="22" customFormat="1" x14ac:dyDescent="0.15">
      <c r="A7" s="14"/>
      <c r="B7" s="23">
        <v>2022</v>
      </c>
      <c r="C7" s="23">
        <v>254436</v>
      </c>
      <c r="D7" s="23">
        <v>46</v>
      </c>
      <c r="E7" s="23">
        <v>17</v>
      </c>
      <c r="F7" s="23">
        <v>4</v>
      </c>
      <c r="G7" s="23">
        <v>0</v>
      </c>
      <c r="H7" s="23" t="s">
        <v>96</v>
      </c>
      <c r="I7" s="23" t="s">
        <v>97</v>
      </c>
      <c r="J7" s="23" t="s">
        <v>98</v>
      </c>
      <c r="K7" s="23" t="s">
        <v>99</v>
      </c>
      <c r="L7" s="23" t="s">
        <v>100</v>
      </c>
      <c r="M7" s="23" t="s">
        <v>101</v>
      </c>
      <c r="N7" s="24" t="s">
        <v>102</v>
      </c>
      <c r="O7" s="24">
        <v>60.97</v>
      </c>
      <c r="P7" s="24">
        <v>23.76</v>
      </c>
      <c r="Q7" s="24">
        <v>85.4</v>
      </c>
      <c r="R7" s="24">
        <v>2750</v>
      </c>
      <c r="S7" s="24">
        <v>7466</v>
      </c>
      <c r="T7" s="24">
        <v>135.77000000000001</v>
      </c>
      <c r="U7" s="24">
        <v>54.99</v>
      </c>
      <c r="V7" s="24">
        <v>1768</v>
      </c>
      <c r="W7" s="24">
        <v>1.2</v>
      </c>
      <c r="X7" s="24">
        <v>1473.33</v>
      </c>
      <c r="Y7" s="24" t="s">
        <v>102</v>
      </c>
      <c r="Z7" s="24" t="s">
        <v>102</v>
      </c>
      <c r="AA7" s="24">
        <v>97.83</v>
      </c>
      <c r="AB7" s="24">
        <v>101.36</v>
      </c>
      <c r="AC7" s="24">
        <v>103.06</v>
      </c>
      <c r="AD7" s="24" t="s">
        <v>102</v>
      </c>
      <c r="AE7" s="24" t="s">
        <v>102</v>
      </c>
      <c r="AF7" s="24">
        <v>105.78</v>
      </c>
      <c r="AG7" s="24">
        <v>106.09</v>
      </c>
      <c r="AH7" s="24">
        <v>106.44</v>
      </c>
      <c r="AI7" s="24">
        <v>104.54</v>
      </c>
      <c r="AJ7" s="24" t="s">
        <v>102</v>
      </c>
      <c r="AK7" s="24" t="s">
        <v>102</v>
      </c>
      <c r="AL7" s="24">
        <v>0</v>
      </c>
      <c r="AM7" s="24">
        <v>0</v>
      </c>
      <c r="AN7" s="24">
        <v>0</v>
      </c>
      <c r="AO7" s="24" t="s">
        <v>102</v>
      </c>
      <c r="AP7" s="24" t="s">
        <v>102</v>
      </c>
      <c r="AQ7" s="24">
        <v>63.96</v>
      </c>
      <c r="AR7" s="24">
        <v>69.42</v>
      </c>
      <c r="AS7" s="24">
        <v>72.86</v>
      </c>
      <c r="AT7" s="24">
        <v>65.930000000000007</v>
      </c>
      <c r="AU7" s="24" t="s">
        <v>102</v>
      </c>
      <c r="AV7" s="24" t="s">
        <v>102</v>
      </c>
      <c r="AW7" s="24">
        <v>27.43</v>
      </c>
      <c r="AX7" s="24">
        <v>26.77</v>
      </c>
      <c r="AY7" s="24">
        <v>30.55</v>
      </c>
      <c r="AZ7" s="24" t="s">
        <v>102</v>
      </c>
      <c r="BA7" s="24" t="s">
        <v>102</v>
      </c>
      <c r="BB7" s="24">
        <v>44.24</v>
      </c>
      <c r="BC7" s="24">
        <v>43.07</v>
      </c>
      <c r="BD7" s="24">
        <v>45.42</v>
      </c>
      <c r="BE7" s="24">
        <v>44.25</v>
      </c>
      <c r="BF7" s="24" t="s">
        <v>102</v>
      </c>
      <c r="BG7" s="24" t="s">
        <v>102</v>
      </c>
      <c r="BH7" s="24">
        <v>718.66</v>
      </c>
      <c r="BI7" s="24">
        <v>628.67999999999995</v>
      </c>
      <c r="BJ7" s="24">
        <v>511.03</v>
      </c>
      <c r="BK7" s="24" t="s">
        <v>102</v>
      </c>
      <c r="BL7" s="24" t="s">
        <v>102</v>
      </c>
      <c r="BM7" s="24">
        <v>1258.43</v>
      </c>
      <c r="BN7" s="24">
        <v>1163.75</v>
      </c>
      <c r="BO7" s="24">
        <v>1195.47</v>
      </c>
      <c r="BP7" s="24">
        <v>1182.1099999999999</v>
      </c>
      <c r="BQ7" s="24" t="s">
        <v>102</v>
      </c>
      <c r="BR7" s="24" t="s">
        <v>102</v>
      </c>
      <c r="BS7" s="24">
        <v>94.72</v>
      </c>
      <c r="BT7" s="24">
        <v>100</v>
      </c>
      <c r="BU7" s="24">
        <v>100</v>
      </c>
      <c r="BV7" s="24" t="s">
        <v>102</v>
      </c>
      <c r="BW7" s="24" t="s">
        <v>102</v>
      </c>
      <c r="BX7" s="24">
        <v>73.36</v>
      </c>
      <c r="BY7" s="24">
        <v>72.599999999999994</v>
      </c>
      <c r="BZ7" s="24">
        <v>69.430000000000007</v>
      </c>
      <c r="CA7" s="24">
        <v>73.78</v>
      </c>
      <c r="CB7" s="24" t="s">
        <v>102</v>
      </c>
      <c r="CC7" s="24" t="s">
        <v>102</v>
      </c>
      <c r="CD7" s="24">
        <v>178.77</v>
      </c>
      <c r="CE7" s="24">
        <v>170.07</v>
      </c>
      <c r="CF7" s="24">
        <v>173.47</v>
      </c>
      <c r="CG7" s="24" t="s">
        <v>102</v>
      </c>
      <c r="CH7" s="24" t="s">
        <v>102</v>
      </c>
      <c r="CI7" s="24">
        <v>224.88</v>
      </c>
      <c r="CJ7" s="24">
        <v>228.64</v>
      </c>
      <c r="CK7" s="24">
        <v>239.46</v>
      </c>
      <c r="CL7" s="24">
        <v>220.62</v>
      </c>
      <c r="CM7" s="24" t="s">
        <v>102</v>
      </c>
      <c r="CN7" s="24" t="s">
        <v>102</v>
      </c>
      <c r="CO7" s="24" t="s">
        <v>102</v>
      </c>
      <c r="CP7" s="24" t="s">
        <v>102</v>
      </c>
      <c r="CQ7" s="24" t="s">
        <v>102</v>
      </c>
      <c r="CR7" s="24" t="s">
        <v>102</v>
      </c>
      <c r="CS7" s="24" t="s">
        <v>102</v>
      </c>
      <c r="CT7" s="24">
        <v>42.4</v>
      </c>
      <c r="CU7" s="24">
        <v>42.28</v>
      </c>
      <c r="CV7" s="24">
        <v>41.06</v>
      </c>
      <c r="CW7" s="24">
        <v>42.22</v>
      </c>
      <c r="CX7" s="24" t="s">
        <v>102</v>
      </c>
      <c r="CY7" s="24" t="s">
        <v>102</v>
      </c>
      <c r="CZ7" s="24">
        <v>92.7</v>
      </c>
      <c r="DA7" s="24">
        <v>88.87</v>
      </c>
      <c r="DB7" s="24">
        <v>89.48</v>
      </c>
      <c r="DC7" s="24" t="s">
        <v>102</v>
      </c>
      <c r="DD7" s="24" t="s">
        <v>102</v>
      </c>
      <c r="DE7" s="24">
        <v>84.19</v>
      </c>
      <c r="DF7" s="24">
        <v>84.34</v>
      </c>
      <c r="DG7" s="24">
        <v>84.34</v>
      </c>
      <c r="DH7" s="24">
        <v>85.67</v>
      </c>
      <c r="DI7" s="24" t="s">
        <v>102</v>
      </c>
      <c r="DJ7" s="24" t="s">
        <v>102</v>
      </c>
      <c r="DK7" s="24">
        <v>3.31</v>
      </c>
      <c r="DL7" s="24">
        <v>6.64</v>
      </c>
      <c r="DM7" s="24">
        <v>9.8699999999999992</v>
      </c>
      <c r="DN7" s="24" t="s">
        <v>102</v>
      </c>
      <c r="DO7" s="24" t="s">
        <v>102</v>
      </c>
      <c r="DP7" s="24">
        <v>21.36</v>
      </c>
      <c r="DQ7" s="24">
        <v>22.79</v>
      </c>
      <c r="DR7" s="24">
        <v>24.8</v>
      </c>
      <c r="DS7" s="24">
        <v>28</v>
      </c>
      <c r="DT7" s="24" t="s">
        <v>102</v>
      </c>
      <c r="DU7" s="24" t="s">
        <v>102</v>
      </c>
      <c r="DV7" s="24">
        <v>0</v>
      </c>
      <c r="DW7" s="24">
        <v>0</v>
      </c>
      <c r="DX7" s="24">
        <v>0</v>
      </c>
      <c r="DY7" s="24" t="s">
        <v>102</v>
      </c>
      <c r="DZ7" s="24" t="s">
        <v>102</v>
      </c>
      <c r="EA7" s="24">
        <v>0.01</v>
      </c>
      <c r="EB7" s="24">
        <v>0.01</v>
      </c>
      <c r="EC7" s="24">
        <v>0.02</v>
      </c>
      <c r="ED7" s="24">
        <v>0.03</v>
      </c>
      <c r="EE7" s="24" t="s">
        <v>102</v>
      </c>
      <c r="EF7" s="24" t="s">
        <v>102</v>
      </c>
      <c r="EG7" s="24">
        <v>0</v>
      </c>
      <c r="EH7" s="24">
        <v>0</v>
      </c>
      <c r="EI7" s="24">
        <v>0</v>
      </c>
      <c r="EJ7" s="24" t="s">
        <v>102</v>
      </c>
      <c r="EK7" s="24" t="s">
        <v>102</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2023-12-12T00:56:55Z</dcterms:created>
  <dcterms:modified xsi:type="dcterms:W3CDTF">2024-01-29T04:52:46Z</dcterms:modified>
  <cp:category/>
</cp:coreProperties>
</file>