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901E_調査\R05\240119【27〆】公営企業に係る経営比較分析表（令和４年度決算）の分析等について\253839_日野町(0216)\"/>
    </mc:Choice>
  </mc:AlternateContent>
  <workbookProtection workbookAlgorithmName="SHA-512" workbookHashValue="5usfEoCfCE+se7ucO1wV90Osczb/HA01oKIBjCWXpxg+QglwpBHvd5Dld7XvoN1fIDVgtIC4E5z7tydwNfErYQ==" workbookSaltValue="lCEC3qXSCN9jCyyYbYTcx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<sst xmlns="http://schemas.openxmlformats.org/spreadsheetml/2006/main" count="278" uniqueCount="116">
  <si>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</si>
  <si>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</si>
  <si>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</si>
  <si>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</si>
  <si>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</si>
  <si>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</si>
  <si>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</si>
  <si>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</si>
  <si>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</si>
  <si>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</si>
  <si>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</si>
  <si>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</si>
  <si>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</si>
  <si>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</si>
  <si>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</si>
  <si>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</si>
  <si>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</si>
  <si>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</si>
  <si>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</si>
  <si>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</si>
  <si>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</si>
  <si>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</si>
  <si>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</si>
  <si>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</si>
  <si>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</si>
  <si>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</si>
  <si>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</si>
  <si>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</si>
  <si>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</si>
  <si>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</si>
  <si>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</si>
  <si>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</si>
  <si>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</si>
  <si>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</si>
  <si>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</si>
  <si>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</si>
  <si>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</si>
  <si>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</si>
  <si>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</si>
  <si>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</si>
  <si>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</si>
  <si>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</si>
  <si>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</si>
  <si>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</si>
  <si>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</si>
  <si>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</si>
  <si>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</si>
  <si>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</si>
  <si>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</si>
  <si>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</si>
  <si>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</si>
  <si>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</si>
  <si>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</si>
  <si>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</si>
  <si>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</si>
  <si>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</si>
  <si>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</si>
  <si>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</si>
  <si>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</si>
  <si>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</si>
  <si>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</si>
  <si>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</si>
  <si>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</si>
  <si>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</si>
  <si>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</si>
  <si>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</si>
  <si>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</si>
  <si>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</si>
  <si>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</si>
  <si>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</si>
  <si>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</si>
  <si>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</si>
  <si>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</si>
  <si>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</si>
  <si>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</si>
  <si>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</si>
  <si>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</si>
  <si>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</si>
  <si>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</si>
  <si>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</si>
  <si>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</si>
  <si>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</si>
  <si>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</si>
  <si>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</si>
  <si>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</si>
  <si>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</si>
  <si>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</si>
  <si>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</si>
  <si>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</si>
  <si>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</si>
  <si>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</si>
  <si>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</si>
  <si>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</si>
  <si>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</si>
  <si>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</si>
  <si>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</si>
  <si>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日野町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</si>
  <si>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</si>
  <si>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</si>
  <si>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</si>
  <si>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</si>
  <si>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</si>
  <si>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</si>
  <si>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</si>
  <si>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</si>
  <si>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</si>
  <si>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</si>
  <si>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</si>
  <si>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</si>
  <si>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</si>
  <si>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</si>
  <si>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</si>
  <si>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</si>
  <si>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令和２年度より地方公営企業法を適用し経営状況の「見える化」が進みました。企業債の償還が経営を圧迫しており、一般会計からの繰入に頼る状況は今後も続くと思われます。経営戦略に基づき、水洗化率の向上や使用料収入の増額に向け、今後取り組んでいきます。</t>
    <phoneticPr fontId="4"/>
  </si>
  <si>
    <t xml:space="preserve"> 当町の下水道事業は、令和２年度から地方公営企業法を適用したため、数値は令和２年度からとなっています。
①経常収支比率は、収益の不足分を繰入金にて賄っている為、１００％を超え黒字となっています。
③流動比率は、１００％を大きく下回り、また類似団体の平均値よりも下回っています。下水道整備の為借り入れた企業債の償還が大きいことが影響しています。
④企業債残高対事業規模比率は、使用料収入に対する企業債残高の割合であり、類似団体の平均値よりも大きく下回っています。汚水渠の整備がほぼ終了しており、新たな借り入れは行っていない為です。
⑤経費回収率は、類似団体の平均値より上回っており、汚水処理に係る経費が使用料収入で賄われている状況です。
⑥汚水処理原価は、類似団体の平均値を大きく下回っていますが、今後施設の老朽化に伴い維持管理費用の増加が見込まれる為、有収水量の増加に努めていきます。
⑧水洗化率は、類似団体平均値よりも低くなっているため、水洗化を啓発していきます。</t>
    <phoneticPr fontId="4"/>
  </si>
  <si>
    <t xml:space="preserve"> 平成７年の供用開始から２７年が経過していますが、耐用年数を経過した管渠はありません。
①有形固定資産減価償却率は、令和２年度からの法適用である為、低い数値となっています。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</si>
</sst>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B73-4882-89E9-96CE4412149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0.39</c:v>
                </c:pt>
                <c:pt idx="3">
                  <c:v>0.1</c:v>
                </c:pt>
                <c:pt idx="4">
                  <c:v>0.08</c:v>
                </c:pt>
              </c:numCache>
            </c:numRef>
          </c:val>
          <c:smooth val="0"/>
          <c:extLst>
            <c:ext xmlns:c16="http://schemas.microsoft.com/office/drawing/2014/chart" uri="{C3380CC4-5D6E-409C-BE32-E72D297353CC}">
              <c16:uniqueId val="{00000001-AB73-4882-89E9-96CE4412149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700-4214-8D0D-CB6A271EDB1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42.4</c:v>
                </c:pt>
                <c:pt idx="3">
                  <c:v>42.28</c:v>
                </c:pt>
                <c:pt idx="4">
                  <c:v>41.06</c:v>
                </c:pt>
              </c:numCache>
            </c:numRef>
          </c:val>
          <c:smooth val="0"/>
          <c:extLst>
            <c:ext xmlns:c16="http://schemas.microsoft.com/office/drawing/2014/chart" uri="{C3380CC4-5D6E-409C-BE32-E72D297353CC}">
              <c16:uniqueId val="{00000001-4700-4214-8D0D-CB6A271EDB1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75.06</c:v>
                </c:pt>
                <c:pt idx="3">
                  <c:v>75.06</c:v>
                </c:pt>
                <c:pt idx="4">
                  <c:v>75.06</c:v>
                </c:pt>
              </c:numCache>
            </c:numRef>
          </c:val>
          <c:extLst>
            <c:ext xmlns:c16="http://schemas.microsoft.com/office/drawing/2014/chart" uri="{C3380CC4-5D6E-409C-BE32-E72D297353CC}">
              <c16:uniqueId val="{00000000-772A-4FD6-953D-E6F473901564}"/>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84.19</c:v>
                </c:pt>
                <c:pt idx="3">
                  <c:v>84.34</c:v>
                </c:pt>
                <c:pt idx="4">
                  <c:v>84.34</c:v>
                </c:pt>
              </c:numCache>
            </c:numRef>
          </c:val>
          <c:smooth val="0"/>
          <c:extLst>
            <c:ext xmlns:c16="http://schemas.microsoft.com/office/drawing/2014/chart" uri="{C3380CC4-5D6E-409C-BE32-E72D297353CC}">
              <c16:uniqueId val="{00000001-772A-4FD6-953D-E6F473901564}"/>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119.28</c:v>
                </c:pt>
                <c:pt idx="3">
                  <c:v>116.96</c:v>
                </c:pt>
                <c:pt idx="4">
                  <c:v>104.53</c:v>
                </c:pt>
              </c:numCache>
            </c:numRef>
          </c:val>
          <c:extLst>
            <c:ext xmlns:c16="http://schemas.microsoft.com/office/drawing/2014/chart" uri="{C3380CC4-5D6E-409C-BE32-E72D297353CC}">
              <c16:uniqueId val="{00000000-D0CC-4176-AD34-031408E7A8B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105.78</c:v>
                </c:pt>
                <c:pt idx="3">
                  <c:v>106.09</c:v>
                </c:pt>
                <c:pt idx="4">
                  <c:v>106.44</c:v>
                </c:pt>
              </c:numCache>
            </c:numRef>
          </c:val>
          <c:smooth val="0"/>
          <c:extLst>
            <c:ext xmlns:c16="http://schemas.microsoft.com/office/drawing/2014/chart" uri="{C3380CC4-5D6E-409C-BE32-E72D297353CC}">
              <c16:uniqueId val="{00000001-D0CC-4176-AD34-031408E7A8B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3.16</c:v>
                </c:pt>
                <c:pt idx="3">
                  <c:v>6.19</c:v>
                </c:pt>
                <c:pt idx="4">
                  <c:v>9.0500000000000007</c:v>
                </c:pt>
              </c:numCache>
            </c:numRef>
          </c:val>
          <c:extLst>
            <c:ext xmlns:c16="http://schemas.microsoft.com/office/drawing/2014/chart" uri="{C3380CC4-5D6E-409C-BE32-E72D297353CC}">
              <c16:uniqueId val="{00000000-C316-484E-917D-9B7D9308F1E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21.36</c:v>
                </c:pt>
                <c:pt idx="3">
                  <c:v>22.79</c:v>
                </c:pt>
                <c:pt idx="4">
                  <c:v>24.8</c:v>
                </c:pt>
              </c:numCache>
            </c:numRef>
          </c:val>
          <c:smooth val="0"/>
          <c:extLst>
            <c:ext xmlns:c16="http://schemas.microsoft.com/office/drawing/2014/chart" uri="{C3380CC4-5D6E-409C-BE32-E72D297353CC}">
              <c16:uniqueId val="{00000001-C316-484E-917D-9B7D9308F1E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773-424B-A9A4-0A261D4FA39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0.01</c:v>
                </c:pt>
                <c:pt idx="4">
                  <c:v>0.02</c:v>
                </c:pt>
              </c:numCache>
            </c:numRef>
          </c:val>
          <c:smooth val="0"/>
          <c:extLst>
            <c:ext xmlns:c16="http://schemas.microsoft.com/office/drawing/2014/chart" uri="{C3380CC4-5D6E-409C-BE32-E72D297353CC}">
              <c16:uniqueId val="{00000001-2773-424B-A9A4-0A261D4FA39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7F69-4B9C-8FC2-65F57AF9F6E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63.96</c:v>
                </c:pt>
                <c:pt idx="3">
                  <c:v>69.42</c:v>
                </c:pt>
                <c:pt idx="4">
                  <c:v>72.86</c:v>
                </c:pt>
              </c:numCache>
            </c:numRef>
          </c:val>
          <c:smooth val="0"/>
          <c:extLst>
            <c:ext xmlns:c16="http://schemas.microsoft.com/office/drawing/2014/chart" uri="{C3380CC4-5D6E-409C-BE32-E72D297353CC}">
              <c16:uniqueId val="{00000001-7F69-4B9C-8FC2-65F57AF9F6E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29.18</c:v>
                </c:pt>
                <c:pt idx="3">
                  <c:v>35.71</c:v>
                </c:pt>
                <c:pt idx="4">
                  <c:v>33.380000000000003</c:v>
                </c:pt>
              </c:numCache>
            </c:numRef>
          </c:val>
          <c:extLst>
            <c:ext xmlns:c16="http://schemas.microsoft.com/office/drawing/2014/chart" uri="{C3380CC4-5D6E-409C-BE32-E72D297353CC}">
              <c16:uniqueId val="{00000000-1C58-4EC4-8E1D-1A2F8B76B79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44.24</c:v>
                </c:pt>
                <c:pt idx="3">
                  <c:v>43.07</c:v>
                </c:pt>
                <c:pt idx="4">
                  <c:v>45.42</c:v>
                </c:pt>
              </c:numCache>
            </c:numRef>
          </c:val>
          <c:smooth val="0"/>
          <c:extLst>
            <c:ext xmlns:c16="http://schemas.microsoft.com/office/drawing/2014/chart" uri="{C3380CC4-5D6E-409C-BE32-E72D297353CC}">
              <c16:uniqueId val="{00000001-1C58-4EC4-8E1D-1A2F8B76B79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935</c:v>
                </c:pt>
                <c:pt idx="3">
                  <c:v>692.93</c:v>
                </c:pt>
                <c:pt idx="4">
                  <c:v>413.84</c:v>
                </c:pt>
              </c:numCache>
            </c:numRef>
          </c:val>
          <c:extLst>
            <c:ext xmlns:c16="http://schemas.microsoft.com/office/drawing/2014/chart" uri="{C3380CC4-5D6E-409C-BE32-E72D297353CC}">
              <c16:uniqueId val="{00000000-D3D2-453E-AA72-9FF6B17FD6A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1258.43</c:v>
                </c:pt>
                <c:pt idx="3">
                  <c:v>1163.75</c:v>
                </c:pt>
                <c:pt idx="4">
                  <c:v>1195.47</c:v>
                </c:pt>
              </c:numCache>
            </c:numRef>
          </c:val>
          <c:smooth val="0"/>
          <c:extLst>
            <c:ext xmlns:c16="http://schemas.microsoft.com/office/drawing/2014/chart" uri="{C3380CC4-5D6E-409C-BE32-E72D297353CC}">
              <c16:uniqueId val="{00000001-D3D2-453E-AA72-9FF6B17FD6A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109.37</c:v>
                </c:pt>
                <c:pt idx="3">
                  <c:v>99.21</c:v>
                </c:pt>
                <c:pt idx="4">
                  <c:v>99.65</c:v>
                </c:pt>
              </c:numCache>
            </c:numRef>
          </c:val>
          <c:extLst>
            <c:ext xmlns:c16="http://schemas.microsoft.com/office/drawing/2014/chart" uri="{C3380CC4-5D6E-409C-BE32-E72D297353CC}">
              <c16:uniqueId val="{00000000-03B5-4CD9-A0A2-7F68E4A33ED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73.36</c:v>
                </c:pt>
                <c:pt idx="3">
                  <c:v>72.599999999999994</c:v>
                </c:pt>
                <c:pt idx="4">
                  <c:v>69.430000000000007</c:v>
                </c:pt>
              </c:numCache>
            </c:numRef>
          </c:val>
          <c:smooth val="0"/>
          <c:extLst>
            <c:ext xmlns:c16="http://schemas.microsoft.com/office/drawing/2014/chart" uri="{C3380CC4-5D6E-409C-BE32-E72D297353CC}">
              <c16:uniqueId val="{00000001-03B5-4CD9-A0A2-7F68E4A33ED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135.88999999999999</c:v>
                </c:pt>
                <c:pt idx="3">
                  <c:v>150</c:v>
                </c:pt>
                <c:pt idx="4">
                  <c:v>147.53</c:v>
                </c:pt>
              </c:numCache>
            </c:numRef>
          </c:val>
          <c:extLst>
            <c:ext xmlns:c16="http://schemas.microsoft.com/office/drawing/2014/chart" uri="{C3380CC4-5D6E-409C-BE32-E72D297353CC}">
              <c16:uniqueId val="{00000000-8736-4AAF-BEC8-94CDED3E900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224.88</c:v>
                </c:pt>
                <c:pt idx="3">
                  <c:v>228.64</c:v>
                </c:pt>
                <c:pt idx="4">
                  <c:v>239.46</c:v>
                </c:pt>
              </c:numCache>
            </c:numRef>
          </c:val>
          <c:smooth val="0"/>
          <c:extLst>
            <c:ext xmlns:c16="http://schemas.microsoft.com/office/drawing/2014/chart" uri="{C3380CC4-5D6E-409C-BE32-E72D297353CC}">
              <c16:uniqueId val="{00000001-8736-4AAF-BEC8-94CDED3E900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H40" zoomScaleNormal="100" workbookViewId="0">
      <selection activeCell="CA47" sqref="CA47"/>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日野町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D2</v>
      </c>
      <c r="X8" s="40"/>
      <c r="Y8" s="40"/>
      <c r="Z8" s="40"/>
      <c r="AA8" s="40"/>
      <c r="AB8" s="40"/>
      <c r="AC8" s="40"/>
      <c r="AD8" s="41" t="str">
        <f>データ!$M$6</f>
        <v>非設置</v>
      </c>
      <c r="AE8" s="41"/>
      <c r="AF8" s="41"/>
      <c r="AG8" s="41"/>
      <c r="AH8" s="41"/>
      <c r="AI8" s="41"/>
      <c r="AJ8" s="41"/>
      <c r="AK8" s="3"/>
      <c r="AL8" s="42">
        <f>データ!S6</f>
        <v>20987</v>
      </c>
      <c r="AM8" s="42"/>
      <c r="AN8" s="42"/>
      <c r="AO8" s="42"/>
      <c r="AP8" s="42"/>
      <c r="AQ8" s="42"/>
      <c r="AR8" s="42"/>
      <c r="AS8" s="42"/>
      <c r="AT8" s="35">
        <f>データ!T6</f>
        <v>117.6</v>
      </c>
      <c r="AU8" s="35"/>
      <c r="AV8" s="35"/>
      <c r="AW8" s="35"/>
      <c r="AX8" s="35"/>
      <c r="AY8" s="35"/>
      <c r="AZ8" s="35"/>
      <c r="BA8" s="35"/>
      <c r="BB8" s="35">
        <f>データ!U6</f>
        <v>178.46</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f>データ!O6</f>
        <v>57.44</v>
      </c>
      <c r="J10" s="35"/>
      <c r="K10" s="35"/>
      <c r="L10" s="35"/>
      <c r="M10" s="35"/>
      <c r="N10" s="35"/>
      <c r="O10" s="35"/>
      <c r="P10" s="35">
        <f>データ!P6</f>
        <v>38.54</v>
      </c>
      <c r="Q10" s="35"/>
      <c r="R10" s="35"/>
      <c r="S10" s="35"/>
      <c r="T10" s="35"/>
      <c r="U10" s="35"/>
      <c r="V10" s="35"/>
      <c r="W10" s="35">
        <f>データ!Q6</f>
        <v>89.04</v>
      </c>
      <c r="X10" s="35"/>
      <c r="Y10" s="35"/>
      <c r="Z10" s="35"/>
      <c r="AA10" s="35"/>
      <c r="AB10" s="35"/>
      <c r="AC10" s="35"/>
      <c r="AD10" s="42">
        <f>データ!R6</f>
        <v>2900</v>
      </c>
      <c r="AE10" s="42"/>
      <c r="AF10" s="42"/>
      <c r="AG10" s="42"/>
      <c r="AH10" s="42"/>
      <c r="AI10" s="42"/>
      <c r="AJ10" s="42"/>
      <c r="AK10" s="2"/>
      <c r="AL10" s="42">
        <f>データ!V6</f>
        <v>8051</v>
      </c>
      <c r="AM10" s="42"/>
      <c r="AN10" s="42"/>
      <c r="AO10" s="42"/>
      <c r="AP10" s="42"/>
      <c r="AQ10" s="42"/>
      <c r="AR10" s="42"/>
      <c r="AS10" s="42"/>
      <c r="AT10" s="35">
        <f>データ!W6</f>
        <v>2.94</v>
      </c>
      <c r="AU10" s="35"/>
      <c r="AV10" s="35"/>
      <c r="AW10" s="35"/>
      <c r="AX10" s="35"/>
      <c r="AY10" s="35"/>
      <c r="AZ10" s="35"/>
      <c r="BA10" s="35"/>
      <c r="BB10" s="35">
        <f>データ!X6</f>
        <v>2738.44</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114</v>
      </c>
      <c r="BM16" s="66"/>
      <c r="BN16" s="66"/>
      <c r="BO16" s="66"/>
      <c r="BP16" s="66"/>
      <c r="BQ16" s="66"/>
      <c r="BR16" s="66"/>
      <c r="BS16" s="66"/>
      <c r="BT16" s="66"/>
      <c r="BU16" s="66"/>
      <c r="BV16" s="66"/>
      <c r="BW16" s="66"/>
      <c r="BX16" s="66"/>
      <c r="BY16" s="66"/>
      <c r="BZ16" s="6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115</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113</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LhLG/W+Qyl1QLhzFPbxCPO0+qWK+UUV1xDbCn+cXJLMnsnlYoedxaK4Qje7EfULK1NO9rV/weGfQTv1sxmMCRA==" saltValue="Ud+PdPoBJytQLL3F76F8g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253839</v>
      </c>
      <c r="D6" s="19">
        <f t="shared" si="3"/>
        <v>46</v>
      </c>
      <c r="E6" s="19">
        <f t="shared" si="3"/>
        <v>17</v>
      </c>
      <c r="F6" s="19">
        <f t="shared" si="3"/>
        <v>4</v>
      </c>
      <c r="G6" s="19">
        <f t="shared" si="3"/>
        <v>0</v>
      </c>
      <c r="H6" s="19" t="str">
        <f t="shared" si="3"/>
        <v>滋賀県　日野町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57.44</v>
      </c>
      <c r="P6" s="20">
        <f t="shared" si="3"/>
        <v>38.54</v>
      </c>
      <c r="Q6" s="20">
        <f t="shared" si="3"/>
        <v>89.04</v>
      </c>
      <c r="R6" s="20">
        <f t="shared" si="3"/>
        <v>2900</v>
      </c>
      <c r="S6" s="20">
        <f t="shared" si="3"/>
        <v>20987</v>
      </c>
      <c r="T6" s="20">
        <f t="shared" si="3"/>
        <v>117.6</v>
      </c>
      <c r="U6" s="20">
        <f t="shared" si="3"/>
        <v>178.46</v>
      </c>
      <c r="V6" s="20">
        <f t="shared" si="3"/>
        <v>8051</v>
      </c>
      <c r="W6" s="20">
        <f t="shared" si="3"/>
        <v>2.94</v>
      </c>
      <c r="X6" s="20">
        <f t="shared" si="3"/>
        <v>2738.44</v>
      </c>
      <c r="Y6" s="21" t="str">
        <f>IF(Y7="",NA(),Y7)</f>
        <v>-</v>
      </c>
      <c r="Z6" s="21" t="str">
        <f t="shared" ref="Z6:AH6" si="4">IF(Z7="",NA(),Z7)</f>
        <v>-</v>
      </c>
      <c r="AA6" s="21">
        <f t="shared" si="4"/>
        <v>119.28</v>
      </c>
      <c r="AB6" s="21">
        <f t="shared" si="4"/>
        <v>116.96</v>
      </c>
      <c r="AC6" s="21">
        <f t="shared" si="4"/>
        <v>104.53</v>
      </c>
      <c r="AD6" s="21" t="str">
        <f t="shared" si="4"/>
        <v>-</v>
      </c>
      <c r="AE6" s="21" t="str">
        <f t="shared" si="4"/>
        <v>-</v>
      </c>
      <c r="AF6" s="21">
        <f t="shared" si="4"/>
        <v>105.78</v>
      </c>
      <c r="AG6" s="21">
        <f t="shared" si="4"/>
        <v>106.09</v>
      </c>
      <c r="AH6" s="21">
        <f t="shared" si="4"/>
        <v>106.44</v>
      </c>
      <c r="AI6" s="20" t="str">
        <f>IF(AI7="","",IF(AI7="-","【-】","【"&amp;SUBSTITUTE(TEXT(AI7,"#,##0.00"),"-","△")&amp;"】"))</f>
        <v>【104.54】</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63.96</v>
      </c>
      <c r="AR6" s="21">
        <f t="shared" si="5"/>
        <v>69.42</v>
      </c>
      <c r="AS6" s="21">
        <f t="shared" si="5"/>
        <v>72.86</v>
      </c>
      <c r="AT6" s="20" t="str">
        <f>IF(AT7="","",IF(AT7="-","【-】","【"&amp;SUBSTITUTE(TEXT(AT7,"#,##0.00"),"-","△")&amp;"】"))</f>
        <v>【65.93】</v>
      </c>
      <c r="AU6" s="21" t="str">
        <f>IF(AU7="",NA(),AU7)</f>
        <v>-</v>
      </c>
      <c r="AV6" s="21" t="str">
        <f t="shared" ref="AV6:BD6" si="6">IF(AV7="",NA(),AV7)</f>
        <v>-</v>
      </c>
      <c r="AW6" s="21">
        <f t="shared" si="6"/>
        <v>29.18</v>
      </c>
      <c r="AX6" s="21">
        <f t="shared" si="6"/>
        <v>35.71</v>
      </c>
      <c r="AY6" s="21">
        <f t="shared" si="6"/>
        <v>33.380000000000003</v>
      </c>
      <c r="AZ6" s="21" t="str">
        <f t="shared" si="6"/>
        <v>-</v>
      </c>
      <c r="BA6" s="21" t="str">
        <f t="shared" si="6"/>
        <v>-</v>
      </c>
      <c r="BB6" s="21">
        <f t="shared" si="6"/>
        <v>44.24</v>
      </c>
      <c r="BC6" s="21">
        <f t="shared" si="6"/>
        <v>43.07</v>
      </c>
      <c r="BD6" s="21">
        <f t="shared" si="6"/>
        <v>45.42</v>
      </c>
      <c r="BE6" s="20" t="str">
        <f>IF(BE7="","",IF(BE7="-","【-】","【"&amp;SUBSTITUTE(TEXT(BE7,"#,##0.00"),"-","△")&amp;"】"))</f>
        <v>【44.25】</v>
      </c>
      <c r="BF6" s="21" t="str">
        <f>IF(BF7="",NA(),BF7)</f>
        <v>-</v>
      </c>
      <c r="BG6" s="21" t="str">
        <f t="shared" ref="BG6:BO6" si="7">IF(BG7="",NA(),BG7)</f>
        <v>-</v>
      </c>
      <c r="BH6" s="21">
        <f t="shared" si="7"/>
        <v>935</v>
      </c>
      <c r="BI6" s="21">
        <f t="shared" si="7"/>
        <v>692.93</v>
      </c>
      <c r="BJ6" s="21">
        <f t="shared" si="7"/>
        <v>413.84</v>
      </c>
      <c r="BK6" s="21" t="str">
        <f t="shared" si="7"/>
        <v>-</v>
      </c>
      <c r="BL6" s="21" t="str">
        <f t="shared" si="7"/>
        <v>-</v>
      </c>
      <c r="BM6" s="21">
        <f t="shared" si="7"/>
        <v>1258.43</v>
      </c>
      <c r="BN6" s="21">
        <f t="shared" si="7"/>
        <v>1163.75</v>
      </c>
      <c r="BO6" s="21">
        <f t="shared" si="7"/>
        <v>1195.47</v>
      </c>
      <c r="BP6" s="20" t="str">
        <f>IF(BP7="","",IF(BP7="-","【-】","【"&amp;SUBSTITUTE(TEXT(BP7,"#,##0.00"),"-","△")&amp;"】"))</f>
        <v>【1,182.11】</v>
      </c>
      <c r="BQ6" s="21" t="str">
        <f>IF(BQ7="",NA(),BQ7)</f>
        <v>-</v>
      </c>
      <c r="BR6" s="21" t="str">
        <f t="shared" ref="BR6:BZ6" si="8">IF(BR7="",NA(),BR7)</f>
        <v>-</v>
      </c>
      <c r="BS6" s="21">
        <f t="shared" si="8"/>
        <v>109.37</v>
      </c>
      <c r="BT6" s="21">
        <f t="shared" si="8"/>
        <v>99.21</v>
      </c>
      <c r="BU6" s="21">
        <f t="shared" si="8"/>
        <v>99.65</v>
      </c>
      <c r="BV6" s="21" t="str">
        <f t="shared" si="8"/>
        <v>-</v>
      </c>
      <c r="BW6" s="21" t="str">
        <f t="shared" si="8"/>
        <v>-</v>
      </c>
      <c r="BX6" s="21">
        <f t="shared" si="8"/>
        <v>73.36</v>
      </c>
      <c r="BY6" s="21">
        <f t="shared" si="8"/>
        <v>72.599999999999994</v>
      </c>
      <c r="BZ6" s="21">
        <f t="shared" si="8"/>
        <v>69.430000000000007</v>
      </c>
      <c r="CA6" s="20" t="str">
        <f>IF(CA7="","",IF(CA7="-","【-】","【"&amp;SUBSTITUTE(TEXT(CA7,"#,##0.00"),"-","△")&amp;"】"))</f>
        <v>【73.78】</v>
      </c>
      <c r="CB6" s="21" t="str">
        <f>IF(CB7="",NA(),CB7)</f>
        <v>-</v>
      </c>
      <c r="CC6" s="21" t="str">
        <f t="shared" ref="CC6:CK6" si="9">IF(CC7="",NA(),CC7)</f>
        <v>-</v>
      </c>
      <c r="CD6" s="21">
        <f t="shared" si="9"/>
        <v>135.88999999999999</v>
      </c>
      <c r="CE6" s="21">
        <f t="shared" si="9"/>
        <v>150</v>
      </c>
      <c r="CF6" s="21">
        <f t="shared" si="9"/>
        <v>147.53</v>
      </c>
      <c r="CG6" s="21" t="str">
        <f t="shared" si="9"/>
        <v>-</v>
      </c>
      <c r="CH6" s="21" t="str">
        <f t="shared" si="9"/>
        <v>-</v>
      </c>
      <c r="CI6" s="21">
        <f t="shared" si="9"/>
        <v>224.88</v>
      </c>
      <c r="CJ6" s="21">
        <f t="shared" si="9"/>
        <v>228.64</v>
      </c>
      <c r="CK6" s="21">
        <f t="shared" si="9"/>
        <v>239.46</v>
      </c>
      <c r="CL6" s="20" t="str">
        <f>IF(CL7="","",IF(CL7="-","【-】","【"&amp;SUBSTITUTE(TEXT(CL7,"#,##0.00"),"-","△")&amp;"】"))</f>
        <v>【220.62】</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42.4</v>
      </c>
      <c r="CU6" s="21">
        <f t="shared" si="10"/>
        <v>42.28</v>
      </c>
      <c r="CV6" s="21">
        <f t="shared" si="10"/>
        <v>41.06</v>
      </c>
      <c r="CW6" s="20" t="str">
        <f>IF(CW7="","",IF(CW7="-","【-】","【"&amp;SUBSTITUTE(TEXT(CW7,"#,##0.00"),"-","△")&amp;"】"))</f>
        <v>【42.22】</v>
      </c>
      <c r="CX6" s="21" t="str">
        <f>IF(CX7="",NA(),CX7)</f>
        <v>-</v>
      </c>
      <c r="CY6" s="21" t="str">
        <f t="shared" ref="CY6:DG6" si="11">IF(CY7="",NA(),CY7)</f>
        <v>-</v>
      </c>
      <c r="CZ6" s="21">
        <f t="shared" si="11"/>
        <v>75.06</v>
      </c>
      <c r="DA6" s="21">
        <f t="shared" si="11"/>
        <v>75.06</v>
      </c>
      <c r="DB6" s="21">
        <f t="shared" si="11"/>
        <v>75.06</v>
      </c>
      <c r="DC6" s="21" t="str">
        <f t="shared" si="11"/>
        <v>-</v>
      </c>
      <c r="DD6" s="21" t="str">
        <f t="shared" si="11"/>
        <v>-</v>
      </c>
      <c r="DE6" s="21">
        <f t="shared" si="11"/>
        <v>84.19</v>
      </c>
      <c r="DF6" s="21">
        <f t="shared" si="11"/>
        <v>84.34</v>
      </c>
      <c r="DG6" s="21">
        <f t="shared" si="11"/>
        <v>84.34</v>
      </c>
      <c r="DH6" s="20" t="str">
        <f>IF(DH7="","",IF(DH7="-","【-】","【"&amp;SUBSTITUTE(TEXT(DH7,"#,##0.00"),"-","△")&amp;"】"))</f>
        <v>【85.67】</v>
      </c>
      <c r="DI6" s="21" t="str">
        <f>IF(DI7="",NA(),DI7)</f>
        <v>-</v>
      </c>
      <c r="DJ6" s="21" t="str">
        <f t="shared" ref="DJ6:DR6" si="12">IF(DJ7="",NA(),DJ7)</f>
        <v>-</v>
      </c>
      <c r="DK6" s="21">
        <f t="shared" si="12"/>
        <v>3.16</v>
      </c>
      <c r="DL6" s="21">
        <f t="shared" si="12"/>
        <v>6.19</v>
      </c>
      <c r="DM6" s="21">
        <f t="shared" si="12"/>
        <v>9.0500000000000007</v>
      </c>
      <c r="DN6" s="21" t="str">
        <f t="shared" si="12"/>
        <v>-</v>
      </c>
      <c r="DO6" s="21" t="str">
        <f t="shared" si="12"/>
        <v>-</v>
      </c>
      <c r="DP6" s="21">
        <f t="shared" si="12"/>
        <v>21.36</v>
      </c>
      <c r="DQ6" s="21">
        <f t="shared" si="12"/>
        <v>22.79</v>
      </c>
      <c r="DR6" s="21">
        <f t="shared" si="12"/>
        <v>24.8</v>
      </c>
      <c r="DS6" s="20" t="str">
        <f>IF(DS7="","",IF(DS7="-","【-】","【"&amp;SUBSTITUTE(TEXT(DS7,"#,##0.00"),"-","△")&amp;"】"))</f>
        <v>【28.00】</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0.01</v>
      </c>
      <c r="EB6" s="21">
        <f t="shared" si="13"/>
        <v>0.01</v>
      </c>
      <c r="EC6" s="21">
        <f t="shared" si="13"/>
        <v>0.02</v>
      </c>
      <c r="ED6" s="20" t="str">
        <f>IF(ED7="","",IF(ED7="-","【-】","【"&amp;SUBSTITUTE(TEXT(ED7,"#,##0.00"),"-","△")&amp;"】"))</f>
        <v>【0.03】</v>
      </c>
      <c r="EE6" s="21" t="str">
        <f>IF(EE7="",NA(),EE7)</f>
        <v>-</v>
      </c>
      <c r="EF6" s="21" t="str">
        <f t="shared" ref="EF6:EN6" si="14">IF(EF7="",NA(),EF7)</f>
        <v>-</v>
      </c>
      <c r="EG6" s="20">
        <f t="shared" si="14"/>
        <v>0</v>
      </c>
      <c r="EH6" s="20">
        <f t="shared" si="14"/>
        <v>0</v>
      </c>
      <c r="EI6" s="20">
        <f t="shared" si="14"/>
        <v>0</v>
      </c>
      <c r="EJ6" s="21" t="str">
        <f t="shared" si="14"/>
        <v>-</v>
      </c>
      <c r="EK6" s="21" t="str">
        <f t="shared" si="14"/>
        <v>-</v>
      </c>
      <c r="EL6" s="21">
        <f t="shared" si="14"/>
        <v>0.39</v>
      </c>
      <c r="EM6" s="21">
        <f t="shared" si="14"/>
        <v>0.1</v>
      </c>
      <c r="EN6" s="21">
        <f t="shared" si="14"/>
        <v>0.08</v>
      </c>
      <c r="EO6" s="20" t="str">
        <f>IF(EO7="","",IF(EO7="-","【-】","【"&amp;SUBSTITUTE(TEXT(EO7,"#,##0.00"),"-","△")&amp;"】"))</f>
        <v>【0.13】</v>
      </c>
    </row>
    <row r="7" spans="1:148" s="22" customFormat="1" x14ac:dyDescent="0.15">
      <c r="A7" s="14"/>
      <c r="B7" s="23">
        <v>2022</v>
      </c>
      <c r="C7" s="23">
        <v>253839</v>
      </c>
      <c r="D7" s="23">
        <v>46</v>
      </c>
      <c r="E7" s="23">
        <v>17</v>
      </c>
      <c r="F7" s="23">
        <v>4</v>
      </c>
      <c r="G7" s="23">
        <v>0</v>
      </c>
      <c r="H7" s="23" t="s">
        <v>96</v>
      </c>
      <c r="I7" s="23" t="s">
        <v>97</v>
      </c>
      <c r="J7" s="23" t="s">
        <v>98</v>
      </c>
      <c r="K7" s="23" t="s">
        <v>99</v>
      </c>
      <c r="L7" s="23" t="s">
        <v>100</v>
      </c>
      <c r="M7" s="23" t="s">
        <v>101</v>
      </c>
      <c r="N7" s="24" t="s">
        <v>102</v>
      </c>
      <c r="O7" s="24">
        <v>57.44</v>
      </c>
      <c r="P7" s="24">
        <v>38.54</v>
      </c>
      <c r="Q7" s="24">
        <v>89.04</v>
      </c>
      <c r="R7" s="24">
        <v>2900</v>
      </c>
      <c r="S7" s="24">
        <v>20987</v>
      </c>
      <c r="T7" s="24">
        <v>117.6</v>
      </c>
      <c r="U7" s="24">
        <v>178.46</v>
      </c>
      <c r="V7" s="24">
        <v>8051</v>
      </c>
      <c r="W7" s="24">
        <v>2.94</v>
      </c>
      <c r="X7" s="24">
        <v>2738.44</v>
      </c>
      <c r="Y7" s="24" t="s">
        <v>102</v>
      </c>
      <c r="Z7" s="24" t="s">
        <v>102</v>
      </c>
      <c r="AA7" s="24">
        <v>119.28</v>
      </c>
      <c r="AB7" s="24">
        <v>116.96</v>
      </c>
      <c r="AC7" s="24">
        <v>104.53</v>
      </c>
      <c r="AD7" s="24" t="s">
        <v>102</v>
      </c>
      <c r="AE7" s="24" t="s">
        <v>102</v>
      </c>
      <c r="AF7" s="24">
        <v>105.78</v>
      </c>
      <c r="AG7" s="24">
        <v>106.09</v>
      </c>
      <c r="AH7" s="24">
        <v>106.44</v>
      </c>
      <c r="AI7" s="24">
        <v>104.54</v>
      </c>
      <c r="AJ7" s="24" t="s">
        <v>102</v>
      </c>
      <c r="AK7" s="24" t="s">
        <v>102</v>
      </c>
      <c r="AL7" s="24">
        <v>0</v>
      </c>
      <c r="AM7" s="24">
        <v>0</v>
      </c>
      <c r="AN7" s="24">
        <v>0</v>
      </c>
      <c r="AO7" s="24" t="s">
        <v>102</v>
      </c>
      <c r="AP7" s="24" t="s">
        <v>102</v>
      </c>
      <c r="AQ7" s="24">
        <v>63.96</v>
      </c>
      <c r="AR7" s="24">
        <v>69.42</v>
      </c>
      <c r="AS7" s="24">
        <v>72.86</v>
      </c>
      <c r="AT7" s="24">
        <v>65.930000000000007</v>
      </c>
      <c r="AU7" s="24" t="s">
        <v>102</v>
      </c>
      <c r="AV7" s="24" t="s">
        <v>102</v>
      </c>
      <c r="AW7" s="24">
        <v>29.18</v>
      </c>
      <c r="AX7" s="24">
        <v>35.71</v>
      </c>
      <c r="AY7" s="24">
        <v>33.380000000000003</v>
      </c>
      <c r="AZ7" s="24" t="s">
        <v>102</v>
      </c>
      <c r="BA7" s="24" t="s">
        <v>102</v>
      </c>
      <c r="BB7" s="24">
        <v>44.24</v>
      </c>
      <c r="BC7" s="24">
        <v>43.07</v>
      </c>
      <c r="BD7" s="24">
        <v>45.42</v>
      </c>
      <c r="BE7" s="24">
        <v>44.25</v>
      </c>
      <c r="BF7" s="24" t="s">
        <v>102</v>
      </c>
      <c r="BG7" s="24" t="s">
        <v>102</v>
      </c>
      <c r="BH7" s="24">
        <v>935</v>
      </c>
      <c r="BI7" s="24">
        <v>692.93</v>
      </c>
      <c r="BJ7" s="24">
        <v>413.84</v>
      </c>
      <c r="BK7" s="24" t="s">
        <v>102</v>
      </c>
      <c r="BL7" s="24" t="s">
        <v>102</v>
      </c>
      <c r="BM7" s="24">
        <v>1258.43</v>
      </c>
      <c r="BN7" s="24">
        <v>1163.75</v>
      </c>
      <c r="BO7" s="24">
        <v>1195.47</v>
      </c>
      <c r="BP7" s="24">
        <v>1182.1099999999999</v>
      </c>
      <c r="BQ7" s="24" t="s">
        <v>102</v>
      </c>
      <c r="BR7" s="24" t="s">
        <v>102</v>
      </c>
      <c r="BS7" s="24">
        <v>109.37</v>
      </c>
      <c r="BT7" s="24">
        <v>99.21</v>
      </c>
      <c r="BU7" s="24">
        <v>99.65</v>
      </c>
      <c r="BV7" s="24" t="s">
        <v>102</v>
      </c>
      <c r="BW7" s="24" t="s">
        <v>102</v>
      </c>
      <c r="BX7" s="24">
        <v>73.36</v>
      </c>
      <c r="BY7" s="24">
        <v>72.599999999999994</v>
      </c>
      <c r="BZ7" s="24">
        <v>69.430000000000007</v>
      </c>
      <c r="CA7" s="24">
        <v>73.78</v>
      </c>
      <c r="CB7" s="24" t="s">
        <v>102</v>
      </c>
      <c r="CC7" s="24" t="s">
        <v>102</v>
      </c>
      <c r="CD7" s="24">
        <v>135.88999999999999</v>
      </c>
      <c r="CE7" s="24">
        <v>150</v>
      </c>
      <c r="CF7" s="24">
        <v>147.53</v>
      </c>
      <c r="CG7" s="24" t="s">
        <v>102</v>
      </c>
      <c r="CH7" s="24" t="s">
        <v>102</v>
      </c>
      <c r="CI7" s="24">
        <v>224.88</v>
      </c>
      <c r="CJ7" s="24">
        <v>228.64</v>
      </c>
      <c r="CK7" s="24">
        <v>239.46</v>
      </c>
      <c r="CL7" s="24">
        <v>220.62</v>
      </c>
      <c r="CM7" s="24" t="s">
        <v>102</v>
      </c>
      <c r="CN7" s="24" t="s">
        <v>102</v>
      </c>
      <c r="CO7" s="24" t="s">
        <v>102</v>
      </c>
      <c r="CP7" s="24" t="s">
        <v>102</v>
      </c>
      <c r="CQ7" s="24" t="s">
        <v>102</v>
      </c>
      <c r="CR7" s="24" t="s">
        <v>102</v>
      </c>
      <c r="CS7" s="24" t="s">
        <v>102</v>
      </c>
      <c r="CT7" s="24">
        <v>42.4</v>
      </c>
      <c r="CU7" s="24">
        <v>42.28</v>
      </c>
      <c r="CV7" s="24">
        <v>41.06</v>
      </c>
      <c r="CW7" s="24">
        <v>42.22</v>
      </c>
      <c r="CX7" s="24" t="s">
        <v>102</v>
      </c>
      <c r="CY7" s="24" t="s">
        <v>102</v>
      </c>
      <c r="CZ7" s="24">
        <v>75.06</v>
      </c>
      <c r="DA7" s="24">
        <v>75.06</v>
      </c>
      <c r="DB7" s="24">
        <v>75.06</v>
      </c>
      <c r="DC7" s="24" t="s">
        <v>102</v>
      </c>
      <c r="DD7" s="24" t="s">
        <v>102</v>
      </c>
      <c r="DE7" s="24">
        <v>84.19</v>
      </c>
      <c r="DF7" s="24">
        <v>84.34</v>
      </c>
      <c r="DG7" s="24">
        <v>84.34</v>
      </c>
      <c r="DH7" s="24">
        <v>85.67</v>
      </c>
      <c r="DI7" s="24" t="s">
        <v>102</v>
      </c>
      <c r="DJ7" s="24" t="s">
        <v>102</v>
      </c>
      <c r="DK7" s="24">
        <v>3.16</v>
      </c>
      <c r="DL7" s="24">
        <v>6.19</v>
      </c>
      <c r="DM7" s="24">
        <v>9.0500000000000007</v>
      </c>
      <c r="DN7" s="24" t="s">
        <v>102</v>
      </c>
      <c r="DO7" s="24" t="s">
        <v>102</v>
      </c>
      <c r="DP7" s="24">
        <v>21.36</v>
      </c>
      <c r="DQ7" s="24">
        <v>22.79</v>
      </c>
      <c r="DR7" s="24">
        <v>24.8</v>
      </c>
      <c r="DS7" s="24">
        <v>28</v>
      </c>
      <c r="DT7" s="24" t="s">
        <v>102</v>
      </c>
      <c r="DU7" s="24" t="s">
        <v>102</v>
      </c>
      <c r="DV7" s="24">
        <v>0</v>
      </c>
      <c r="DW7" s="24">
        <v>0</v>
      </c>
      <c r="DX7" s="24">
        <v>0</v>
      </c>
      <c r="DY7" s="24" t="s">
        <v>102</v>
      </c>
      <c r="DZ7" s="24" t="s">
        <v>102</v>
      </c>
      <c r="EA7" s="24">
        <v>0.01</v>
      </c>
      <c r="EB7" s="24">
        <v>0.01</v>
      </c>
      <c r="EC7" s="24">
        <v>0.02</v>
      </c>
      <c r="ED7" s="24">
        <v>0.03</v>
      </c>
      <c r="EE7" s="24" t="s">
        <v>102</v>
      </c>
      <c r="EF7" s="24" t="s">
        <v>102</v>
      </c>
      <c r="EG7" s="24">
        <v>0</v>
      </c>
      <c r="EH7" s="24">
        <v>0</v>
      </c>
      <c r="EI7" s="24">
        <v>0</v>
      </c>
      <c r="EJ7" s="24" t="s">
        <v>102</v>
      </c>
      <c r="EK7" s="24" t="s">
        <v>102</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HnoAdmin</cp:lastModifiedBy>
  <dcterms:created xsi:type="dcterms:W3CDTF">2023-12-12T00:56:51Z</dcterms:created>
  <dcterms:modified xsi:type="dcterms:W3CDTF">2024-02-20T00:21:37Z</dcterms:modified>
  <cp:category/>
</cp:coreProperties>
</file>