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vfs11\上下水道課t\下水道T\0901E_調査\R05\240119【27〆】公営企業に係る経営比較分析表（令和４年度決算）の分析等について\253839_日野町(0220修正)\"/>
    </mc:Choice>
  </mc:AlternateContent>
  <workbookProtection workbookAlgorithmName="SHA-512" workbookHashValue="gXUFY7HT5O4nyrbCLh5jH8+CYRl3Ixi1kfsfjYKIHt7vrQsSrFq3RqvU+wWQ3621k4Souvj+ua1WE5ffUX82EQ==" workbookSaltValue="4IGwbO/CrQfm4WpKkv80U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Q6" i="5"/>
  <c r="W10" i="4" s="1"/>
  <c r="P6" i="5"/>
  <c r="P10" i="4" s="1"/>
  <c r="O6" i="5"/>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L10" i="4"/>
  <c r="AD10" i="4"/>
  <c r="I10" i="4"/>
  <c r="B10" i="4"/>
  <c r="AL8" i="4"/>
  <c r="AD8" i="4"/>
  <c r="I8" i="4"/>
  <c r="B8"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<sst xmlns="http://schemas.openxmlformats.org/spreadsheetml/2006/main" count="278" uniqueCount="116">
  <si>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</si>
  <si>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</si>
  <si>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</si>
  <si>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</si>
  <si>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</si>
  <si>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</si>
  <si>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</si>
  <si>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</si>
  <si>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</si>
  <si>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</si>
  <si>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</si>
  <si>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</si>
  <si>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</si>
  <si>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</si>
  <si>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</si>
  <si>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</si>
  <si>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</si>
  <si>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</si>
  <si>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</si>
  <si>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</si>
  <si>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</si>
  <si>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</si>
  <si>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</si>
  <si>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</si>
  <si>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</si>
  <si>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</si>
  <si>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</si>
  <si>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</si>
  <si>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</si>
  <si>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</si>
  <si>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</si>
  <si>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</si>
  <si>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</si>
  <si>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</si>
  <si>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</si>
  <si>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</si>
  <si>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</si>
  <si>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</si>
  <si>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</si>
  <si>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</si>
  <si>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</si>
  <si>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</si>
  <si>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</si>
  <si>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</si>
  <si>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</si>
  <si>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</si>
  <si>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</si>
  <si>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</si>
  <si>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</si>
  <si>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</si>
  <si>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</si>
  <si>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</si>
  <si>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</si>
  <si>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</si>
  <si>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</si>
  <si>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</si>
  <si>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</si>
  <si>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</si>
  <si>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</si>
  <si>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</si>
  <si>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</si>
  <si>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</si>
  <si>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</si>
  <si>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</si>
  <si>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</si>
  <si>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</si>
  <si>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</si>
  <si>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</si>
  <si>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</si>
  <si>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</si>
  <si>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</si>
  <si>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</si>
  <si>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</si>
  <si>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</si>
  <si>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</si>
  <si>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</si>
  <si>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</si>
  <si>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</si>
  <si>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</si>
  <si>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</si>
  <si>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</si>
  <si>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</si>
  <si>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</si>
  <si>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</si>
  <si>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</si>
  <si>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</si>
  <si>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</si>
  <si>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</si>
  <si>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</si>
  <si>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</si>
  <si>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</si>
  <si>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</si>
  <si>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</si>
  <si>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</si>
  <si>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</si>
  <si>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</si>
  <si>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</si>
  <si>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</si>
  <si>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</si>
  <si>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</si>
  <si>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</si>
  <si>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</si>
  <si>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</si>
  <si>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</si>
  <si>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</si>
  <si>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</si>
  <si>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</si>
  <si>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</si>
  <si>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</si>
  <si>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</si>
  <si>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</si>
  <si>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</si>
  <si>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</si>
  <si>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令和２年度より地方公営企業法を適用し経営状況の「見える化」が進みました。企業債の償還が経営を圧迫しており、一般会計からの繰入に頼る状況は今後も続くと思われます。経営戦略に基づき、水洗化率の向上や使用料収入の増額に向け、今後取り組んでいきます。</t>
    <phoneticPr fontId="4"/>
  </si>
  <si>
    <t xml:space="preserve"> 平成７年の供用開始から２７年が経過していますが、耐用年数を経過した管渠はありません。
①有形固定資産減価償却率は、令和２年度からの法適用である為、低い数値となっています。</t>
    <phoneticPr fontId="4"/>
  </si>
  <si>
    <r>
      <t xml:space="preserve"> 当町の下水道事業は、令和２年度から地方公営企業法を適用したため、数値は令和２年度からとなっています。
①経常収支比率は、収益の不足分を繰入金にて賄っている為、１００％を超え黒字となっています。
③流動比率は、１００％を大きく下回り、また類似団体の平均値よりも下回っています。下水道整備の為借り入れた企業債の償還が大きいことが影響しています。
④企業債残高対事業規模比率は、使用料収入に対する企業債残高の割合であり、類似団体の平均値よりも上回っていま</t>
    </r>
    <r>
      <rPr>
        <sz val="11"/>
        <rFont val="ＭＳ ゴシック"/>
        <family val="3"/>
        <charset val="128"/>
      </rPr>
      <t>したが、企業債の償還により下回った数値となりました。</t>
    </r>
    <r>
      <rPr>
        <sz val="11"/>
        <color theme="1"/>
        <rFont val="ＭＳ ゴシック"/>
        <family val="3"/>
        <charset val="128"/>
      </rPr>
      <t xml:space="preserve">
⑤経費回収率は、類似団体の平均値より上回っており、汚水処理に係る経費が使用料収入で賄われている状況です。
⑥汚水処理原価は、類似団体の平均値を大きく下回っていますが、今後施設の老朽化に伴い維持管理費用の増加が見込まれる為、有収水量の増加に努めていきます。
⑧水洗化率は、類似団体平均値よりも高くなっていますが、なお一層の水洗化を啓発していきます。</t>
    </r>
    <rPh sb="238" eb="240">
      <t>シタマワ</t>
    </rPh>
    <rPh sb="270" eb="271">
      <t>ウエ</t>
    </rPh>
    <rPh sb="287" eb="290">
      <t>シヨウリョウ</t>
    </rPh>
    <rPh sb="290" eb="292">
      <t>シュウニュウ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</si>
</sst>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DB2-4EEC-BA48-8E8CBE33352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0.32</c:v>
                </c:pt>
                <c:pt idx="3">
                  <c:v>0.1</c:v>
                </c:pt>
                <c:pt idx="4">
                  <c:v>0.09</c:v>
                </c:pt>
              </c:numCache>
            </c:numRef>
          </c:val>
          <c:smooth val="0"/>
          <c:extLst>
            <c:ext xmlns:c16="http://schemas.microsoft.com/office/drawing/2014/chart" uri="{C3380CC4-5D6E-409C-BE32-E72D297353CC}">
              <c16:uniqueId val="{00000001-1DB2-4EEC-BA48-8E8CBE33352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0F1-4CDE-AF2F-C1996A23E87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49.47</c:v>
                </c:pt>
                <c:pt idx="3">
                  <c:v>48.19</c:v>
                </c:pt>
                <c:pt idx="4">
                  <c:v>47.32</c:v>
                </c:pt>
              </c:numCache>
            </c:numRef>
          </c:val>
          <c:smooth val="0"/>
          <c:extLst>
            <c:ext xmlns:c16="http://schemas.microsoft.com/office/drawing/2014/chart" uri="{C3380CC4-5D6E-409C-BE32-E72D297353CC}">
              <c16:uniqueId val="{00000001-B0F1-4CDE-AF2F-C1996A23E87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92.73</c:v>
                </c:pt>
                <c:pt idx="3">
                  <c:v>93.74</c:v>
                </c:pt>
                <c:pt idx="4">
                  <c:v>92.73</c:v>
                </c:pt>
              </c:numCache>
            </c:numRef>
          </c:val>
          <c:extLst>
            <c:ext xmlns:c16="http://schemas.microsoft.com/office/drawing/2014/chart" uri="{C3380CC4-5D6E-409C-BE32-E72D297353CC}">
              <c16:uniqueId val="{00000000-5F17-4640-9308-94C23D26B24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82.06</c:v>
                </c:pt>
                <c:pt idx="3">
                  <c:v>82.26</c:v>
                </c:pt>
                <c:pt idx="4">
                  <c:v>81.33</c:v>
                </c:pt>
              </c:numCache>
            </c:numRef>
          </c:val>
          <c:smooth val="0"/>
          <c:extLst>
            <c:ext xmlns:c16="http://schemas.microsoft.com/office/drawing/2014/chart" uri="{C3380CC4-5D6E-409C-BE32-E72D297353CC}">
              <c16:uniqueId val="{00000001-5F17-4640-9308-94C23D26B24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108.32</c:v>
                </c:pt>
                <c:pt idx="3">
                  <c:v>111.01</c:v>
                </c:pt>
                <c:pt idx="4">
                  <c:v>111.31</c:v>
                </c:pt>
              </c:numCache>
            </c:numRef>
          </c:val>
          <c:extLst>
            <c:ext xmlns:c16="http://schemas.microsoft.com/office/drawing/2014/chart" uri="{C3380CC4-5D6E-409C-BE32-E72D297353CC}">
              <c16:uniqueId val="{00000000-FB11-40FC-8A8D-05360AB1F69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107.81</c:v>
                </c:pt>
                <c:pt idx="3">
                  <c:v>107.54</c:v>
                </c:pt>
                <c:pt idx="4">
                  <c:v>107.19</c:v>
                </c:pt>
              </c:numCache>
            </c:numRef>
          </c:val>
          <c:smooth val="0"/>
          <c:extLst>
            <c:ext xmlns:c16="http://schemas.microsoft.com/office/drawing/2014/chart" uri="{C3380CC4-5D6E-409C-BE32-E72D297353CC}">
              <c16:uniqueId val="{00000001-FB11-40FC-8A8D-05360AB1F69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2.9</c:v>
                </c:pt>
                <c:pt idx="3">
                  <c:v>5.7</c:v>
                </c:pt>
                <c:pt idx="4">
                  <c:v>8.2899999999999991</c:v>
                </c:pt>
              </c:numCache>
            </c:numRef>
          </c:val>
          <c:extLst>
            <c:ext xmlns:c16="http://schemas.microsoft.com/office/drawing/2014/chart" uri="{C3380CC4-5D6E-409C-BE32-E72D297353CC}">
              <c16:uniqueId val="{00000000-12F3-4874-BAA6-C4D97AC09F5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19.93</c:v>
                </c:pt>
                <c:pt idx="3">
                  <c:v>21.94</c:v>
                </c:pt>
                <c:pt idx="4">
                  <c:v>22.89</c:v>
                </c:pt>
              </c:numCache>
            </c:numRef>
          </c:val>
          <c:smooth val="0"/>
          <c:extLst>
            <c:ext xmlns:c16="http://schemas.microsoft.com/office/drawing/2014/chart" uri="{C3380CC4-5D6E-409C-BE32-E72D297353CC}">
              <c16:uniqueId val="{00000001-12F3-4874-BAA6-C4D97AC09F5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5AD-465A-833F-7AC01F0AE55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65AD-465A-833F-7AC01F0AE55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E91-49D0-87B7-784C5D7B47F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18.2</c:v>
                </c:pt>
                <c:pt idx="3">
                  <c:v>19.059999999999999</c:v>
                </c:pt>
                <c:pt idx="4">
                  <c:v>31.07</c:v>
                </c:pt>
              </c:numCache>
            </c:numRef>
          </c:val>
          <c:smooth val="0"/>
          <c:extLst>
            <c:ext xmlns:c16="http://schemas.microsoft.com/office/drawing/2014/chart" uri="{C3380CC4-5D6E-409C-BE32-E72D297353CC}">
              <c16:uniqueId val="{00000001-5E91-49D0-87B7-784C5D7B47F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29.18</c:v>
                </c:pt>
                <c:pt idx="3">
                  <c:v>29.57</c:v>
                </c:pt>
                <c:pt idx="4">
                  <c:v>33.380000000000003</c:v>
                </c:pt>
              </c:numCache>
            </c:numRef>
          </c:val>
          <c:extLst>
            <c:ext xmlns:c16="http://schemas.microsoft.com/office/drawing/2014/chart" uri="{C3380CC4-5D6E-409C-BE32-E72D297353CC}">
              <c16:uniqueId val="{00000000-564C-44A6-93FF-857579788FB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48.56</c:v>
                </c:pt>
                <c:pt idx="3">
                  <c:v>47.58</c:v>
                </c:pt>
                <c:pt idx="4">
                  <c:v>51.09</c:v>
                </c:pt>
              </c:numCache>
            </c:numRef>
          </c:val>
          <c:smooth val="0"/>
          <c:extLst>
            <c:ext xmlns:c16="http://schemas.microsoft.com/office/drawing/2014/chart" uri="{C3380CC4-5D6E-409C-BE32-E72D297353CC}">
              <c16:uniqueId val="{00000001-564C-44A6-93FF-857579788FB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1442.98</c:v>
                </c:pt>
                <c:pt idx="3">
                  <c:v>1183.68</c:v>
                </c:pt>
                <c:pt idx="4">
                  <c:v>802</c:v>
                </c:pt>
              </c:numCache>
            </c:numRef>
          </c:val>
          <c:extLst>
            <c:ext xmlns:c16="http://schemas.microsoft.com/office/drawing/2014/chart" uri="{C3380CC4-5D6E-409C-BE32-E72D297353CC}">
              <c16:uniqueId val="{00000000-C138-4613-9FC1-3164F2E11A2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1245.0999999999999</c:v>
                </c:pt>
                <c:pt idx="3">
                  <c:v>1108.8</c:v>
                </c:pt>
                <c:pt idx="4">
                  <c:v>1194.56</c:v>
                </c:pt>
              </c:numCache>
            </c:numRef>
          </c:val>
          <c:smooth val="0"/>
          <c:extLst>
            <c:ext xmlns:c16="http://schemas.microsoft.com/office/drawing/2014/chart" uri="{C3380CC4-5D6E-409C-BE32-E72D297353CC}">
              <c16:uniqueId val="{00000001-C138-4613-9FC1-3164F2E11A2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90.44</c:v>
                </c:pt>
                <c:pt idx="3">
                  <c:v>99.25</c:v>
                </c:pt>
                <c:pt idx="4">
                  <c:v>126.79</c:v>
                </c:pt>
              </c:numCache>
            </c:numRef>
          </c:val>
          <c:extLst>
            <c:ext xmlns:c16="http://schemas.microsoft.com/office/drawing/2014/chart" uri="{C3380CC4-5D6E-409C-BE32-E72D297353CC}">
              <c16:uniqueId val="{00000000-BDEF-42C9-B6C1-E9B73CBDAE9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79.77</c:v>
                </c:pt>
                <c:pt idx="3">
                  <c:v>79.63</c:v>
                </c:pt>
                <c:pt idx="4">
                  <c:v>76.78</c:v>
                </c:pt>
              </c:numCache>
            </c:numRef>
          </c:val>
          <c:smooth val="0"/>
          <c:extLst>
            <c:ext xmlns:c16="http://schemas.microsoft.com/office/drawing/2014/chart" uri="{C3380CC4-5D6E-409C-BE32-E72D297353CC}">
              <c16:uniqueId val="{00000001-BDEF-42C9-B6C1-E9B73CBDAE9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164.34</c:v>
                </c:pt>
                <c:pt idx="3">
                  <c:v>149.94</c:v>
                </c:pt>
                <c:pt idx="4">
                  <c:v>115.96</c:v>
                </c:pt>
              </c:numCache>
            </c:numRef>
          </c:val>
          <c:extLst>
            <c:ext xmlns:c16="http://schemas.microsoft.com/office/drawing/2014/chart" uri="{C3380CC4-5D6E-409C-BE32-E72D297353CC}">
              <c16:uniqueId val="{00000000-870B-47D6-B2DE-D96D769276F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214.56</c:v>
                </c:pt>
                <c:pt idx="3">
                  <c:v>213.66</c:v>
                </c:pt>
                <c:pt idx="4">
                  <c:v>224.31</c:v>
                </c:pt>
              </c:numCache>
            </c:numRef>
          </c:val>
          <c:smooth val="0"/>
          <c:extLst>
            <c:ext xmlns:c16="http://schemas.microsoft.com/office/drawing/2014/chart" uri="{C3380CC4-5D6E-409C-BE32-E72D297353CC}">
              <c16:uniqueId val="{00000001-870B-47D6-B2DE-D96D769276F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16" zoomScale="115" zoomScaleNormal="11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日野町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Cd2</v>
      </c>
      <c r="X8" s="65"/>
      <c r="Y8" s="65"/>
      <c r="Z8" s="65"/>
      <c r="AA8" s="65"/>
      <c r="AB8" s="65"/>
      <c r="AC8" s="65"/>
      <c r="AD8" s="66" t="str">
        <f>データ!$M$6</f>
        <v>非設置</v>
      </c>
      <c r="AE8" s="66"/>
      <c r="AF8" s="66"/>
      <c r="AG8" s="66"/>
      <c r="AH8" s="66"/>
      <c r="AI8" s="66"/>
      <c r="AJ8" s="66"/>
      <c r="AK8" s="3"/>
      <c r="AL8" s="45">
        <f>データ!S6</f>
        <v>20987</v>
      </c>
      <c r="AM8" s="45"/>
      <c r="AN8" s="45"/>
      <c r="AO8" s="45"/>
      <c r="AP8" s="45"/>
      <c r="AQ8" s="45"/>
      <c r="AR8" s="45"/>
      <c r="AS8" s="45"/>
      <c r="AT8" s="46">
        <f>データ!T6</f>
        <v>117.6</v>
      </c>
      <c r="AU8" s="46"/>
      <c r="AV8" s="46"/>
      <c r="AW8" s="46"/>
      <c r="AX8" s="46"/>
      <c r="AY8" s="46"/>
      <c r="AZ8" s="46"/>
      <c r="BA8" s="46"/>
      <c r="BB8" s="46">
        <f>データ!U6</f>
        <v>178.46</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52.79</v>
      </c>
      <c r="J10" s="46"/>
      <c r="K10" s="46"/>
      <c r="L10" s="46"/>
      <c r="M10" s="46"/>
      <c r="N10" s="46"/>
      <c r="O10" s="46"/>
      <c r="P10" s="46">
        <f>データ!P6</f>
        <v>40.76</v>
      </c>
      <c r="Q10" s="46"/>
      <c r="R10" s="46"/>
      <c r="S10" s="46"/>
      <c r="T10" s="46"/>
      <c r="U10" s="46"/>
      <c r="V10" s="46"/>
      <c r="W10" s="46">
        <f>データ!Q6</f>
        <v>89.04</v>
      </c>
      <c r="X10" s="46"/>
      <c r="Y10" s="46"/>
      <c r="Z10" s="46"/>
      <c r="AA10" s="46"/>
      <c r="AB10" s="46"/>
      <c r="AC10" s="46"/>
      <c r="AD10" s="45">
        <f>データ!R6</f>
        <v>2900</v>
      </c>
      <c r="AE10" s="45"/>
      <c r="AF10" s="45"/>
      <c r="AG10" s="45"/>
      <c r="AH10" s="45"/>
      <c r="AI10" s="45"/>
      <c r="AJ10" s="45"/>
      <c r="AK10" s="2"/>
      <c r="AL10" s="45">
        <f>データ!V6</f>
        <v>8513</v>
      </c>
      <c r="AM10" s="45"/>
      <c r="AN10" s="45"/>
      <c r="AO10" s="45"/>
      <c r="AP10" s="45"/>
      <c r="AQ10" s="45"/>
      <c r="AR10" s="45"/>
      <c r="AS10" s="45"/>
      <c r="AT10" s="46">
        <f>データ!W6</f>
        <v>5.34</v>
      </c>
      <c r="AU10" s="46"/>
      <c r="AV10" s="46"/>
      <c r="AW10" s="46"/>
      <c r="AX10" s="46"/>
      <c r="AY10" s="46"/>
      <c r="AZ10" s="46"/>
      <c r="BA10" s="46"/>
      <c r="BB10" s="46">
        <f>データ!X6</f>
        <v>1594.19</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113</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Sg3ymUAFidCUKkrJqqTPPI7aFA/gkKgCV/bRXqS2BgGEN+qdm80L27+m8QrHQ8QDf+teWe63zxbtSt432igbYg==" saltValue="Y+eb9J4E1epYiRSv7RPRY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253839</v>
      </c>
      <c r="D6" s="19">
        <f t="shared" si="3"/>
        <v>46</v>
      </c>
      <c r="E6" s="19">
        <f t="shared" si="3"/>
        <v>17</v>
      </c>
      <c r="F6" s="19">
        <f t="shared" si="3"/>
        <v>1</v>
      </c>
      <c r="G6" s="19">
        <f t="shared" si="3"/>
        <v>0</v>
      </c>
      <c r="H6" s="19" t="str">
        <f t="shared" si="3"/>
        <v>滋賀県　日野町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52.79</v>
      </c>
      <c r="P6" s="20">
        <f t="shared" si="3"/>
        <v>40.76</v>
      </c>
      <c r="Q6" s="20">
        <f t="shared" si="3"/>
        <v>89.04</v>
      </c>
      <c r="R6" s="20">
        <f t="shared" si="3"/>
        <v>2900</v>
      </c>
      <c r="S6" s="20">
        <f t="shared" si="3"/>
        <v>20987</v>
      </c>
      <c r="T6" s="20">
        <f t="shared" si="3"/>
        <v>117.6</v>
      </c>
      <c r="U6" s="20">
        <f t="shared" si="3"/>
        <v>178.46</v>
      </c>
      <c r="V6" s="20">
        <f t="shared" si="3"/>
        <v>8513</v>
      </c>
      <c r="W6" s="20">
        <f t="shared" si="3"/>
        <v>5.34</v>
      </c>
      <c r="X6" s="20">
        <f t="shared" si="3"/>
        <v>1594.19</v>
      </c>
      <c r="Y6" s="21" t="str">
        <f>IF(Y7="",NA(),Y7)</f>
        <v>-</v>
      </c>
      <c r="Z6" s="21" t="str">
        <f t="shared" ref="Z6:AH6" si="4">IF(Z7="",NA(),Z7)</f>
        <v>-</v>
      </c>
      <c r="AA6" s="21">
        <f t="shared" si="4"/>
        <v>108.32</v>
      </c>
      <c r="AB6" s="21">
        <f t="shared" si="4"/>
        <v>111.01</v>
      </c>
      <c r="AC6" s="21">
        <f t="shared" si="4"/>
        <v>111.31</v>
      </c>
      <c r="AD6" s="21" t="str">
        <f t="shared" si="4"/>
        <v>-</v>
      </c>
      <c r="AE6" s="21" t="str">
        <f t="shared" si="4"/>
        <v>-</v>
      </c>
      <c r="AF6" s="21">
        <f t="shared" si="4"/>
        <v>107.81</v>
      </c>
      <c r="AG6" s="21">
        <f t="shared" si="4"/>
        <v>107.54</v>
      </c>
      <c r="AH6" s="21">
        <f t="shared" si="4"/>
        <v>107.19</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18.2</v>
      </c>
      <c r="AR6" s="21">
        <f t="shared" si="5"/>
        <v>19.059999999999999</v>
      </c>
      <c r="AS6" s="21">
        <f t="shared" si="5"/>
        <v>31.07</v>
      </c>
      <c r="AT6" s="20" t="str">
        <f>IF(AT7="","",IF(AT7="-","【-】","【"&amp;SUBSTITUTE(TEXT(AT7,"#,##0.00"),"-","△")&amp;"】"))</f>
        <v>【3.15】</v>
      </c>
      <c r="AU6" s="21" t="str">
        <f>IF(AU7="",NA(),AU7)</f>
        <v>-</v>
      </c>
      <c r="AV6" s="21" t="str">
        <f t="shared" ref="AV6:BD6" si="6">IF(AV7="",NA(),AV7)</f>
        <v>-</v>
      </c>
      <c r="AW6" s="21">
        <f t="shared" si="6"/>
        <v>29.18</v>
      </c>
      <c r="AX6" s="21">
        <f t="shared" si="6"/>
        <v>29.57</v>
      </c>
      <c r="AY6" s="21">
        <f t="shared" si="6"/>
        <v>33.380000000000003</v>
      </c>
      <c r="AZ6" s="21" t="str">
        <f t="shared" si="6"/>
        <v>-</v>
      </c>
      <c r="BA6" s="21" t="str">
        <f t="shared" si="6"/>
        <v>-</v>
      </c>
      <c r="BB6" s="21">
        <f t="shared" si="6"/>
        <v>48.56</v>
      </c>
      <c r="BC6" s="21">
        <f t="shared" si="6"/>
        <v>47.58</v>
      </c>
      <c r="BD6" s="21">
        <f t="shared" si="6"/>
        <v>51.09</v>
      </c>
      <c r="BE6" s="20" t="str">
        <f>IF(BE7="","",IF(BE7="-","【-】","【"&amp;SUBSTITUTE(TEXT(BE7,"#,##0.00"),"-","△")&amp;"】"))</f>
        <v>【73.44】</v>
      </c>
      <c r="BF6" s="21" t="str">
        <f>IF(BF7="",NA(),BF7)</f>
        <v>-</v>
      </c>
      <c r="BG6" s="21" t="str">
        <f t="shared" ref="BG6:BO6" si="7">IF(BG7="",NA(),BG7)</f>
        <v>-</v>
      </c>
      <c r="BH6" s="21">
        <f t="shared" si="7"/>
        <v>1442.98</v>
      </c>
      <c r="BI6" s="21">
        <f t="shared" si="7"/>
        <v>1183.68</v>
      </c>
      <c r="BJ6" s="21">
        <f t="shared" si="7"/>
        <v>802</v>
      </c>
      <c r="BK6" s="21" t="str">
        <f t="shared" si="7"/>
        <v>-</v>
      </c>
      <c r="BL6" s="21" t="str">
        <f t="shared" si="7"/>
        <v>-</v>
      </c>
      <c r="BM6" s="21">
        <f t="shared" si="7"/>
        <v>1245.0999999999999</v>
      </c>
      <c r="BN6" s="21">
        <f t="shared" si="7"/>
        <v>1108.8</v>
      </c>
      <c r="BO6" s="21">
        <f t="shared" si="7"/>
        <v>1194.56</v>
      </c>
      <c r="BP6" s="20" t="str">
        <f>IF(BP7="","",IF(BP7="-","【-】","【"&amp;SUBSTITUTE(TEXT(BP7,"#,##0.00"),"-","△")&amp;"】"))</f>
        <v>【652.82】</v>
      </c>
      <c r="BQ6" s="21" t="str">
        <f>IF(BQ7="",NA(),BQ7)</f>
        <v>-</v>
      </c>
      <c r="BR6" s="21" t="str">
        <f t="shared" ref="BR6:BZ6" si="8">IF(BR7="",NA(),BR7)</f>
        <v>-</v>
      </c>
      <c r="BS6" s="21">
        <f t="shared" si="8"/>
        <v>90.44</v>
      </c>
      <c r="BT6" s="21">
        <f t="shared" si="8"/>
        <v>99.25</v>
      </c>
      <c r="BU6" s="21">
        <f t="shared" si="8"/>
        <v>126.79</v>
      </c>
      <c r="BV6" s="21" t="str">
        <f t="shared" si="8"/>
        <v>-</v>
      </c>
      <c r="BW6" s="21" t="str">
        <f t="shared" si="8"/>
        <v>-</v>
      </c>
      <c r="BX6" s="21">
        <f t="shared" si="8"/>
        <v>79.77</v>
      </c>
      <c r="BY6" s="21">
        <f t="shared" si="8"/>
        <v>79.63</v>
      </c>
      <c r="BZ6" s="21">
        <f t="shared" si="8"/>
        <v>76.78</v>
      </c>
      <c r="CA6" s="20" t="str">
        <f>IF(CA7="","",IF(CA7="-","【-】","【"&amp;SUBSTITUTE(TEXT(CA7,"#,##0.00"),"-","△")&amp;"】"))</f>
        <v>【97.61】</v>
      </c>
      <c r="CB6" s="21" t="str">
        <f>IF(CB7="",NA(),CB7)</f>
        <v>-</v>
      </c>
      <c r="CC6" s="21" t="str">
        <f t="shared" ref="CC6:CK6" si="9">IF(CC7="",NA(),CC7)</f>
        <v>-</v>
      </c>
      <c r="CD6" s="21">
        <f t="shared" si="9"/>
        <v>164.34</v>
      </c>
      <c r="CE6" s="21">
        <f t="shared" si="9"/>
        <v>149.94</v>
      </c>
      <c r="CF6" s="21">
        <f t="shared" si="9"/>
        <v>115.96</v>
      </c>
      <c r="CG6" s="21" t="str">
        <f t="shared" si="9"/>
        <v>-</v>
      </c>
      <c r="CH6" s="21" t="str">
        <f t="shared" si="9"/>
        <v>-</v>
      </c>
      <c r="CI6" s="21">
        <f t="shared" si="9"/>
        <v>214.56</v>
      </c>
      <c r="CJ6" s="21">
        <f t="shared" si="9"/>
        <v>213.66</v>
      </c>
      <c r="CK6" s="21">
        <f t="shared" si="9"/>
        <v>224.31</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49.47</v>
      </c>
      <c r="CU6" s="21">
        <f t="shared" si="10"/>
        <v>48.19</v>
      </c>
      <c r="CV6" s="21">
        <f t="shared" si="10"/>
        <v>47.32</v>
      </c>
      <c r="CW6" s="20" t="str">
        <f>IF(CW7="","",IF(CW7="-","【-】","【"&amp;SUBSTITUTE(TEXT(CW7,"#,##0.00"),"-","△")&amp;"】"))</f>
        <v>【59.10】</v>
      </c>
      <c r="CX6" s="21" t="str">
        <f>IF(CX7="",NA(),CX7)</f>
        <v>-</v>
      </c>
      <c r="CY6" s="21" t="str">
        <f t="shared" ref="CY6:DG6" si="11">IF(CY7="",NA(),CY7)</f>
        <v>-</v>
      </c>
      <c r="CZ6" s="21">
        <f t="shared" si="11"/>
        <v>92.73</v>
      </c>
      <c r="DA6" s="21">
        <f t="shared" si="11"/>
        <v>93.74</v>
      </c>
      <c r="DB6" s="21">
        <f t="shared" si="11"/>
        <v>92.73</v>
      </c>
      <c r="DC6" s="21" t="str">
        <f t="shared" si="11"/>
        <v>-</v>
      </c>
      <c r="DD6" s="21" t="str">
        <f t="shared" si="11"/>
        <v>-</v>
      </c>
      <c r="DE6" s="21">
        <f t="shared" si="11"/>
        <v>82.06</v>
      </c>
      <c r="DF6" s="21">
        <f t="shared" si="11"/>
        <v>82.26</v>
      </c>
      <c r="DG6" s="21">
        <f t="shared" si="11"/>
        <v>81.33</v>
      </c>
      <c r="DH6" s="20" t="str">
        <f>IF(DH7="","",IF(DH7="-","【-】","【"&amp;SUBSTITUTE(TEXT(DH7,"#,##0.00"),"-","△")&amp;"】"))</f>
        <v>【95.82】</v>
      </c>
      <c r="DI6" s="21" t="str">
        <f>IF(DI7="",NA(),DI7)</f>
        <v>-</v>
      </c>
      <c r="DJ6" s="21" t="str">
        <f t="shared" ref="DJ6:DR6" si="12">IF(DJ7="",NA(),DJ7)</f>
        <v>-</v>
      </c>
      <c r="DK6" s="21">
        <f t="shared" si="12"/>
        <v>2.9</v>
      </c>
      <c r="DL6" s="21">
        <f t="shared" si="12"/>
        <v>5.7</v>
      </c>
      <c r="DM6" s="21">
        <f t="shared" si="12"/>
        <v>8.2899999999999991</v>
      </c>
      <c r="DN6" s="21" t="str">
        <f t="shared" si="12"/>
        <v>-</v>
      </c>
      <c r="DO6" s="21" t="str">
        <f t="shared" si="12"/>
        <v>-</v>
      </c>
      <c r="DP6" s="21">
        <f t="shared" si="12"/>
        <v>19.93</v>
      </c>
      <c r="DQ6" s="21">
        <f t="shared" si="12"/>
        <v>21.94</v>
      </c>
      <c r="DR6" s="21">
        <f t="shared" si="12"/>
        <v>22.89</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0">
        <f t="shared" si="13"/>
        <v>0</v>
      </c>
      <c r="EB6" s="20">
        <f t="shared" si="13"/>
        <v>0</v>
      </c>
      <c r="EC6" s="20">
        <f t="shared" si="13"/>
        <v>0</v>
      </c>
      <c r="ED6" s="20" t="str">
        <f>IF(ED7="","",IF(ED7="-","【-】","【"&amp;SUBSTITUTE(TEXT(ED7,"#,##0.00"),"-","△")&amp;"】"))</f>
        <v>【7.62】</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0.32</v>
      </c>
      <c r="EM6" s="21">
        <f t="shared" si="14"/>
        <v>0.1</v>
      </c>
      <c r="EN6" s="21">
        <f t="shared" si="14"/>
        <v>0.09</v>
      </c>
      <c r="EO6" s="20" t="str">
        <f>IF(EO7="","",IF(EO7="-","【-】","【"&amp;SUBSTITUTE(TEXT(EO7,"#,##0.00"),"-","△")&amp;"】"))</f>
        <v>【0.23】</v>
      </c>
    </row>
    <row r="7" spans="1:148" s="22" customFormat="1" x14ac:dyDescent="0.15">
      <c r="A7" s="14"/>
      <c r="B7" s="23">
        <v>2022</v>
      </c>
      <c r="C7" s="23">
        <v>253839</v>
      </c>
      <c r="D7" s="23">
        <v>46</v>
      </c>
      <c r="E7" s="23">
        <v>17</v>
      </c>
      <c r="F7" s="23">
        <v>1</v>
      </c>
      <c r="G7" s="23">
        <v>0</v>
      </c>
      <c r="H7" s="23" t="s">
        <v>96</v>
      </c>
      <c r="I7" s="23" t="s">
        <v>97</v>
      </c>
      <c r="J7" s="23" t="s">
        <v>98</v>
      </c>
      <c r="K7" s="23" t="s">
        <v>99</v>
      </c>
      <c r="L7" s="23" t="s">
        <v>100</v>
      </c>
      <c r="M7" s="23" t="s">
        <v>101</v>
      </c>
      <c r="N7" s="24" t="s">
        <v>102</v>
      </c>
      <c r="O7" s="24">
        <v>52.79</v>
      </c>
      <c r="P7" s="24">
        <v>40.76</v>
      </c>
      <c r="Q7" s="24">
        <v>89.04</v>
      </c>
      <c r="R7" s="24">
        <v>2900</v>
      </c>
      <c r="S7" s="24">
        <v>20987</v>
      </c>
      <c r="T7" s="24">
        <v>117.6</v>
      </c>
      <c r="U7" s="24">
        <v>178.46</v>
      </c>
      <c r="V7" s="24">
        <v>8513</v>
      </c>
      <c r="W7" s="24">
        <v>5.34</v>
      </c>
      <c r="X7" s="24">
        <v>1594.19</v>
      </c>
      <c r="Y7" s="24" t="s">
        <v>102</v>
      </c>
      <c r="Z7" s="24" t="s">
        <v>102</v>
      </c>
      <c r="AA7" s="24">
        <v>108.32</v>
      </c>
      <c r="AB7" s="24">
        <v>111.01</v>
      </c>
      <c r="AC7" s="24">
        <v>111.31</v>
      </c>
      <c r="AD7" s="24" t="s">
        <v>102</v>
      </c>
      <c r="AE7" s="24" t="s">
        <v>102</v>
      </c>
      <c r="AF7" s="24">
        <v>107.81</v>
      </c>
      <c r="AG7" s="24">
        <v>107.54</v>
      </c>
      <c r="AH7" s="24">
        <v>107.19</v>
      </c>
      <c r="AI7" s="24">
        <v>106.11</v>
      </c>
      <c r="AJ7" s="24" t="s">
        <v>102</v>
      </c>
      <c r="AK7" s="24" t="s">
        <v>102</v>
      </c>
      <c r="AL7" s="24">
        <v>0</v>
      </c>
      <c r="AM7" s="24">
        <v>0</v>
      </c>
      <c r="AN7" s="24">
        <v>0</v>
      </c>
      <c r="AO7" s="24" t="s">
        <v>102</v>
      </c>
      <c r="AP7" s="24" t="s">
        <v>102</v>
      </c>
      <c r="AQ7" s="24">
        <v>18.2</v>
      </c>
      <c r="AR7" s="24">
        <v>19.059999999999999</v>
      </c>
      <c r="AS7" s="24">
        <v>31.07</v>
      </c>
      <c r="AT7" s="24">
        <v>3.15</v>
      </c>
      <c r="AU7" s="24" t="s">
        <v>102</v>
      </c>
      <c r="AV7" s="24" t="s">
        <v>102</v>
      </c>
      <c r="AW7" s="24">
        <v>29.18</v>
      </c>
      <c r="AX7" s="24">
        <v>29.57</v>
      </c>
      <c r="AY7" s="24">
        <v>33.380000000000003</v>
      </c>
      <c r="AZ7" s="24" t="s">
        <v>102</v>
      </c>
      <c r="BA7" s="24" t="s">
        <v>102</v>
      </c>
      <c r="BB7" s="24">
        <v>48.56</v>
      </c>
      <c r="BC7" s="24">
        <v>47.58</v>
      </c>
      <c r="BD7" s="24">
        <v>51.09</v>
      </c>
      <c r="BE7" s="24">
        <v>73.44</v>
      </c>
      <c r="BF7" s="24" t="s">
        <v>102</v>
      </c>
      <c r="BG7" s="24" t="s">
        <v>102</v>
      </c>
      <c r="BH7" s="24">
        <v>1442.98</v>
      </c>
      <c r="BI7" s="24">
        <v>1183.68</v>
      </c>
      <c r="BJ7" s="24">
        <v>802</v>
      </c>
      <c r="BK7" s="24" t="s">
        <v>102</v>
      </c>
      <c r="BL7" s="24" t="s">
        <v>102</v>
      </c>
      <c r="BM7" s="24">
        <v>1245.0999999999999</v>
      </c>
      <c r="BN7" s="24">
        <v>1108.8</v>
      </c>
      <c r="BO7" s="24">
        <v>1194.56</v>
      </c>
      <c r="BP7" s="24">
        <v>652.82000000000005</v>
      </c>
      <c r="BQ7" s="24" t="s">
        <v>102</v>
      </c>
      <c r="BR7" s="24" t="s">
        <v>102</v>
      </c>
      <c r="BS7" s="24">
        <v>90.44</v>
      </c>
      <c r="BT7" s="24">
        <v>99.25</v>
      </c>
      <c r="BU7" s="24">
        <v>126.79</v>
      </c>
      <c r="BV7" s="24" t="s">
        <v>102</v>
      </c>
      <c r="BW7" s="24" t="s">
        <v>102</v>
      </c>
      <c r="BX7" s="24">
        <v>79.77</v>
      </c>
      <c r="BY7" s="24">
        <v>79.63</v>
      </c>
      <c r="BZ7" s="24">
        <v>76.78</v>
      </c>
      <c r="CA7" s="24">
        <v>97.61</v>
      </c>
      <c r="CB7" s="24" t="s">
        <v>102</v>
      </c>
      <c r="CC7" s="24" t="s">
        <v>102</v>
      </c>
      <c r="CD7" s="24">
        <v>164.34</v>
      </c>
      <c r="CE7" s="24">
        <v>149.94</v>
      </c>
      <c r="CF7" s="24">
        <v>115.96</v>
      </c>
      <c r="CG7" s="24" t="s">
        <v>102</v>
      </c>
      <c r="CH7" s="24" t="s">
        <v>102</v>
      </c>
      <c r="CI7" s="24">
        <v>214.56</v>
      </c>
      <c r="CJ7" s="24">
        <v>213.66</v>
      </c>
      <c r="CK7" s="24">
        <v>224.31</v>
      </c>
      <c r="CL7" s="24">
        <v>138.29</v>
      </c>
      <c r="CM7" s="24" t="s">
        <v>102</v>
      </c>
      <c r="CN7" s="24" t="s">
        <v>102</v>
      </c>
      <c r="CO7" s="24" t="s">
        <v>102</v>
      </c>
      <c r="CP7" s="24" t="s">
        <v>102</v>
      </c>
      <c r="CQ7" s="24" t="s">
        <v>102</v>
      </c>
      <c r="CR7" s="24" t="s">
        <v>102</v>
      </c>
      <c r="CS7" s="24" t="s">
        <v>102</v>
      </c>
      <c r="CT7" s="24">
        <v>49.47</v>
      </c>
      <c r="CU7" s="24">
        <v>48.19</v>
      </c>
      <c r="CV7" s="24">
        <v>47.32</v>
      </c>
      <c r="CW7" s="24">
        <v>59.1</v>
      </c>
      <c r="CX7" s="24" t="s">
        <v>102</v>
      </c>
      <c r="CY7" s="24" t="s">
        <v>102</v>
      </c>
      <c r="CZ7" s="24">
        <v>92.73</v>
      </c>
      <c r="DA7" s="24">
        <v>93.74</v>
      </c>
      <c r="DB7" s="24">
        <v>92.73</v>
      </c>
      <c r="DC7" s="24" t="s">
        <v>102</v>
      </c>
      <c r="DD7" s="24" t="s">
        <v>102</v>
      </c>
      <c r="DE7" s="24">
        <v>82.06</v>
      </c>
      <c r="DF7" s="24">
        <v>82.26</v>
      </c>
      <c r="DG7" s="24">
        <v>81.33</v>
      </c>
      <c r="DH7" s="24">
        <v>95.82</v>
      </c>
      <c r="DI7" s="24" t="s">
        <v>102</v>
      </c>
      <c r="DJ7" s="24" t="s">
        <v>102</v>
      </c>
      <c r="DK7" s="24">
        <v>2.9</v>
      </c>
      <c r="DL7" s="24">
        <v>5.7</v>
      </c>
      <c r="DM7" s="24">
        <v>8.2899999999999991</v>
      </c>
      <c r="DN7" s="24" t="s">
        <v>102</v>
      </c>
      <c r="DO7" s="24" t="s">
        <v>102</v>
      </c>
      <c r="DP7" s="24">
        <v>19.93</v>
      </c>
      <c r="DQ7" s="24">
        <v>21.94</v>
      </c>
      <c r="DR7" s="24">
        <v>22.89</v>
      </c>
      <c r="DS7" s="24">
        <v>39.74</v>
      </c>
      <c r="DT7" s="24" t="s">
        <v>102</v>
      </c>
      <c r="DU7" s="24" t="s">
        <v>102</v>
      </c>
      <c r="DV7" s="24">
        <v>0</v>
      </c>
      <c r="DW7" s="24">
        <v>0</v>
      </c>
      <c r="DX7" s="24">
        <v>0</v>
      </c>
      <c r="DY7" s="24" t="s">
        <v>102</v>
      </c>
      <c r="DZ7" s="24" t="s">
        <v>102</v>
      </c>
      <c r="EA7" s="24">
        <v>0</v>
      </c>
      <c r="EB7" s="24">
        <v>0</v>
      </c>
      <c r="EC7" s="24">
        <v>0</v>
      </c>
      <c r="ED7" s="24">
        <v>7.62</v>
      </c>
      <c r="EE7" s="24" t="s">
        <v>102</v>
      </c>
      <c r="EF7" s="24" t="s">
        <v>102</v>
      </c>
      <c r="EG7" s="24">
        <v>0</v>
      </c>
      <c r="EH7" s="24">
        <v>0</v>
      </c>
      <c r="EI7" s="24">
        <v>0</v>
      </c>
      <c r="EJ7" s="24" t="s">
        <v>102</v>
      </c>
      <c r="EK7" s="24" t="s">
        <v>102</v>
      </c>
      <c r="EL7" s="24">
        <v>0.32</v>
      </c>
      <c r="EM7" s="24">
        <v>0.1</v>
      </c>
      <c r="EN7" s="24">
        <v>0.09</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2024-02-16T13:12:37Z</cp:lastPrinted>
  <dcterms:created xsi:type="dcterms:W3CDTF">2023-12-12T00:48:28Z</dcterms:created>
  <dcterms:modified xsi:type="dcterms:W3CDTF">2024-02-21T11:30:27Z</dcterms:modified>
  <cp:category/>
</cp:coreProperties>
</file>